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6.xml" ContentType="application/vnd.openxmlformats-officedocument.drawing+xml"/>
  <Override PartName="/xl/comments3.xml" ContentType="application/vnd.openxmlformats-officedocument.spreadsheetml.comments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Dawid\Desktop\Raporty cykliczne\Historia BETA ETF\Fundusze\"/>
    </mc:Choice>
  </mc:AlternateContent>
  <xr:revisionPtr revIDLastSave="0" documentId="13_ncr:1_{6F0FBA1B-6B33-4860-86A1-668E9780E05A}" xr6:coauthVersionLast="45" xr6:coauthVersionMax="45" xr10:uidLastSave="{00000000-0000-0000-0000-000000000000}"/>
  <bookViews>
    <workbookView xWindow="-108" yWindow="-108" windowWidth="23256" windowHeight="12600" activeTab="4" xr2:uid="{00000000-000D-0000-FFFF-FFFF00000000}"/>
  </bookViews>
  <sheets>
    <sheet name="Słownik" sheetId="5" r:id="rId1"/>
    <sheet name="BETAW20T" sheetId="2" r:id="rId2"/>
    <sheet name="OKRES" sheetId="6" r:id="rId3"/>
    <sheet name="Analiza_Całość" sheetId="3" r:id="rId4"/>
    <sheet name="Analiza_Okres" sheetId="4" r:id="rId5"/>
  </sheets>
  <definedNames>
    <definedName name="daty" localSheetId="4">INDEX(Analiza_Okres!$B$10:$B$651,Analiza_Okres!$C$9):INDEX(Analiza_Okres!$B$10:$B$651,Analiza_Okres!$D$9)</definedName>
    <definedName name="daty" localSheetId="2">INDEX(OKRES!$B$9:$B$650,OKRES!$C$8):INDEX(OKRES!$B$9:$B$650,OKRES!$C$7)</definedName>
    <definedName name="eksp_akcj" localSheetId="2">INDEX(OKRES!$O$9:$O$650,OKRES!$C$8):INDEX(OKRES!$O$9:$O$650,OKRES!$C$7)</definedName>
    <definedName name="eksp_poch" localSheetId="2">INDEX(OKRES!$P$9:$P$650,OKRES!$C$8):INDEX(OKRES!$P$9:$P$650,OKRES!$C$7)</definedName>
    <definedName name="kr_um" localSheetId="4">INDEX(Analiza_Okres!$L$10:$L$651,Analiza_Okres!$C$9):INDEX(Analiza_Okres!$L$10:$L$651,Analiza_Okres!$D$9)</definedName>
    <definedName name="liczba_CI" localSheetId="2">INDEX(OKRES!$L$9:$L$650,OKRES!$C$8):INDEX(OKRES!$L$9:$L$650,OKRES!$C$7)</definedName>
    <definedName name="liczba_tr" localSheetId="2">INDEX(OKRES!$G$9:$G$650,OKRES!$C$8):INDEX(OKRES!$G$9:$G$650,OKRES!$C$7)</definedName>
    <definedName name="norm_etf" localSheetId="4">INDEX(Analiza_Okres!$F$10:$F$651,Analiza_Okres!$C$9):INDEX(Analiza_Okres!$F$10:$F$651,Analiza_Okres!$D$9)</definedName>
    <definedName name="norm_ind" localSheetId="4">INDEX(Analiza_Okres!$E$10:$E$651,Analiza_Okres!$C$9):INDEX(Analiza_Okres!$E$10:$E$651,Analiza_Okres!$D$9)</definedName>
    <definedName name="obroty" localSheetId="4">INDEX(Analiza_Okres!$M$10:$M$651,Analiza_Okres!$C$9):INDEX(Analiza_Okres!$M$10:$M$651,Analiza_Okres!$D$9)</definedName>
    <definedName name="obroty" localSheetId="2">INDEX(OKRES!$F$9:$F$650,OKRES!$C$8):INDEX(OKRES!$F$9:$F$650,OKRES!$C$7)</definedName>
    <definedName name="rozn_dz" localSheetId="4">INDEX(Analiza_Okres!$J$10:$J$651,Analiza_Okres!$C$9):INDEX(Analiza_Okres!$J$10:$J$651,Analiza_Okres!$D$9)</definedName>
    <definedName name="rozn_nar" localSheetId="4">INDEX(Analiza_Okres!$G$10:$G$651,Analiza_Okres!$C$9):INDEX(Analiza_Okres!$G$10:$G$651,Analiza_Okres!$D$9)</definedName>
    <definedName name="sr_tran" localSheetId="4">INDEX(Analiza_Okres!$N$10:$N$651,Analiza_Okres!$C$9):INDEX(Analiza_Okres!$N$10:$N$651,Analiza_Okres!$D$9)</definedName>
    <definedName name="stan_rynku" localSheetId="4">INDEX(Analiza_Okres!$K$10:$K$651,Analiza_Okres!$C$9):INDEX(Analiza_Okres!$K$10:$K$651,Analiza_Okres!$D$9)</definedName>
    <definedName name="SWAN" localSheetId="2">INDEX(OKRES!$K$9:$K$650,OKRES!$C$8):INDEX(OKRES!$K$9:$K$650,OKRES!$C$7)</definedName>
    <definedName name="WANCI" localSheetId="2">INDEX(OKRES!$J$9:$J$650,OKRES!$C$8):INDEX(OKRES!$J$9:$J$650,OKRES!$C$7)</definedName>
    <definedName name="zmiana_CI" localSheetId="2">INDEX(OKRES!$M$9:$M$650,OKRES!$C$8):INDEX(OKRES!$M$9:$M$650,OKRES!$C$7)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4" l="1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11" i="3"/>
  <c r="F11" i="3"/>
  <c r="G11" i="3"/>
  <c r="H11" i="3" s="1"/>
  <c r="I11" i="3"/>
  <c r="J11" i="3"/>
  <c r="K11" i="3"/>
  <c r="L11" i="3"/>
  <c r="B12" i="3"/>
  <c r="F12" i="3"/>
  <c r="G12" i="3"/>
  <c r="H12" i="3" s="1"/>
  <c r="I12" i="3"/>
  <c r="J12" i="3"/>
  <c r="K12" i="3"/>
  <c r="L12" i="3"/>
  <c r="B13" i="3"/>
  <c r="F13" i="3"/>
  <c r="G13" i="3"/>
  <c r="H13" i="3"/>
  <c r="I13" i="3"/>
  <c r="J13" i="3"/>
  <c r="K13" i="3"/>
  <c r="L13" i="3"/>
  <c r="B14" i="3"/>
  <c r="F14" i="3"/>
  <c r="H14" i="3" s="1"/>
  <c r="G14" i="3"/>
  <c r="I14" i="3"/>
  <c r="J14" i="3"/>
  <c r="K14" i="3"/>
  <c r="L14" i="3"/>
  <c r="B15" i="3"/>
  <c r="F15" i="3"/>
  <c r="G15" i="3"/>
  <c r="H15" i="3" s="1"/>
  <c r="I15" i="3"/>
  <c r="J15" i="3"/>
  <c r="K15" i="3"/>
  <c r="L15" i="3"/>
  <c r="B16" i="3"/>
  <c r="F16" i="3"/>
  <c r="G16" i="3"/>
  <c r="H16" i="3" s="1"/>
  <c r="I16" i="3"/>
  <c r="J16" i="3"/>
  <c r="K16" i="3"/>
  <c r="L16" i="3"/>
  <c r="B17" i="3"/>
  <c r="F17" i="3"/>
  <c r="G17" i="3"/>
  <c r="H17" i="3"/>
  <c r="I17" i="3"/>
  <c r="J17" i="3"/>
  <c r="K17" i="3"/>
  <c r="L17" i="3"/>
  <c r="B18" i="3"/>
  <c r="F18" i="3"/>
  <c r="G18" i="3"/>
  <c r="H18" i="3" s="1"/>
  <c r="I18" i="3"/>
  <c r="J18" i="3"/>
  <c r="K18" i="3"/>
  <c r="L18" i="3"/>
  <c r="B19" i="3"/>
  <c r="F19" i="3"/>
  <c r="G19" i="3"/>
  <c r="H19" i="3" s="1"/>
  <c r="I19" i="3"/>
  <c r="J19" i="3"/>
  <c r="K19" i="3"/>
  <c r="L19" i="3"/>
  <c r="B20" i="3"/>
  <c r="F20" i="3"/>
  <c r="G20" i="3"/>
  <c r="H20" i="3" s="1"/>
  <c r="I20" i="3"/>
  <c r="J20" i="3"/>
  <c r="K20" i="3"/>
  <c r="L20" i="3"/>
  <c r="B21" i="3"/>
  <c r="F21" i="3"/>
  <c r="G21" i="3"/>
  <c r="H21" i="3"/>
  <c r="I21" i="3"/>
  <c r="J21" i="3"/>
  <c r="K21" i="3"/>
  <c r="L21" i="3"/>
  <c r="B22" i="3"/>
  <c r="F22" i="3"/>
  <c r="G22" i="3"/>
  <c r="H22" i="3" s="1"/>
  <c r="I22" i="3"/>
  <c r="J22" i="3"/>
  <c r="K22" i="3"/>
  <c r="L22" i="3"/>
  <c r="B23" i="3"/>
  <c r="F23" i="3"/>
  <c r="G23" i="3"/>
  <c r="H23" i="3" s="1"/>
  <c r="I23" i="3"/>
  <c r="J23" i="3"/>
  <c r="K23" i="3"/>
  <c r="L23" i="3"/>
  <c r="B24" i="3"/>
  <c r="F24" i="3"/>
  <c r="G24" i="3"/>
  <c r="H24" i="3" s="1"/>
  <c r="I24" i="3"/>
  <c r="J24" i="3"/>
  <c r="K24" i="3"/>
  <c r="L24" i="3"/>
  <c r="B25" i="3"/>
  <c r="F25" i="3"/>
  <c r="G25" i="3"/>
  <c r="H25" i="3"/>
  <c r="I25" i="3"/>
  <c r="J25" i="3"/>
  <c r="K25" i="3"/>
  <c r="L25" i="3"/>
  <c r="B26" i="3"/>
  <c r="F26" i="3"/>
  <c r="G26" i="3"/>
  <c r="H26" i="3" s="1"/>
  <c r="I26" i="3"/>
  <c r="J26" i="3"/>
  <c r="K26" i="3"/>
  <c r="L26" i="3"/>
  <c r="B27" i="3"/>
  <c r="F27" i="3"/>
  <c r="H27" i="3" s="1"/>
  <c r="G27" i="3"/>
  <c r="I27" i="3"/>
  <c r="J27" i="3"/>
  <c r="K27" i="3"/>
  <c r="L27" i="3"/>
  <c r="B28" i="3"/>
  <c r="F28" i="3"/>
  <c r="G28" i="3"/>
  <c r="H28" i="3" s="1"/>
  <c r="I28" i="3"/>
  <c r="J28" i="3"/>
  <c r="K28" i="3"/>
  <c r="L28" i="3"/>
  <c r="B29" i="3"/>
  <c r="F29" i="3"/>
  <c r="G29" i="3"/>
  <c r="H29" i="3"/>
  <c r="I29" i="3"/>
  <c r="J29" i="3"/>
  <c r="K29" i="3"/>
  <c r="L29" i="3"/>
  <c r="B30" i="3"/>
  <c r="F30" i="3"/>
  <c r="G30" i="3"/>
  <c r="H30" i="3" s="1"/>
  <c r="I30" i="3"/>
  <c r="J30" i="3"/>
  <c r="K30" i="3"/>
  <c r="L30" i="3"/>
  <c r="B31" i="3"/>
  <c r="F31" i="3"/>
  <c r="H31" i="3" s="1"/>
  <c r="G31" i="3"/>
  <c r="I31" i="3"/>
  <c r="J31" i="3"/>
  <c r="K31" i="3"/>
  <c r="L31" i="3"/>
  <c r="B32" i="3"/>
  <c r="F32" i="3"/>
  <c r="G32" i="3"/>
  <c r="H32" i="3" s="1"/>
  <c r="I32" i="3"/>
  <c r="J32" i="3"/>
  <c r="K32" i="3"/>
  <c r="L32" i="3"/>
  <c r="B33" i="3"/>
  <c r="F33" i="3"/>
  <c r="G33" i="3"/>
  <c r="H33" i="3"/>
  <c r="I33" i="3"/>
  <c r="J33" i="3"/>
  <c r="K33" i="3"/>
  <c r="L33" i="3"/>
  <c r="B34" i="3"/>
  <c r="F34" i="3"/>
  <c r="G34" i="3"/>
  <c r="H34" i="3" s="1"/>
  <c r="I34" i="3"/>
  <c r="J34" i="3"/>
  <c r="K34" i="3"/>
  <c r="L34" i="3"/>
  <c r="B35" i="3"/>
  <c r="F35" i="3"/>
  <c r="H35" i="3" s="1"/>
  <c r="G35" i="3"/>
  <c r="I35" i="3"/>
  <c r="J35" i="3"/>
  <c r="K35" i="3"/>
  <c r="L35" i="3"/>
  <c r="B36" i="3"/>
  <c r="F36" i="3"/>
  <c r="G36" i="3"/>
  <c r="H36" i="3" s="1"/>
  <c r="I36" i="3"/>
  <c r="J36" i="3"/>
  <c r="K36" i="3"/>
  <c r="L36" i="3"/>
  <c r="B37" i="3"/>
  <c r="F37" i="3"/>
  <c r="G37" i="3"/>
  <c r="H37" i="3"/>
  <c r="I37" i="3"/>
  <c r="J37" i="3"/>
  <c r="K37" i="3"/>
  <c r="L37" i="3"/>
  <c r="B38" i="3"/>
  <c r="F38" i="3"/>
  <c r="G38" i="3"/>
  <c r="H38" i="3" s="1"/>
  <c r="I38" i="3"/>
  <c r="J38" i="3"/>
  <c r="K38" i="3"/>
  <c r="L38" i="3"/>
  <c r="B39" i="3"/>
  <c r="F39" i="3"/>
  <c r="H39" i="3" s="1"/>
  <c r="G39" i="3"/>
  <c r="I39" i="3"/>
  <c r="J39" i="3"/>
  <c r="K39" i="3"/>
  <c r="L39" i="3"/>
  <c r="B40" i="3"/>
  <c r="F40" i="3"/>
  <c r="G40" i="3"/>
  <c r="H40" i="3" s="1"/>
  <c r="I40" i="3"/>
  <c r="J40" i="3"/>
  <c r="K40" i="3"/>
  <c r="L40" i="3"/>
  <c r="B41" i="3"/>
  <c r="F41" i="3"/>
  <c r="G41" i="3"/>
  <c r="H41" i="3"/>
  <c r="I41" i="3"/>
  <c r="J41" i="3"/>
  <c r="K41" i="3"/>
  <c r="L41" i="3"/>
  <c r="B42" i="3"/>
  <c r="F42" i="3"/>
  <c r="G42" i="3"/>
  <c r="H42" i="3" s="1"/>
  <c r="I42" i="3"/>
  <c r="J42" i="3"/>
  <c r="K42" i="3"/>
  <c r="L42" i="3"/>
  <c r="B43" i="3"/>
  <c r="F43" i="3"/>
  <c r="H43" i="3" s="1"/>
  <c r="G43" i="3"/>
  <c r="I43" i="3"/>
  <c r="J43" i="3"/>
  <c r="K43" i="3"/>
  <c r="L43" i="3"/>
  <c r="B44" i="3"/>
  <c r="F44" i="3"/>
  <c r="G44" i="3"/>
  <c r="H44" i="3" s="1"/>
  <c r="I44" i="3"/>
  <c r="J44" i="3"/>
  <c r="K44" i="3"/>
  <c r="L44" i="3"/>
  <c r="B45" i="3"/>
  <c r="F45" i="3"/>
  <c r="G45" i="3"/>
  <c r="H45" i="3"/>
  <c r="I45" i="3"/>
  <c r="J45" i="3"/>
  <c r="K45" i="3"/>
  <c r="L45" i="3"/>
  <c r="B46" i="3"/>
  <c r="F46" i="3"/>
  <c r="G46" i="3"/>
  <c r="H46" i="3" s="1"/>
  <c r="I46" i="3"/>
  <c r="J46" i="3"/>
  <c r="K46" i="3"/>
  <c r="L46" i="3"/>
  <c r="B47" i="3"/>
  <c r="F47" i="3"/>
  <c r="H47" i="3" s="1"/>
  <c r="G47" i="3"/>
  <c r="I47" i="3"/>
  <c r="J47" i="3"/>
  <c r="K47" i="3"/>
  <c r="L47" i="3"/>
  <c r="B48" i="3"/>
  <c r="F48" i="3"/>
  <c r="G48" i="3"/>
  <c r="H48" i="3" s="1"/>
  <c r="I48" i="3"/>
  <c r="J48" i="3"/>
  <c r="K48" i="3"/>
  <c r="L48" i="3"/>
  <c r="B49" i="3"/>
  <c r="F49" i="3"/>
  <c r="G49" i="3"/>
  <c r="H49" i="3"/>
  <c r="I49" i="3"/>
  <c r="J49" i="3"/>
  <c r="K49" i="3"/>
  <c r="L49" i="3"/>
  <c r="B50" i="3"/>
  <c r="F50" i="3"/>
  <c r="G50" i="3"/>
  <c r="H50" i="3" s="1"/>
  <c r="I50" i="3"/>
  <c r="J50" i="3"/>
  <c r="K50" i="3"/>
  <c r="L50" i="3"/>
  <c r="B51" i="3"/>
  <c r="F51" i="3"/>
  <c r="H51" i="3" s="1"/>
  <c r="G51" i="3"/>
  <c r="I51" i="3"/>
  <c r="J51" i="3"/>
  <c r="K51" i="3"/>
  <c r="L51" i="3"/>
  <c r="B52" i="3"/>
  <c r="F52" i="3"/>
  <c r="G52" i="3"/>
  <c r="H52" i="3" s="1"/>
  <c r="I52" i="3"/>
  <c r="J52" i="3"/>
  <c r="K52" i="3"/>
  <c r="L52" i="3"/>
  <c r="B53" i="3"/>
  <c r="F53" i="3"/>
  <c r="G53" i="3"/>
  <c r="H53" i="3"/>
  <c r="I53" i="3"/>
  <c r="J53" i="3"/>
  <c r="K53" i="3"/>
  <c r="L53" i="3"/>
  <c r="B54" i="3"/>
  <c r="F54" i="3"/>
  <c r="G54" i="3"/>
  <c r="H54" i="3" s="1"/>
  <c r="I54" i="3"/>
  <c r="J54" i="3"/>
  <c r="K54" i="3"/>
  <c r="L54" i="3"/>
  <c r="B55" i="3"/>
  <c r="F55" i="3"/>
  <c r="H55" i="3" s="1"/>
  <c r="G55" i="3"/>
  <c r="I55" i="3"/>
  <c r="J55" i="3"/>
  <c r="K55" i="3"/>
  <c r="L55" i="3"/>
  <c r="B56" i="3"/>
  <c r="F56" i="3"/>
  <c r="G56" i="3"/>
  <c r="H56" i="3" s="1"/>
  <c r="I56" i="3"/>
  <c r="J56" i="3"/>
  <c r="K56" i="3"/>
  <c r="L56" i="3"/>
  <c r="B57" i="3"/>
  <c r="F57" i="3"/>
  <c r="G57" i="3"/>
  <c r="H57" i="3"/>
  <c r="I57" i="3"/>
  <c r="J57" i="3"/>
  <c r="K57" i="3"/>
  <c r="L57" i="3"/>
  <c r="B58" i="3"/>
  <c r="F58" i="3"/>
  <c r="G58" i="3"/>
  <c r="H58" i="3" s="1"/>
  <c r="I58" i="3"/>
  <c r="J58" i="3"/>
  <c r="K58" i="3"/>
  <c r="L58" i="3"/>
  <c r="B59" i="3"/>
  <c r="F59" i="3"/>
  <c r="H59" i="3" s="1"/>
  <c r="G59" i="3"/>
  <c r="I59" i="3"/>
  <c r="J59" i="3"/>
  <c r="K59" i="3"/>
  <c r="L59" i="3"/>
  <c r="B60" i="3"/>
  <c r="F60" i="3"/>
  <c r="G60" i="3"/>
  <c r="H60" i="3" s="1"/>
  <c r="I60" i="3"/>
  <c r="J60" i="3"/>
  <c r="K60" i="3"/>
  <c r="L60" i="3"/>
  <c r="B61" i="3"/>
  <c r="D61" i="3"/>
  <c r="D60" i="3" s="1"/>
  <c r="F61" i="3"/>
  <c r="G61" i="3"/>
  <c r="H61" i="3"/>
  <c r="I61" i="3"/>
  <c r="J61" i="3"/>
  <c r="K61" i="3"/>
  <c r="L61" i="3"/>
  <c r="B62" i="3"/>
  <c r="C62" i="3"/>
  <c r="C61" i="3" s="1"/>
  <c r="C60" i="3" s="1"/>
  <c r="C59" i="3" s="1"/>
  <c r="C58" i="3" s="1"/>
  <c r="C57" i="3" s="1"/>
  <c r="C56" i="3" s="1"/>
  <c r="C55" i="3" s="1"/>
  <c r="C54" i="3" s="1"/>
  <c r="C53" i="3" s="1"/>
  <c r="C52" i="3" s="1"/>
  <c r="C51" i="3" s="1"/>
  <c r="C50" i="3" s="1"/>
  <c r="C49" i="3" s="1"/>
  <c r="C48" i="3" s="1"/>
  <c r="C47" i="3" s="1"/>
  <c r="C46" i="3" s="1"/>
  <c r="C45" i="3" s="1"/>
  <c r="C44" i="3" s="1"/>
  <c r="C43" i="3" s="1"/>
  <c r="C42" i="3" s="1"/>
  <c r="C41" i="3" s="1"/>
  <c r="C40" i="3" s="1"/>
  <c r="C39" i="3" s="1"/>
  <c r="C38" i="3" s="1"/>
  <c r="C37" i="3" s="1"/>
  <c r="C36" i="3" s="1"/>
  <c r="C35" i="3" s="1"/>
  <c r="C34" i="3" s="1"/>
  <c r="C33" i="3" s="1"/>
  <c r="C32" i="3" s="1"/>
  <c r="C31" i="3" s="1"/>
  <c r="C30" i="3" s="1"/>
  <c r="C29" i="3" s="1"/>
  <c r="C28" i="3" s="1"/>
  <c r="C27" i="3" s="1"/>
  <c r="C26" i="3" s="1"/>
  <c r="C25" i="3" s="1"/>
  <c r="C24" i="3" s="1"/>
  <c r="C23" i="3" s="1"/>
  <c r="C22" i="3" s="1"/>
  <c r="C21" i="3" s="1"/>
  <c r="C20" i="3" s="1"/>
  <c r="C19" i="3" s="1"/>
  <c r="C18" i="3" s="1"/>
  <c r="C17" i="3" s="1"/>
  <c r="C16" i="3" s="1"/>
  <c r="C15" i="3" s="1"/>
  <c r="C14" i="3" s="1"/>
  <c r="C13" i="3" s="1"/>
  <c r="C12" i="3" s="1"/>
  <c r="C11" i="3" s="1"/>
  <c r="D62" i="3"/>
  <c r="E62" i="3"/>
  <c r="F62" i="3"/>
  <c r="G62" i="3"/>
  <c r="H62" i="3" s="1"/>
  <c r="I62" i="3"/>
  <c r="J62" i="3"/>
  <c r="K62" i="3"/>
  <c r="L62" i="3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K60" i="2"/>
  <c r="K61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D59" i="3" l="1"/>
  <c r="E60" i="3"/>
  <c r="E61" i="3"/>
  <c r="B63" i="4"/>
  <c r="B64" i="4"/>
  <c r="B65" i="4"/>
  <c r="B66" i="4"/>
  <c r="B67" i="4"/>
  <c r="B63" i="3"/>
  <c r="F63" i="3"/>
  <c r="G63" i="3"/>
  <c r="H63" i="3" s="1"/>
  <c r="I63" i="3"/>
  <c r="J63" i="3"/>
  <c r="K63" i="3"/>
  <c r="L63" i="3"/>
  <c r="B64" i="3"/>
  <c r="F64" i="3"/>
  <c r="G64" i="3"/>
  <c r="I64" i="3"/>
  <c r="J64" i="3"/>
  <c r="K64" i="3"/>
  <c r="L64" i="3"/>
  <c r="B65" i="3"/>
  <c r="F65" i="3"/>
  <c r="G65" i="3"/>
  <c r="I65" i="3"/>
  <c r="J65" i="3"/>
  <c r="K65" i="3"/>
  <c r="L65" i="3"/>
  <c r="B66" i="3"/>
  <c r="F66" i="3"/>
  <c r="H66" i="3" s="1"/>
  <c r="G66" i="3"/>
  <c r="I66" i="3"/>
  <c r="J66" i="3"/>
  <c r="K66" i="3"/>
  <c r="L66" i="3"/>
  <c r="B67" i="3"/>
  <c r="F67" i="3"/>
  <c r="G67" i="3"/>
  <c r="I67" i="3"/>
  <c r="J67" i="3"/>
  <c r="K67" i="3"/>
  <c r="L67" i="3"/>
  <c r="B62" i="6"/>
  <c r="B63" i="6"/>
  <c r="B64" i="6"/>
  <c r="B65" i="6"/>
  <c r="B66" i="6"/>
  <c r="L62" i="2"/>
  <c r="L63" i="2"/>
  <c r="L64" i="2"/>
  <c r="L65" i="2"/>
  <c r="L66" i="2"/>
  <c r="K62" i="2"/>
  <c r="K63" i="2"/>
  <c r="K64" i="2"/>
  <c r="K65" i="2"/>
  <c r="K66" i="2"/>
  <c r="I62" i="2"/>
  <c r="I63" i="2"/>
  <c r="I64" i="2"/>
  <c r="I65" i="2"/>
  <c r="I66" i="2"/>
  <c r="D58" i="3" l="1"/>
  <c r="E59" i="3"/>
  <c r="H67" i="3"/>
  <c r="H65" i="3"/>
  <c r="H64" i="3"/>
  <c r="B68" i="4"/>
  <c r="B69" i="4"/>
  <c r="B70" i="4"/>
  <c r="B71" i="4"/>
  <c r="B68" i="3"/>
  <c r="F68" i="3"/>
  <c r="G68" i="3"/>
  <c r="I68" i="3"/>
  <c r="J68" i="3"/>
  <c r="K68" i="3"/>
  <c r="L68" i="3"/>
  <c r="B69" i="3"/>
  <c r="F69" i="3"/>
  <c r="G69" i="3"/>
  <c r="I69" i="3"/>
  <c r="J69" i="3"/>
  <c r="K69" i="3"/>
  <c r="L69" i="3"/>
  <c r="B70" i="3"/>
  <c r="F70" i="3"/>
  <c r="G70" i="3"/>
  <c r="I70" i="3"/>
  <c r="J70" i="3"/>
  <c r="K70" i="3"/>
  <c r="L70" i="3"/>
  <c r="B71" i="3"/>
  <c r="F71" i="3"/>
  <c r="G71" i="3"/>
  <c r="I71" i="3"/>
  <c r="J71" i="3"/>
  <c r="K71" i="3"/>
  <c r="L71" i="3"/>
  <c r="B67" i="6"/>
  <c r="B68" i="6"/>
  <c r="B69" i="6"/>
  <c r="B70" i="6"/>
  <c r="L67" i="2"/>
  <c r="L68" i="2"/>
  <c r="L69" i="2"/>
  <c r="L70" i="2"/>
  <c r="K67" i="2"/>
  <c r="K68" i="2"/>
  <c r="K69" i="2"/>
  <c r="K70" i="2"/>
  <c r="I67" i="2"/>
  <c r="I68" i="2"/>
  <c r="I69" i="2"/>
  <c r="I70" i="2"/>
  <c r="D57" i="3" l="1"/>
  <c r="E58" i="3"/>
  <c r="H71" i="3"/>
  <c r="H69" i="3"/>
  <c r="H68" i="3"/>
  <c r="H70" i="3"/>
  <c r="B72" i="4"/>
  <c r="B73" i="4"/>
  <c r="B74" i="4"/>
  <c r="B75" i="4"/>
  <c r="B76" i="4"/>
  <c r="B77" i="4"/>
  <c r="B78" i="4"/>
  <c r="B79" i="4"/>
  <c r="B80" i="4"/>
  <c r="B81" i="4"/>
  <c r="B72" i="3"/>
  <c r="F72" i="3"/>
  <c r="G72" i="3"/>
  <c r="I72" i="3"/>
  <c r="J72" i="3"/>
  <c r="K72" i="3"/>
  <c r="L72" i="3"/>
  <c r="B73" i="3"/>
  <c r="F73" i="3"/>
  <c r="G73" i="3"/>
  <c r="I73" i="3"/>
  <c r="J73" i="3"/>
  <c r="K73" i="3"/>
  <c r="L73" i="3"/>
  <c r="B74" i="3"/>
  <c r="F74" i="3"/>
  <c r="G74" i="3"/>
  <c r="I74" i="3"/>
  <c r="J74" i="3"/>
  <c r="K74" i="3"/>
  <c r="L74" i="3"/>
  <c r="B75" i="3"/>
  <c r="F75" i="3"/>
  <c r="G75" i="3"/>
  <c r="I75" i="3"/>
  <c r="J75" i="3"/>
  <c r="K75" i="3"/>
  <c r="L75" i="3"/>
  <c r="B76" i="3"/>
  <c r="F76" i="3"/>
  <c r="G76" i="3"/>
  <c r="I76" i="3"/>
  <c r="J76" i="3"/>
  <c r="K76" i="3"/>
  <c r="L76" i="3"/>
  <c r="B77" i="3"/>
  <c r="F77" i="3"/>
  <c r="G77" i="3"/>
  <c r="I77" i="3"/>
  <c r="J77" i="3"/>
  <c r="K77" i="3"/>
  <c r="L77" i="3"/>
  <c r="B78" i="3"/>
  <c r="F78" i="3"/>
  <c r="G78" i="3"/>
  <c r="I78" i="3"/>
  <c r="J78" i="3"/>
  <c r="K78" i="3"/>
  <c r="L78" i="3"/>
  <c r="B79" i="3"/>
  <c r="F79" i="3"/>
  <c r="G79" i="3"/>
  <c r="I79" i="3"/>
  <c r="J79" i="3"/>
  <c r="K79" i="3"/>
  <c r="L79" i="3"/>
  <c r="B80" i="3"/>
  <c r="F80" i="3"/>
  <c r="G80" i="3"/>
  <c r="I80" i="3"/>
  <c r="J80" i="3"/>
  <c r="K80" i="3"/>
  <c r="L80" i="3"/>
  <c r="B81" i="3"/>
  <c r="F81" i="3"/>
  <c r="G81" i="3"/>
  <c r="I81" i="3"/>
  <c r="J81" i="3"/>
  <c r="K81" i="3"/>
  <c r="L81" i="3"/>
  <c r="B71" i="6"/>
  <c r="B72" i="6"/>
  <c r="B73" i="6"/>
  <c r="B74" i="6"/>
  <c r="B75" i="6"/>
  <c r="B76" i="6"/>
  <c r="B77" i="6"/>
  <c r="B78" i="6"/>
  <c r="B79" i="6"/>
  <c r="B80" i="6"/>
  <c r="L71" i="2"/>
  <c r="L72" i="2"/>
  <c r="L73" i="2"/>
  <c r="L74" i="2"/>
  <c r="L75" i="2"/>
  <c r="L76" i="2"/>
  <c r="L77" i="2"/>
  <c r="L78" i="2"/>
  <c r="L79" i="2"/>
  <c r="L80" i="2"/>
  <c r="K71" i="2"/>
  <c r="K72" i="2"/>
  <c r="K73" i="2"/>
  <c r="K74" i="2"/>
  <c r="K75" i="2"/>
  <c r="K76" i="2"/>
  <c r="K77" i="2"/>
  <c r="K78" i="2"/>
  <c r="K79" i="2"/>
  <c r="K80" i="2"/>
  <c r="I71" i="2"/>
  <c r="I72" i="2"/>
  <c r="I73" i="2"/>
  <c r="I74" i="2"/>
  <c r="I75" i="2"/>
  <c r="I76" i="2"/>
  <c r="I77" i="2"/>
  <c r="I78" i="2"/>
  <c r="I79" i="2"/>
  <c r="I80" i="2"/>
  <c r="D56" i="3" l="1"/>
  <c r="E57" i="3"/>
  <c r="H75" i="3"/>
  <c r="H79" i="3"/>
  <c r="H81" i="3"/>
  <c r="H78" i="3"/>
  <c r="H77" i="3"/>
  <c r="H80" i="3"/>
  <c r="H76" i="3"/>
  <c r="H74" i="3"/>
  <c r="H73" i="3"/>
  <c r="H72" i="3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82" i="3"/>
  <c r="F82" i="3"/>
  <c r="G82" i="3"/>
  <c r="I82" i="3"/>
  <c r="J82" i="3"/>
  <c r="K82" i="3"/>
  <c r="L82" i="3"/>
  <c r="B83" i="3"/>
  <c r="F83" i="3"/>
  <c r="G83" i="3"/>
  <c r="I83" i="3"/>
  <c r="J83" i="3"/>
  <c r="K83" i="3"/>
  <c r="L83" i="3"/>
  <c r="B84" i="3"/>
  <c r="F84" i="3"/>
  <c r="G84" i="3"/>
  <c r="I84" i="3"/>
  <c r="J84" i="3"/>
  <c r="K84" i="3"/>
  <c r="L84" i="3"/>
  <c r="B85" i="3"/>
  <c r="F85" i="3"/>
  <c r="G85" i="3"/>
  <c r="I85" i="3"/>
  <c r="J85" i="3"/>
  <c r="K85" i="3"/>
  <c r="L85" i="3"/>
  <c r="B86" i="3"/>
  <c r="F86" i="3"/>
  <c r="G86" i="3"/>
  <c r="I86" i="3"/>
  <c r="J86" i="3"/>
  <c r="K86" i="3"/>
  <c r="L86" i="3"/>
  <c r="B87" i="3"/>
  <c r="F87" i="3"/>
  <c r="G87" i="3"/>
  <c r="I87" i="3"/>
  <c r="J87" i="3"/>
  <c r="K87" i="3"/>
  <c r="L87" i="3"/>
  <c r="B88" i="3"/>
  <c r="F88" i="3"/>
  <c r="G88" i="3"/>
  <c r="I88" i="3"/>
  <c r="J88" i="3"/>
  <c r="K88" i="3"/>
  <c r="L88" i="3"/>
  <c r="B89" i="3"/>
  <c r="F89" i="3"/>
  <c r="G89" i="3"/>
  <c r="I89" i="3"/>
  <c r="J89" i="3"/>
  <c r="K89" i="3"/>
  <c r="L89" i="3"/>
  <c r="B90" i="3"/>
  <c r="F90" i="3"/>
  <c r="G90" i="3"/>
  <c r="I90" i="3"/>
  <c r="J90" i="3"/>
  <c r="K90" i="3"/>
  <c r="L90" i="3"/>
  <c r="B91" i="3"/>
  <c r="F91" i="3"/>
  <c r="G91" i="3"/>
  <c r="I91" i="3"/>
  <c r="J91" i="3"/>
  <c r="K91" i="3"/>
  <c r="L91" i="3"/>
  <c r="B92" i="3"/>
  <c r="F92" i="3"/>
  <c r="G92" i="3"/>
  <c r="I92" i="3"/>
  <c r="J92" i="3"/>
  <c r="K92" i="3"/>
  <c r="L92" i="3"/>
  <c r="B93" i="3"/>
  <c r="F93" i="3"/>
  <c r="G93" i="3"/>
  <c r="I93" i="3"/>
  <c r="J93" i="3"/>
  <c r="K93" i="3"/>
  <c r="L93" i="3"/>
  <c r="B94" i="3"/>
  <c r="F94" i="3"/>
  <c r="G94" i="3"/>
  <c r="I94" i="3"/>
  <c r="J94" i="3"/>
  <c r="K94" i="3"/>
  <c r="L94" i="3"/>
  <c r="B95" i="3"/>
  <c r="F95" i="3"/>
  <c r="G95" i="3"/>
  <c r="I95" i="3"/>
  <c r="J95" i="3"/>
  <c r="K95" i="3"/>
  <c r="L95" i="3"/>
  <c r="B96" i="3"/>
  <c r="F96" i="3"/>
  <c r="G96" i="3"/>
  <c r="I96" i="3"/>
  <c r="J96" i="3"/>
  <c r="K96" i="3"/>
  <c r="L96" i="3"/>
  <c r="B97" i="3"/>
  <c r="F97" i="3"/>
  <c r="G97" i="3"/>
  <c r="I97" i="3"/>
  <c r="J97" i="3"/>
  <c r="K97" i="3"/>
  <c r="L97" i="3"/>
  <c r="B98" i="3"/>
  <c r="F98" i="3"/>
  <c r="G98" i="3"/>
  <c r="I98" i="3"/>
  <c r="J98" i="3"/>
  <c r="K98" i="3"/>
  <c r="L98" i="3"/>
  <c r="B99" i="3"/>
  <c r="F99" i="3"/>
  <c r="G99" i="3"/>
  <c r="I99" i="3"/>
  <c r="J99" i="3"/>
  <c r="K99" i="3"/>
  <c r="L99" i="3"/>
  <c r="B100" i="3"/>
  <c r="F100" i="3"/>
  <c r="G100" i="3"/>
  <c r="I100" i="3"/>
  <c r="J100" i="3"/>
  <c r="K100" i="3"/>
  <c r="L100" i="3"/>
  <c r="B101" i="3"/>
  <c r="F101" i="3"/>
  <c r="G101" i="3"/>
  <c r="I101" i="3"/>
  <c r="J101" i="3"/>
  <c r="K101" i="3"/>
  <c r="L101" i="3"/>
  <c r="B102" i="3"/>
  <c r="F102" i="3"/>
  <c r="G102" i="3"/>
  <c r="I102" i="3"/>
  <c r="J102" i="3"/>
  <c r="K102" i="3"/>
  <c r="L102" i="3"/>
  <c r="B103" i="3"/>
  <c r="F103" i="3"/>
  <c r="G103" i="3"/>
  <c r="I103" i="3"/>
  <c r="J103" i="3"/>
  <c r="K103" i="3"/>
  <c r="L103" i="3"/>
  <c r="B104" i="3"/>
  <c r="F104" i="3"/>
  <c r="G104" i="3"/>
  <c r="I104" i="3"/>
  <c r="J104" i="3"/>
  <c r="K104" i="3"/>
  <c r="L104" i="3"/>
  <c r="B105" i="3"/>
  <c r="F105" i="3"/>
  <c r="G105" i="3"/>
  <c r="I105" i="3"/>
  <c r="J105" i="3"/>
  <c r="K105" i="3"/>
  <c r="L105" i="3"/>
  <c r="B106" i="3"/>
  <c r="F106" i="3"/>
  <c r="G106" i="3"/>
  <c r="I106" i="3"/>
  <c r="J106" i="3"/>
  <c r="K106" i="3"/>
  <c r="L106" i="3"/>
  <c r="B107" i="3"/>
  <c r="F107" i="3"/>
  <c r="G107" i="3"/>
  <c r="I107" i="3"/>
  <c r="J107" i="3"/>
  <c r="K107" i="3"/>
  <c r="L107" i="3"/>
  <c r="B108" i="3"/>
  <c r="F108" i="3"/>
  <c r="G108" i="3"/>
  <c r="I108" i="3"/>
  <c r="J108" i="3"/>
  <c r="K108" i="3"/>
  <c r="L108" i="3"/>
  <c r="B109" i="3"/>
  <c r="F109" i="3"/>
  <c r="G109" i="3"/>
  <c r="I109" i="3"/>
  <c r="J109" i="3"/>
  <c r="K109" i="3"/>
  <c r="L109" i="3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101" i="6"/>
  <c r="B102" i="6"/>
  <c r="B103" i="6"/>
  <c r="B104" i="6"/>
  <c r="B105" i="6"/>
  <c r="B106" i="6"/>
  <c r="B107" i="6"/>
  <c r="B108" i="6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K81" i="2"/>
  <c r="K82" i="2"/>
  <c r="K83" i="2"/>
  <c r="K84" i="2"/>
  <c r="K85" i="2"/>
  <c r="K86" i="2"/>
  <c r="K87" i="2"/>
  <c r="K88" i="2"/>
  <c r="K89" i="2"/>
  <c r="K90" i="2"/>
  <c r="K91" i="2"/>
  <c r="K92" i="2"/>
  <c r="K93" i="2"/>
  <c r="K94" i="2"/>
  <c r="K95" i="2"/>
  <c r="K96" i="2"/>
  <c r="K97" i="2"/>
  <c r="K98" i="2"/>
  <c r="K99" i="2"/>
  <c r="K100" i="2"/>
  <c r="K101" i="2"/>
  <c r="K102" i="2"/>
  <c r="K103" i="2"/>
  <c r="K104" i="2"/>
  <c r="K105" i="2"/>
  <c r="K106" i="2"/>
  <c r="K107" i="2"/>
  <c r="K108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D55" i="3" l="1"/>
  <c r="E56" i="3"/>
  <c r="H95" i="3"/>
  <c r="H99" i="3"/>
  <c r="H94" i="3"/>
  <c r="H90" i="3"/>
  <c r="H85" i="3"/>
  <c r="H82" i="3"/>
  <c r="H109" i="3"/>
  <c r="H105" i="3"/>
  <c r="H101" i="3"/>
  <c r="H104" i="3"/>
  <c r="H96" i="3"/>
  <c r="H87" i="3"/>
  <c r="H83" i="3"/>
  <c r="H88" i="3"/>
  <c r="H84" i="3"/>
  <c r="H107" i="3"/>
  <c r="H106" i="3"/>
  <c r="H103" i="3"/>
  <c r="H98" i="3"/>
  <c r="H89" i="3"/>
  <c r="H108" i="3"/>
  <c r="H91" i="3"/>
  <c r="H102" i="3"/>
  <c r="H97" i="3"/>
  <c r="H92" i="3"/>
  <c r="H86" i="3"/>
  <c r="H100" i="3"/>
  <c r="H93" i="3"/>
  <c r="B110" i="4"/>
  <c r="B111" i="4"/>
  <c r="B112" i="4"/>
  <c r="B113" i="4"/>
  <c r="B114" i="4"/>
  <c r="B110" i="3"/>
  <c r="F110" i="3"/>
  <c r="G110" i="3"/>
  <c r="I110" i="3"/>
  <c r="J110" i="3"/>
  <c r="K110" i="3"/>
  <c r="L110" i="3"/>
  <c r="B111" i="3"/>
  <c r="F111" i="3"/>
  <c r="G111" i="3"/>
  <c r="I111" i="3"/>
  <c r="J111" i="3"/>
  <c r="K111" i="3"/>
  <c r="L111" i="3"/>
  <c r="B112" i="3"/>
  <c r="F112" i="3"/>
  <c r="G112" i="3"/>
  <c r="I112" i="3"/>
  <c r="J112" i="3"/>
  <c r="K112" i="3"/>
  <c r="L112" i="3"/>
  <c r="B113" i="3"/>
  <c r="F113" i="3"/>
  <c r="G113" i="3"/>
  <c r="I113" i="3"/>
  <c r="J113" i="3"/>
  <c r="K113" i="3"/>
  <c r="L113" i="3"/>
  <c r="B114" i="3"/>
  <c r="F114" i="3"/>
  <c r="G114" i="3"/>
  <c r="I114" i="3"/>
  <c r="J114" i="3"/>
  <c r="K114" i="3"/>
  <c r="L114" i="3"/>
  <c r="B109" i="6"/>
  <c r="B110" i="6"/>
  <c r="B111" i="6"/>
  <c r="B112" i="6"/>
  <c r="B113" i="6"/>
  <c r="L109" i="2"/>
  <c r="L110" i="2"/>
  <c r="L111" i="2"/>
  <c r="L112" i="2"/>
  <c r="L113" i="2"/>
  <c r="K109" i="2"/>
  <c r="K110" i="2"/>
  <c r="K111" i="2"/>
  <c r="K112" i="2"/>
  <c r="K113" i="2"/>
  <c r="I109" i="2"/>
  <c r="I110" i="2"/>
  <c r="I111" i="2"/>
  <c r="I112" i="2"/>
  <c r="I113" i="2"/>
  <c r="D54" i="3" l="1"/>
  <c r="E55" i="3"/>
  <c r="H111" i="3"/>
  <c r="H112" i="3"/>
  <c r="H114" i="3"/>
  <c r="H113" i="3"/>
  <c r="H110" i="3"/>
  <c r="B115" i="4"/>
  <c r="B116" i="4"/>
  <c r="B117" i="4"/>
  <c r="B118" i="4"/>
  <c r="B119" i="4"/>
  <c r="B115" i="3"/>
  <c r="F115" i="3"/>
  <c r="G115" i="3"/>
  <c r="I115" i="3"/>
  <c r="J115" i="3"/>
  <c r="K115" i="3"/>
  <c r="L115" i="3"/>
  <c r="B116" i="3"/>
  <c r="F116" i="3"/>
  <c r="G116" i="3"/>
  <c r="I116" i="3"/>
  <c r="J116" i="3"/>
  <c r="K116" i="3"/>
  <c r="L116" i="3"/>
  <c r="B117" i="3"/>
  <c r="F117" i="3"/>
  <c r="G117" i="3"/>
  <c r="I117" i="3"/>
  <c r="J117" i="3"/>
  <c r="K117" i="3"/>
  <c r="L117" i="3"/>
  <c r="B118" i="3"/>
  <c r="F118" i="3"/>
  <c r="G118" i="3"/>
  <c r="I118" i="3"/>
  <c r="J118" i="3"/>
  <c r="K118" i="3"/>
  <c r="L118" i="3"/>
  <c r="B119" i="3"/>
  <c r="F119" i="3"/>
  <c r="G119" i="3"/>
  <c r="I119" i="3"/>
  <c r="J119" i="3"/>
  <c r="K119" i="3"/>
  <c r="L119" i="3"/>
  <c r="B114" i="6"/>
  <c r="B115" i="6"/>
  <c r="B116" i="6"/>
  <c r="B117" i="6"/>
  <c r="B118" i="6"/>
  <c r="L114" i="2"/>
  <c r="L115" i="2"/>
  <c r="L116" i="2"/>
  <c r="L117" i="2"/>
  <c r="L118" i="2"/>
  <c r="K114" i="2"/>
  <c r="K115" i="2"/>
  <c r="K116" i="2"/>
  <c r="K117" i="2"/>
  <c r="K118" i="2"/>
  <c r="I114" i="2"/>
  <c r="I115" i="2"/>
  <c r="I116" i="2"/>
  <c r="I117" i="2"/>
  <c r="I118" i="2"/>
  <c r="D53" i="3" l="1"/>
  <c r="E54" i="3"/>
  <c r="H119" i="3"/>
  <c r="H115" i="3"/>
  <c r="H118" i="3"/>
  <c r="H117" i="3"/>
  <c r="H116" i="3"/>
  <c r="B120" i="4"/>
  <c r="B121" i="4"/>
  <c r="B122" i="4"/>
  <c r="B123" i="4"/>
  <c r="B124" i="4"/>
  <c r="B120" i="3"/>
  <c r="F120" i="3"/>
  <c r="G120" i="3"/>
  <c r="I120" i="3"/>
  <c r="J120" i="3"/>
  <c r="K120" i="3"/>
  <c r="L120" i="3"/>
  <c r="B121" i="3"/>
  <c r="F121" i="3"/>
  <c r="G121" i="3"/>
  <c r="I121" i="3"/>
  <c r="J121" i="3"/>
  <c r="K121" i="3"/>
  <c r="L121" i="3"/>
  <c r="B122" i="3"/>
  <c r="F122" i="3"/>
  <c r="G122" i="3"/>
  <c r="I122" i="3"/>
  <c r="J122" i="3"/>
  <c r="K122" i="3"/>
  <c r="L122" i="3"/>
  <c r="B123" i="3"/>
  <c r="F123" i="3"/>
  <c r="G123" i="3"/>
  <c r="I123" i="3"/>
  <c r="J123" i="3"/>
  <c r="K123" i="3"/>
  <c r="L123" i="3"/>
  <c r="B124" i="3"/>
  <c r="F124" i="3"/>
  <c r="G124" i="3"/>
  <c r="I124" i="3"/>
  <c r="J124" i="3"/>
  <c r="K124" i="3"/>
  <c r="L124" i="3"/>
  <c r="B119" i="6"/>
  <c r="B120" i="6"/>
  <c r="B121" i="6"/>
  <c r="B122" i="6"/>
  <c r="B123" i="6"/>
  <c r="L119" i="2"/>
  <c r="L120" i="2"/>
  <c r="L121" i="2"/>
  <c r="L122" i="2"/>
  <c r="L123" i="2"/>
  <c r="K119" i="2"/>
  <c r="K120" i="2"/>
  <c r="K121" i="2"/>
  <c r="K122" i="2"/>
  <c r="K123" i="2"/>
  <c r="I119" i="2"/>
  <c r="I120" i="2"/>
  <c r="I121" i="2"/>
  <c r="I122" i="2"/>
  <c r="I123" i="2"/>
  <c r="D52" i="3" l="1"/>
  <c r="E53" i="3"/>
  <c r="H123" i="3"/>
  <c r="H122" i="3"/>
  <c r="H121" i="3"/>
  <c r="H120" i="3"/>
  <c r="H124" i="3"/>
  <c r="B125" i="4"/>
  <c r="B126" i="4"/>
  <c r="B127" i="4"/>
  <c r="B128" i="4"/>
  <c r="B129" i="4"/>
  <c r="B130" i="4"/>
  <c r="B131" i="4"/>
  <c r="B132" i="4"/>
  <c r="B133" i="4"/>
  <c r="B134" i="4"/>
  <c r="B125" i="3"/>
  <c r="F125" i="3"/>
  <c r="G125" i="3"/>
  <c r="I125" i="3"/>
  <c r="J125" i="3"/>
  <c r="K125" i="3"/>
  <c r="L125" i="3"/>
  <c r="B126" i="3"/>
  <c r="F126" i="3"/>
  <c r="G126" i="3"/>
  <c r="I126" i="3"/>
  <c r="J126" i="3"/>
  <c r="K126" i="3"/>
  <c r="L126" i="3"/>
  <c r="B127" i="3"/>
  <c r="F127" i="3"/>
  <c r="G127" i="3"/>
  <c r="I127" i="3"/>
  <c r="J127" i="3"/>
  <c r="K127" i="3"/>
  <c r="L127" i="3"/>
  <c r="B128" i="3"/>
  <c r="F128" i="3"/>
  <c r="G128" i="3"/>
  <c r="I128" i="3"/>
  <c r="J128" i="3"/>
  <c r="K128" i="3"/>
  <c r="L128" i="3"/>
  <c r="B129" i="3"/>
  <c r="F129" i="3"/>
  <c r="G129" i="3"/>
  <c r="I129" i="3"/>
  <c r="J129" i="3"/>
  <c r="K129" i="3"/>
  <c r="L129" i="3"/>
  <c r="B130" i="3"/>
  <c r="F130" i="3"/>
  <c r="G130" i="3"/>
  <c r="I130" i="3"/>
  <c r="J130" i="3"/>
  <c r="K130" i="3"/>
  <c r="L130" i="3"/>
  <c r="B131" i="3"/>
  <c r="F131" i="3"/>
  <c r="G131" i="3"/>
  <c r="I131" i="3"/>
  <c r="J131" i="3"/>
  <c r="K131" i="3"/>
  <c r="L131" i="3"/>
  <c r="B132" i="3"/>
  <c r="F132" i="3"/>
  <c r="G132" i="3"/>
  <c r="I132" i="3"/>
  <c r="J132" i="3"/>
  <c r="K132" i="3"/>
  <c r="L132" i="3"/>
  <c r="B133" i="3"/>
  <c r="F133" i="3"/>
  <c r="G133" i="3"/>
  <c r="I133" i="3"/>
  <c r="J133" i="3"/>
  <c r="K133" i="3"/>
  <c r="L133" i="3"/>
  <c r="B134" i="3"/>
  <c r="F134" i="3"/>
  <c r="G134" i="3"/>
  <c r="I134" i="3"/>
  <c r="J134" i="3"/>
  <c r="K134" i="3"/>
  <c r="L134" i="3"/>
  <c r="B124" i="6"/>
  <c r="B125" i="6"/>
  <c r="B126" i="6"/>
  <c r="B127" i="6"/>
  <c r="B128" i="6"/>
  <c r="B129" i="6"/>
  <c r="B130" i="6"/>
  <c r="B131" i="6"/>
  <c r="B132" i="6"/>
  <c r="B133" i="6"/>
  <c r="L124" i="2"/>
  <c r="L125" i="2"/>
  <c r="L126" i="2"/>
  <c r="L127" i="2"/>
  <c r="L128" i="2"/>
  <c r="L129" i="2"/>
  <c r="L130" i="2"/>
  <c r="L131" i="2"/>
  <c r="L132" i="2"/>
  <c r="L133" i="2"/>
  <c r="K124" i="2"/>
  <c r="K125" i="2"/>
  <c r="K126" i="2"/>
  <c r="K127" i="2"/>
  <c r="K128" i="2"/>
  <c r="K129" i="2"/>
  <c r="K130" i="2"/>
  <c r="K131" i="2"/>
  <c r="K132" i="2"/>
  <c r="K133" i="2"/>
  <c r="I124" i="2"/>
  <c r="I125" i="2"/>
  <c r="I126" i="2"/>
  <c r="I127" i="2"/>
  <c r="I128" i="2"/>
  <c r="I129" i="2"/>
  <c r="I130" i="2"/>
  <c r="I131" i="2"/>
  <c r="I132" i="2"/>
  <c r="I133" i="2"/>
  <c r="D51" i="3" l="1"/>
  <c r="E52" i="3"/>
  <c r="H130" i="3"/>
  <c r="H126" i="3"/>
  <c r="H132" i="3"/>
  <c r="H128" i="3"/>
  <c r="H131" i="3"/>
  <c r="H127" i="3"/>
  <c r="H133" i="3"/>
  <c r="H134" i="3"/>
  <c r="H125" i="3"/>
  <c r="H129" i="3"/>
  <c r="B135" i="4"/>
  <c r="B136" i="4"/>
  <c r="B137" i="4"/>
  <c r="B138" i="4"/>
  <c r="B139" i="4"/>
  <c r="B135" i="3"/>
  <c r="F135" i="3"/>
  <c r="G135" i="3"/>
  <c r="I135" i="3"/>
  <c r="J135" i="3"/>
  <c r="K135" i="3"/>
  <c r="L135" i="3"/>
  <c r="B136" i="3"/>
  <c r="F136" i="3"/>
  <c r="G136" i="3"/>
  <c r="I136" i="3"/>
  <c r="J136" i="3"/>
  <c r="K136" i="3"/>
  <c r="L136" i="3"/>
  <c r="B137" i="3"/>
  <c r="F137" i="3"/>
  <c r="G137" i="3"/>
  <c r="I137" i="3"/>
  <c r="J137" i="3"/>
  <c r="K137" i="3"/>
  <c r="L137" i="3"/>
  <c r="B138" i="3"/>
  <c r="F138" i="3"/>
  <c r="G138" i="3"/>
  <c r="I138" i="3"/>
  <c r="J138" i="3"/>
  <c r="K138" i="3"/>
  <c r="L138" i="3"/>
  <c r="B139" i="3"/>
  <c r="F139" i="3"/>
  <c r="G139" i="3"/>
  <c r="I139" i="3"/>
  <c r="J139" i="3"/>
  <c r="K139" i="3"/>
  <c r="L139" i="3"/>
  <c r="B134" i="6"/>
  <c r="B135" i="6"/>
  <c r="B136" i="6"/>
  <c r="B137" i="6"/>
  <c r="B138" i="6"/>
  <c r="L134" i="2"/>
  <c r="L135" i="2"/>
  <c r="L136" i="2"/>
  <c r="L137" i="2"/>
  <c r="L138" i="2"/>
  <c r="K134" i="2"/>
  <c r="K135" i="2"/>
  <c r="K136" i="2"/>
  <c r="K137" i="2"/>
  <c r="K138" i="2"/>
  <c r="I134" i="2"/>
  <c r="I135" i="2"/>
  <c r="I136" i="2"/>
  <c r="I137" i="2"/>
  <c r="I138" i="2"/>
  <c r="D50" i="3" l="1"/>
  <c r="E51" i="3"/>
  <c r="H136" i="3"/>
  <c r="H138" i="3"/>
  <c r="H137" i="3"/>
  <c r="H135" i="3"/>
  <c r="H139" i="3"/>
  <c r="B140" i="4"/>
  <c r="B141" i="4"/>
  <c r="B142" i="4"/>
  <c r="B143" i="4"/>
  <c r="B144" i="4"/>
  <c r="B140" i="3"/>
  <c r="F140" i="3"/>
  <c r="G140" i="3"/>
  <c r="I140" i="3"/>
  <c r="J140" i="3"/>
  <c r="K140" i="3"/>
  <c r="L140" i="3"/>
  <c r="B141" i="3"/>
  <c r="F141" i="3"/>
  <c r="G141" i="3"/>
  <c r="I141" i="3"/>
  <c r="J141" i="3"/>
  <c r="K141" i="3"/>
  <c r="L141" i="3"/>
  <c r="B142" i="3"/>
  <c r="F142" i="3"/>
  <c r="G142" i="3"/>
  <c r="I142" i="3"/>
  <c r="J142" i="3"/>
  <c r="K142" i="3"/>
  <c r="L142" i="3"/>
  <c r="B143" i="3"/>
  <c r="F143" i="3"/>
  <c r="G143" i="3"/>
  <c r="I143" i="3"/>
  <c r="J143" i="3"/>
  <c r="K143" i="3"/>
  <c r="L143" i="3"/>
  <c r="B144" i="3"/>
  <c r="F144" i="3"/>
  <c r="G144" i="3"/>
  <c r="I144" i="3"/>
  <c r="J144" i="3"/>
  <c r="K144" i="3"/>
  <c r="L144" i="3"/>
  <c r="B139" i="6"/>
  <c r="B140" i="6"/>
  <c r="B141" i="6"/>
  <c r="B142" i="6"/>
  <c r="B143" i="6"/>
  <c r="L139" i="2"/>
  <c r="L140" i="2"/>
  <c r="L141" i="2"/>
  <c r="L142" i="2"/>
  <c r="L143" i="2"/>
  <c r="K139" i="2"/>
  <c r="K140" i="2"/>
  <c r="K141" i="2"/>
  <c r="K142" i="2"/>
  <c r="K143" i="2"/>
  <c r="I139" i="2"/>
  <c r="I140" i="2"/>
  <c r="I141" i="2"/>
  <c r="I142" i="2"/>
  <c r="I143" i="2"/>
  <c r="D49" i="3" l="1"/>
  <c r="E50" i="3"/>
  <c r="H142" i="3"/>
  <c r="H143" i="3"/>
  <c r="H141" i="3"/>
  <c r="H140" i="3"/>
  <c r="H144" i="3"/>
  <c r="B145" i="4"/>
  <c r="B146" i="4"/>
  <c r="B145" i="3"/>
  <c r="F145" i="3"/>
  <c r="G145" i="3"/>
  <c r="I145" i="3"/>
  <c r="J145" i="3"/>
  <c r="K145" i="3"/>
  <c r="L145" i="3"/>
  <c r="B146" i="3"/>
  <c r="F146" i="3"/>
  <c r="G146" i="3"/>
  <c r="I146" i="3"/>
  <c r="J146" i="3"/>
  <c r="K146" i="3"/>
  <c r="L146" i="3"/>
  <c r="B144" i="6"/>
  <c r="B145" i="6"/>
  <c r="L144" i="2"/>
  <c r="L145" i="2"/>
  <c r="K144" i="2"/>
  <c r="K145" i="2"/>
  <c r="I144" i="2"/>
  <c r="I145" i="2"/>
  <c r="D48" i="3" l="1"/>
  <c r="E49" i="3"/>
  <c r="H146" i="3"/>
  <c r="H145" i="3"/>
  <c r="B147" i="4"/>
  <c r="B148" i="4"/>
  <c r="B149" i="4"/>
  <c r="B150" i="4"/>
  <c r="B151" i="4"/>
  <c r="B152" i="4"/>
  <c r="B153" i="4"/>
  <c r="B147" i="3"/>
  <c r="F147" i="3"/>
  <c r="G147" i="3"/>
  <c r="I147" i="3"/>
  <c r="J147" i="3"/>
  <c r="K147" i="3"/>
  <c r="L147" i="3"/>
  <c r="B148" i="3"/>
  <c r="F148" i="3"/>
  <c r="G148" i="3"/>
  <c r="I148" i="3"/>
  <c r="J148" i="3"/>
  <c r="K148" i="3"/>
  <c r="L148" i="3"/>
  <c r="B149" i="3"/>
  <c r="F149" i="3"/>
  <c r="G149" i="3"/>
  <c r="I149" i="3"/>
  <c r="J149" i="3"/>
  <c r="K149" i="3"/>
  <c r="L149" i="3"/>
  <c r="B150" i="3"/>
  <c r="F150" i="3"/>
  <c r="G150" i="3"/>
  <c r="I150" i="3"/>
  <c r="J150" i="3"/>
  <c r="K150" i="3"/>
  <c r="L150" i="3"/>
  <c r="B151" i="3"/>
  <c r="F151" i="3"/>
  <c r="G151" i="3"/>
  <c r="I151" i="3"/>
  <c r="J151" i="3"/>
  <c r="K151" i="3"/>
  <c r="L151" i="3"/>
  <c r="B152" i="3"/>
  <c r="F152" i="3"/>
  <c r="G152" i="3"/>
  <c r="I152" i="3"/>
  <c r="J152" i="3"/>
  <c r="K152" i="3"/>
  <c r="L152" i="3"/>
  <c r="B153" i="3"/>
  <c r="F153" i="3"/>
  <c r="G153" i="3"/>
  <c r="I153" i="3"/>
  <c r="J153" i="3"/>
  <c r="K153" i="3"/>
  <c r="L153" i="3"/>
  <c r="B146" i="6"/>
  <c r="B147" i="6"/>
  <c r="B148" i="6"/>
  <c r="B149" i="6"/>
  <c r="B150" i="6"/>
  <c r="B151" i="6"/>
  <c r="B152" i="6"/>
  <c r="L146" i="2"/>
  <c r="L147" i="2"/>
  <c r="L148" i="2"/>
  <c r="L149" i="2"/>
  <c r="L150" i="2"/>
  <c r="L151" i="2"/>
  <c r="L152" i="2"/>
  <c r="K146" i="2"/>
  <c r="K147" i="2"/>
  <c r="K148" i="2"/>
  <c r="K149" i="2"/>
  <c r="K150" i="2"/>
  <c r="K151" i="2"/>
  <c r="K152" i="2"/>
  <c r="I146" i="2"/>
  <c r="I147" i="2"/>
  <c r="I148" i="2"/>
  <c r="I149" i="2"/>
  <c r="I150" i="2"/>
  <c r="I151" i="2"/>
  <c r="I152" i="2"/>
  <c r="D47" i="3" l="1"/>
  <c r="E48" i="3"/>
  <c r="H153" i="3"/>
  <c r="H152" i="3"/>
  <c r="H148" i="3"/>
  <c r="H149" i="3"/>
  <c r="H150" i="3"/>
  <c r="H147" i="3"/>
  <c r="H151" i="3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54" i="3"/>
  <c r="F154" i="3"/>
  <c r="G154" i="3"/>
  <c r="I154" i="3"/>
  <c r="J154" i="3"/>
  <c r="K154" i="3"/>
  <c r="L154" i="3"/>
  <c r="B155" i="3"/>
  <c r="F155" i="3"/>
  <c r="G155" i="3"/>
  <c r="I155" i="3"/>
  <c r="J155" i="3"/>
  <c r="K155" i="3"/>
  <c r="L155" i="3"/>
  <c r="B156" i="3"/>
  <c r="F156" i="3"/>
  <c r="G156" i="3"/>
  <c r="I156" i="3"/>
  <c r="J156" i="3"/>
  <c r="K156" i="3"/>
  <c r="L156" i="3"/>
  <c r="B157" i="3"/>
  <c r="F157" i="3"/>
  <c r="G157" i="3"/>
  <c r="I157" i="3"/>
  <c r="J157" i="3"/>
  <c r="K157" i="3"/>
  <c r="L157" i="3"/>
  <c r="B158" i="3"/>
  <c r="F158" i="3"/>
  <c r="G158" i="3"/>
  <c r="I158" i="3"/>
  <c r="J158" i="3"/>
  <c r="K158" i="3"/>
  <c r="L158" i="3"/>
  <c r="B159" i="3"/>
  <c r="F159" i="3"/>
  <c r="G159" i="3"/>
  <c r="I159" i="3"/>
  <c r="J159" i="3"/>
  <c r="K159" i="3"/>
  <c r="L159" i="3"/>
  <c r="B160" i="3"/>
  <c r="F160" i="3"/>
  <c r="G160" i="3"/>
  <c r="I160" i="3"/>
  <c r="J160" i="3"/>
  <c r="K160" i="3"/>
  <c r="L160" i="3"/>
  <c r="B161" i="3"/>
  <c r="F161" i="3"/>
  <c r="G161" i="3"/>
  <c r="I161" i="3"/>
  <c r="J161" i="3"/>
  <c r="K161" i="3"/>
  <c r="L161" i="3"/>
  <c r="B162" i="3"/>
  <c r="F162" i="3"/>
  <c r="G162" i="3"/>
  <c r="I162" i="3"/>
  <c r="J162" i="3"/>
  <c r="K162" i="3"/>
  <c r="L162" i="3"/>
  <c r="B163" i="3"/>
  <c r="F163" i="3"/>
  <c r="G163" i="3"/>
  <c r="I163" i="3"/>
  <c r="J163" i="3"/>
  <c r="K163" i="3"/>
  <c r="L163" i="3"/>
  <c r="B164" i="3"/>
  <c r="F164" i="3"/>
  <c r="G164" i="3"/>
  <c r="I164" i="3"/>
  <c r="J164" i="3"/>
  <c r="K164" i="3"/>
  <c r="L164" i="3"/>
  <c r="B165" i="3"/>
  <c r="F165" i="3"/>
  <c r="G165" i="3"/>
  <c r="I165" i="3"/>
  <c r="J165" i="3"/>
  <c r="K165" i="3"/>
  <c r="L165" i="3"/>
  <c r="B166" i="3"/>
  <c r="F166" i="3"/>
  <c r="G166" i="3"/>
  <c r="I166" i="3"/>
  <c r="J166" i="3"/>
  <c r="K166" i="3"/>
  <c r="L166" i="3"/>
  <c r="B167" i="3"/>
  <c r="F167" i="3"/>
  <c r="G167" i="3"/>
  <c r="I167" i="3"/>
  <c r="J167" i="3"/>
  <c r="K167" i="3"/>
  <c r="L167" i="3"/>
  <c r="B168" i="3"/>
  <c r="F168" i="3"/>
  <c r="G168" i="3"/>
  <c r="I168" i="3"/>
  <c r="J168" i="3"/>
  <c r="K168" i="3"/>
  <c r="L168" i="3"/>
  <c r="B169" i="3"/>
  <c r="F169" i="3"/>
  <c r="G169" i="3"/>
  <c r="I169" i="3"/>
  <c r="J169" i="3"/>
  <c r="K169" i="3"/>
  <c r="L169" i="3"/>
  <c r="B153" i="6"/>
  <c r="B154" i="6"/>
  <c r="B155" i="6"/>
  <c r="B156" i="6"/>
  <c r="B157" i="6"/>
  <c r="B158" i="6"/>
  <c r="B159" i="6"/>
  <c r="B160" i="6"/>
  <c r="B161" i="6"/>
  <c r="B162" i="6"/>
  <c r="B163" i="6"/>
  <c r="B164" i="6"/>
  <c r="B165" i="6"/>
  <c r="B166" i="6"/>
  <c r="B167" i="6"/>
  <c r="B168" i="6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K153" i="2"/>
  <c r="K154" i="2"/>
  <c r="K155" i="2"/>
  <c r="K156" i="2"/>
  <c r="K157" i="2"/>
  <c r="K158" i="2"/>
  <c r="K159" i="2"/>
  <c r="K160" i="2"/>
  <c r="K161" i="2"/>
  <c r="K162" i="2"/>
  <c r="K163" i="2"/>
  <c r="K164" i="2"/>
  <c r="K165" i="2"/>
  <c r="K166" i="2"/>
  <c r="K167" i="2"/>
  <c r="K168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D46" i="3" l="1"/>
  <c r="E47" i="3"/>
  <c r="H167" i="3"/>
  <c r="H164" i="3"/>
  <c r="H160" i="3"/>
  <c r="H169" i="3"/>
  <c r="H165" i="3"/>
  <c r="H157" i="3"/>
  <c r="H168" i="3"/>
  <c r="H163" i="3"/>
  <c r="H159" i="3"/>
  <c r="H155" i="3"/>
  <c r="H156" i="3"/>
  <c r="H162" i="3"/>
  <c r="H161" i="3"/>
  <c r="H154" i="3"/>
  <c r="H166" i="3"/>
  <c r="H158" i="3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70" i="3"/>
  <c r="F170" i="3"/>
  <c r="G170" i="3"/>
  <c r="I170" i="3"/>
  <c r="J170" i="3"/>
  <c r="K170" i="3"/>
  <c r="L170" i="3"/>
  <c r="B171" i="3"/>
  <c r="F171" i="3"/>
  <c r="G171" i="3"/>
  <c r="I171" i="3"/>
  <c r="J171" i="3"/>
  <c r="K171" i="3"/>
  <c r="L171" i="3"/>
  <c r="B172" i="3"/>
  <c r="F172" i="3"/>
  <c r="G172" i="3"/>
  <c r="I172" i="3"/>
  <c r="J172" i="3"/>
  <c r="K172" i="3"/>
  <c r="L172" i="3"/>
  <c r="B173" i="3"/>
  <c r="F173" i="3"/>
  <c r="G173" i="3"/>
  <c r="I173" i="3"/>
  <c r="J173" i="3"/>
  <c r="K173" i="3"/>
  <c r="L173" i="3"/>
  <c r="B174" i="3"/>
  <c r="F174" i="3"/>
  <c r="G174" i="3"/>
  <c r="I174" i="3"/>
  <c r="J174" i="3"/>
  <c r="K174" i="3"/>
  <c r="L174" i="3"/>
  <c r="B175" i="3"/>
  <c r="F175" i="3"/>
  <c r="G175" i="3"/>
  <c r="I175" i="3"/>
  <c r="J175" i="3"/>
  <c r="K175" i="3"/>
  <c r="L175" i="3"/>
  <c r="B176" i="3"/>
  <c r="F176" i="3"/>
  <c r="G176" i="3"/>
  <c r="I176" i="3"/>
  <c r="J176" i="3"/>
  <c r="K176" i="3"/>
  <c r="L176" i="3"/>
  <c r="B177" i="3"/>
  <c r="F177" i="3"/>
  <c r="G177" i="3"/>
  <c r="I177" i="3"/>
  <c r="J177" i="3"/>
  <c r="K177" i="3"/>
  <c r="L177" i="3"/>
  <c r="B178" i="3"/>
  <c r="F178" i="3"/>
  <c r="G178" i="3"/>
  <c r="I178" i="3"/>
  <c r="J178" i="3"/>
  <c r="K178" i="3"/>
  <c r="L178" i="3"/>
  <c r="B179" i="3"/>
  <c r="F179" i="3"/>
  <c r="G179" i="3"/>
  <c r="I179" i="3"/>
  <c r="J179" i="3"/>
  <c r="K179" i="3"/>
  <c r="L179" i="3"/>
  <c r="B180" i="3"/>
  <c r="F180" i="3"/>
  <c r="G180" i="3"/>
  <c r="I180" i="3"/>
  <c r="J180" i="3"/>
  <c r="K180" i="3"/>
  <c r="L180" i="3"/>
  <c r="B181" i="3"/>
  <c r="F181" i="3"/>
  <c r="G181" i="3"/>
  <c r="I181" i="3"/>
  <c r="J181" i="3"/>
  <c r="K181" i="3"/>
  <c r="L181" i="3"/>
  <c r="B182" i="3"/>
  <c r="F182" i="3"/>
  <c r="G182" i="3"/>
  <c r="I182" i="3"/>
  <c r="J182" i="3"/>
  <c r="K182" i="3"/>
  <c r="L182" i="3"/>
  <c r="B183" i="3"/>
  <c r="F183" i="3"/>
  <c r="G183" i="3"/>
  <c r="I183" i="3"/>
  <c r="J183" i="3"/>
  <c r="K183" i="3"/>
  <c r="L183" i="3"/>
  <c r="B184" i="3"/>
  <c r="F184" i="3"/>
  <c r="G184" i="3"/>
  <c r="I184" i="3"/>
  <c r="J184" i="3"/>
  <c r="K184" i="3"/>
  <c r="L184" i="3"/>
  <c r="B169" i="6"/>
  <c r="B170" i="6"/>
  <c r="B171" i="6"/>
  <c r="B172" i="6"/>
  <c r="B173" i="6"/>
  <c r="B174" i="6"/>
  <c r="B175" i="6"/>
  <c r="B176" i="6"/>
  <c r="B177" i="6"/>
  <c r="B178" i="6"/>
  <c r="B179" i="6"/>
  <c r="B180" i="6"/>
  <c r="B181" i="6"/>
  <c r="B182" i="6"/>
  <c r="B183" i="6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K169" i="2"/>
  <c r="K170" i="2"/>
  <c r="K171" i="2"/>
  <c r="K172" i="2"/>
  <c r="K173" i="2"/>
  <c r="K174" i="2"/>
  <c r="K175" i="2"/>
  <c r="K176" i="2"/>
  <c r="K177" i="2"/>
  <c r="K178" i="2"/>
  <c r="K179" i="2"/>
  <c r="K180" i="2"/>
  <c r="K181" i="2"/>
  <c r="K182" i="2"/>
  <c r="K183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D45" i="3" l="1"/>
  <c r="E46" i="3"/>
  <c r="H173" i="3"/>
  <c r="H183" i="3"/>
  <c r="H179" i="3"/>
  <c r="H175" i="3"/>
  <c r="H170" i="3"/>
  <c r="H177" i="3"/>
  <c r="H172" i="3"/>
  <c r="H181" i="3"/>
  <c r="H178" i="3"/>
  <c r="H174" i="3"/>
  <c r="H180" i="3"/>
  <c r="H184" i="3"/>
  <c r="H182" i="3"/>
  <c r="H176" i="3"/>
  <c r="H171" i="3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185" i="3"/>
  <c r="F185" i="3"/>
  <c r="G185" i="3"/>
  <c r="I185" i="3"/>
  <c r="J185" i="3"/>
  <c r="K185" i="3"/>
  <c r="L185" i="3"/>
  <c r="B186" i="3"/>
  <c r="F186" i="3"/>
  <c r="G186" i="3"/>
  <c r="I186" i="3"/>
  <c r="J186" i="3"/>
  <c r="K186" i="3"/>
  <c r="L186" i="3"/>
  <c r="B187" i="3"/>
  <c r="F187" i="3"/>
  <c r="G187" i="3"/>
  <c r="I187" i="3"/>
  <c r="J187" i="3"/>
  <c r="K187" i="3"/>
  <c r="L187" i="3"/>
  <c r="B188" i="3"/>
  <c r="F188" i="3"/>
  <c r="G188" i="3"/>
  <c r="I188" i="3"/>
  <c r="J188" i="3"/>
  <c r="K188" i="3"/>
  <c r="L188" i="3"/>
  <c r="B189" i="3"/>
  <c r="F189" i="3"/>
  <c r="G189" i="3"/>
  <c r="I189" i="3"/>
  <c r="J189" i="3"/>
  <c r="K189" i="3"/>
  <c r="L189" i="3"/>
  <c r="B190" i="3"/>
  <c r="F190" i="3"/>
  <c r="G190" i="3"/>
  <c r="I190" i="3"/>
  <c r="J190" i="3"/>
  <c r="K190" i="3"/>
  <c r="L190" i="3"/>
  <c r="B191" i="3"/>
  <c r="F191" i="3"/>
  <c r="G191" i="3"/>
  <c r="I191" i="3"/>
  <c r="J191" i="3"/>
  <c r="K191" i="3"/>
  <c r="L191" i="3"/>
  <c r="B192" i="3"/>
  <c r="F192" i="3"/>
  <c r="G192" i="3"/>
  <c r="I192" i="3"/>
  <c r="J192" i="3"/>
  <c r="K192" i="3"/>
  <c r="L192" i="3"/>
  <c r="B193" i="3"/>
  <c r="F193" i="3"/>
  <c r="G193" i="3"/>
  <c r="I193" i="3"/>
  <c r="J193" i="3"/>
  <c r="K193" i="3"/>
  <c r="L193" i="3"/>
  <c r="B194" i="3"/>
  <c r="F194" i="3"/>
  <c r="G194" i="3"/>
  <c r="I194" i="3"/>
  <c r="J194" i="3"/>
  <c r="K194" i="3"/>
  <c r="L194" i="3"/>
  <c r="B195" i="3"/>
  <c r="F195" i="3"/>
  <c r="G195" i="3"/>
  <c r="I195" i="3"/>
  <c r="J195" i="3"/>
  <c r="K195" i="3"/>
  <c r="L195" i="3"/>
  <c r="B196" i="3"/>
  <c r="F196" i="3"/>
  <c r="G196" i="3"/>
  <c r="I196" i="3"/>
  <c r="J196" i="3"/>
  <c r="K196" i="3"/>
  <c r="L196" i="3"/>
  <c r="B197" i="3"/>
  <c r="F197" i="3"/>
  <c r="G197" i="3"/>
  <c r="I197" i="3"/>
  <c r="J197" i="3"/>
  <c r="K197" i="3"/>
  <c r="L197" i="3"/>
  <c r="B198" i="3"/>
  <c r="F198" i="3"/>
  <c r="G198" i="3"/>
  <c r="I198" i="3"/>
  <c r="J198" i="3"/>
  <c r="K198" i="3"/>
  <c r="L198" i="3"/>
  <c r="B199" i="3"/>
  <c r="F199" i="3"/>
  <c r="G199" i="3"/>
  <c r="I199" i="3"/>
  <c r="J199" i="3"/>
  <c r="K199" i="3"/>
  <c r="L199" i="3"/>
  <c r="B200" i="3"/>
  <c r="F200" i="3"/>
  <c r="G200" i="3"/>
  <c r="I200" i="3"/>
  <c r="J200" i="3"/>
  <c r="K200" i="3"/>
  <c r="L200" i="3"/>
  <c r="B201" i="3"/>
  <c r="F201" i="3"/>
  <c r="G201" i="3"/>
  <c r="I201" i="3"/>
  <c r="J201" i="3"/>
  <c r="K201" i="3"/>
  <c r="L201" i="3"/>
  <c r="B202" i="3"/>
  <c r="F202" i="3"/>
  <c r="G202" i="3"/>
  <c r="I202" i="3"/>
  <c r="J202" i="3"/>
  <c r="K202" i="3"/>
  <c r="L202" i="3"/>
  <c r="B203" i="3"/>
  <c r="F203" i="3"/>
  <c r="G203" i="3"/>
  <c r="I203" i="3"/>
  <c r="J203" i="3"/>
  <c r="K203" i="3"/>
  <c r="L203" i="3"/>
  <c r="B204" i="3"/>
  <c r="F204" i="3"/>
  <c r="G204" i="3"/>
  <c r="I204" i="3"/>
  <c r="J204" i="3"/>
  <c r="K204" i="3"/>
  <c r="L204" i="3"/>
  <c r="B205" i="3"/>
  <c r="F205" i="3"/>
  <c r="G205" i="3"/>
  <c r="I205" i="3"/>
  <c r="J205" i="3"/>
  <c r="K205" i="3"/>
  <c r="L205" i="3"/>
  <c r="B206" i="3"/>
  <c r="F206" i="3"/>
  <c r="G206" i="3"/>
  <c r="I206" i="3"/>
  <c r="J206" i="3"/>
  <c r="K206" i="3"/>
  <c r="L206" i="3"/>
  <c r="B207" i="3"/>
  <c r="F207" i="3"/>
  <c r="G207" i="3"/>
  <c r="I207" i="3"/>
  <c r="J207" i="3"/>
  <c r="K207" i="3"/>
  <c r="L207" i="3"/>
  <c r="B208" i="3"/>
  <c r="F208" i="3"/>
  <c r="G208" i="3"/>
  <c r="I208" i="3"/>
  <c r="J208" i="3"/>
  <c r="K208" i="3"/>
  <c r="L208" i="3"/>
  <c r="B184" i="6"/>
  <c r="B185" i="6"/>
  <c r="B186" i="6"/>
  <c r="B187" i="6"/>
  <c r="B188" i="6"/>
  <c r="B189" i="6"/>
  <c r="B190" i="6"/>
  <c r="B191" i="6"/>
  <c r="B192" i="6"/>
  <c r="B193" i="6"/>
  <c r="B194" i="6"/>
  <c r="B195" i="6"/>
  <c r="B196" i="6"/>
  <c r="B197" i="6"/>
  <c r="B198" i="6"/>
  <c r="B199" i="6"/>
  <c r="B200" i="6"/>
  <c r="B201" i="6"/>
  <c r="B202" i="6"/>
  <c r="B203" i="6"/>
  <c r="B204" i="6"/>
  <c r="B205" i="6"/>
  <c r="B206" i="6"/>
  <c r="B207" i="6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K184" i="2"/>
  <c r="K185" i="2"/>
  <c r="K186" i="2"/>
  <c r="K187" i="2"/>
  <c r="K188" i="2"/>
  <c r="K189" i="2"/>
  <c r="K190" i="2"/>
  <c r="K191" i="2"/>
  <c r="K192" i="2"/>
  <c r="K193" i="2"/>
  <c r="K194" i="2"/>
  <c r="K195" i="2"/>
  <c r="K196" i="2"/>
  <c r="K197" i="2"/>
  <c r="K198" i="2"/>
  <c r="K199" i="2"/>
  <c r="K200" i="2"/>
  <c r="K201" i="2"/>
  <c r="K202" i="2"/>
  <c r="K203" i="2"/>
  <c r="K204" i="2"/>
  <c r="K205" i="2"/>
  <c r="K206" i="2"/>
  <c r="K207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D44" i="3" l="1"/>
  <c r="E45" i="3"/>
  <c r="H194" i="3"/>
  <c r="H190" i="3"/>
  <c r="H200" i="3"/>
  <c r="H185" i="3"/>
  <c r="H205" i="3"/>
  <c r="H201" i="3"/>
  <c r="H189" i="3"/>
  <c r="H207" i="3"/>
  <c r="H199" i="3"/>
  <c r="H195" i="3"/>
  <c r="H191" i="3"/>
  <c r="H196" i="3"/>
  <c r="H192" i="3"/>
  <c r="H186" i="3"/>
  <c r="H206" i="3"/>
  <c r="H202" i="3"/>
  <c r="H197" i="3"/>
  <c r="H188" i="3"/>
  <c r="H204" i="3"/>
  <c r="H208" i="3"/>
  <c r="H203" i="3"/>
  <c r="H198" i="3"/>
  <c r="H193" i="3"/>
  <c r="H187" i="3"/>
  <c r="B209" i="4"/>
  <c r="B210" i="4"/>
  <c r="B211" i="4"/>
  <c r="B212" i="4"/>
  <c r="B213" i="4"/>
  <c r="B209" i="3"/>
  <c r="F209" i="3"/>
  <c r="G209" i="3"/>
  <c r="I209" i="3"/>
  <c r="J209" i="3"/>
  <c r="K209" i="3"/>
  <c r="L209" i="3"/>
  <c r="B210" i="3"/>
  <c r="F210" i="3"/>
  <c r="G210" i="3"/>
  <c r="I210" i="3"/>
  <c r="J210" i="3"/>
  <c r="K210" i="3"/>
  <c r="L210" i="3"/>
  <c r="B211" i="3"/>
  <c r="F211" i="3"/>
  <c r="G211" i="3"/>
  <c r="I211" i="3"/>
  <c r="J211" i="3"/>
  <c r="K211" i="3"/>
  <c r="L211" i="3"/>
  <c r="B212" i="3"/>
  <c r="F212" i="3"/>
  <c r="G212" i="3"/>
  <c r="I212" i="3"/>
  <c r="J212" i="3"/>
  <c r="K212" i="3"/>
  <c r="L212" i="3"/>
  <c r="B213" i="3"/>
  <c r="F213" i="3"/>
  <c r="G213" i="3"/>
  <c r="I213" i="3"/>
  <c r="J213" i="3"/>
  <c r="K213" i="3"/>
  <c r="L213" i="3"/>
  <c r="B208" i="6"/>
  <c r="B209" i="6"/>
  <c r="B210" i="6"/>
  <c r="B211" i="6"/>
  <c r="B212" i="6"/>
  <c r="L208" i="2"/>
  <c r="L209" i="2"/>
  <c r="L210" i="2"/>
  <c r="L211" i="2"/>
  <c r="L212" i="2"/>
  <c r="K208" i="2"/>
  <c r="K209" i="2"/>
  <c r="K210" i="2"/>
  <c r="K211" i="2"/>
  <c r="K212" i="2"/>
  <c r="I208" i="2"/>
  <c r="I209" i="2"/>
  <c r="I210" i="2"/>
  <c r="I211" i="2"/>
  <c r="I212" i="2"/>
  <c r="D43" i="3" l="1"/>
  <c r="E44" i="3"/>
  <c r="H211" i="3"/>
  <c r="H210" i="3"/>
  <c r="H209" i="3"/>
  <c r="H213" i="3"/>
  <c r="H212" i="3"/>
  <c r="B214" i="4"/>
  <c r="B215" i="4"/>
  <c r="B216" i="4"/>
  <c r="B217" i="4"/>
  <c r="B218" i="4"/>
  <c r="B214" i="3"/>
  <c r="F214" i="3"/>
  <c r="G214" i="3"/>
  <c r="I214" i="3"/>
  <c r="J214" i="3"/>
  <c r="K214" i="3"/>
  <c r="L214" i="3"/>
  <c r="B215" i="3"/>
  <c r="F215" i="3"/>
  <c r="G215" i="3"/>
  <c r="I215" i="3"/>
  <c r="J215" i="3"/>
  <c r="K215" i="3"/>
  <c r="L215" i="3"/>
  <c r="B216" i="3"/>
  <c r="F216" i="3"/>
  <c r="G216" i="3"/>
  <c r="I216" i="3"/>
  <c r="J216" i="3"/>
  <c r="K216" i="3"/>
  <c r="L216" i="3"/>
  <c r="B217" i="3"/>
  <c r="F217" i="3"/>
  <c r="G217" i="3"/>
  <c r="I217" i="3"/>
  <c r="J217" i="3"/>
  <c r="K217" i="3"/>
  <c r="L217" i="3"/>
  <c r="B218" i="3"/>
  <c r="F218" i="3"/>
  <c r="G218" i="3"/>
  <c r="I218" i="3"/>
  <c r="J218" i="3"/>
  <c r="K218" i="3"/>
  <c r="L218" i="3"/>
  <c r="B213" i="6"/>
  <c r="B214" i="6"/>
  <c r="B215" i="6"/>
  <c r="B216" i="6"/>
  <c r="B217" i="6"/>
  <c r="L213" i="2"/>
  <c r="L214" i="2"/>
  <c r="L215" i="2"/>
  <c r="L216" i="2"/>
  <c r="L217" i="2"/>
  <c r="K213" i="2"/>
  <c r="K214" i="2"/>
  <c r="K215" i="2"/>
  <c r="K216" i="2"/>
  <c r="K217" i="2"/>
  <c r="I213" i="2"/>
  <c r="I214" i="2"/>
  <c r="I215" i="2"/>
  <c r="I216" i="2"/>
  <c r="I217" i="2"/>
  <c r="D42" i="3" l="1"/>
  <c r="E43" i="3"/>
  <c r="H218" i="3"/>
  <c r="H215" i="3"/>
  <c r="H217" i="3"/>
  <c r="H214" i="3"/>
  <c r="H216" i="3"/>
  <c r="B219" i="4"/>
  <c r="B220" i="4"/>
  <c r="B221" i="4"/>
  <c r="B222" i="4"/>
  <c r="B223" i="4"/>
  <c r="B219" i="3"/>
  <c r="F219" i="3"/>
  <c r="G219" i="3"/>
  <c r="I219" i="3"/>
  <c r="J219" i="3"/>
  <c r="K219" i="3"/>
  <c r="L219" i="3"/>
  <c r="B220" i="3"/>
  <c r="F220" i="3"/>
  <c r="G220" i="3"/>
  <c r="I220" i="3"/>
  <c r="J220" i="3"/>
  <c r="K220" i="3"/>
  <c r="L220" i="3"/>
  <c r="B221" i="3"/>
  <c r="F221" i="3"/>
  <c r="G221" i="3"/>
  <c r="I221" i="3"/>
  <c r="J221" i="3"/>
  <c r="K221" i="3"/>
  <c r="L221" i="3"/>
  <c r="B222" i="3"/>
  <c r="F222" i="3"/>
  <c r="G222" i="3"/>
  <c r="I222" i="3"/>
  <c r="J222" i="3"/>
  <c r="K222" i="3"/>
  <c r="L222" i="3"/>
  <c r="B223" i="3"/>
  <c r="F223" i="3"/>
  <c r="G223" i="3"/>
  <c r="I223" i="3"/>
  <c r="J223" i="3"/>
  <c r="K223" i="3"/>
  <c r="L223" i="3"/>
  <c r="B218" i="6"/>
  <c r="B219" i="6"/>
  <c r="B220" i="6"/>
  <c r="B221" i="6"/>
  <c r="B222" i="6"/>
  <c r="L218" i="2"/>
  <c r="L219" i="2"/>
  <c r="L220" i="2"/>
  <c r="L221" i="2"/>
  <c r="L222" i="2"/>
  <c r="K218" i="2"/>
  <c r="K219" i="2"/>
  <c r="K220" i="2"/>
  <c r="K221" i="2"/>
  <c r="K222" i="2"/>
  <c r="I218" i="2"/>
  <c r="I219" i="2"/>
  <c r="I220" i="2"/>
  <c r="I221" i="2"/>
  <c r="I222" i="2"/>
  <c r="D41" i="3" l="1"/>
  <c r="E42" i="3"/>
  <c r="H222" i="3"/>
  <c r="H220" i="3"/>
  <c r="H221" i="3"/>
  <c r="H219" i="3"/>
  <c r="H223" i="3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24" i="3"/>
  <c r="F224" i="3"/>
  <c r="G224" i="3"/>
  <c r="I224" i="3"/>
  <c r="J224" i="3"/>
  <c r="K224" i="3"/>
  <c r="L224" i="3"/>
  <c r="B225" i="3"/>
  <c r="F225" i="3"/>
  <c r="G225" i="3"/>
  <c r="I225" i="3"/>
  <c r="J225" i="3"/>
  <c r="K225" i="3"/>
  <c r="L225" i="3"/>
  <c r="B226" i="3"/>
  <c r="F226" i="3"/>
  <c r="G226" i="3"/>
  <c r="I226" i="3"/>
  <c r="J226" i="3"/>
  <c r="K226" i="3"/>
  <c r="L226" i="3"/>
  <c r="B227" i="3"/>
  <c r="F227" i="3"/>
  <c r="G227" i="3"/>
  <c r="I227" i="3"/>
  <c r="J227" i="3"/>
  <c r="K227" i="3"/>
  <c r="L227" i="3"/>
  <c r="B228" i="3"/>
  <c r="F228" i="3"/>
  <c r="G228" i="3"/>
  <c r="I228" i="3"/>
  <c r="J228" i="3"/>
  <c r="K228" i="3"/>
  <c r="L228" i="3"/>
  <c r="B229" i="3"/>
  <c r="F229" i="3"/>
  <c r="G229" i="3"/>
  <c r="I229" i="3"/>
  <c r="J229" i="3"/>
  <c r="K229" i="3"/>
  <c r="L229" i="3"/>
  <c r="B230" i="3"/>
  <c r="F230" i="3"/>
  <c r="G230" i="3"/>
  <c r="I230" i="3"/>
  <c r="J230" i="3"/>
  <c r="K230" i="3"/>
  <c r="L230" i="3"/>
  <c r="B231" i="3"/>
  <c r="F231" i="3"/>
  <c r="G231" i="3"/>
  <c r="I231" i="3"/>
  <c r="J231" i="3"/>
  <c r="K231" i="3"/>
  <c r="L231" i="3"/>
  <c r="B232" i="3"/>
  <c r="F232" i="3"/>
  <c r="G232" i="3"/>
  <c r="I232" i="3"/>
  <c r="J232" i="3"/>
  <c r="K232" i="3"/>
  <c r="L232" i="3"/>
  <c r="B233" i="3"/>
  <c r="F233" i="3"/>
  <c r="G233" i="3"/>
  <c r="I233" i="3"/>
  <c r="J233" i="3"/>
  <c r="K233" i="3"/>
  <c r="L233" i="3"/>
  <c r="B234" i="3"/>
  <c r="F234" i="3"/>
  <c r="G234" i="3"/>
  <c r="I234" i="3"/>
  <c r="J234" i="3"/>
  <c r="K234" i="3"/>
  <c r="L234" i="3"/>
  <c r="B235" i="3"/>
  <c r="F235" i="3"/>
  <c r="G235" i="3"/>
  <c r="I235" i="3"/>
  <c r="J235" i="3"/>
  <c r="K235" i="3"/>
  <c r="L235" i="3"/>
  <c r="B236" i="3"/>
  <c r="F236" i="3"/>
  <c r="G236" i="3"/>
  <c r="I236" i="3"/>
  <c r="J236" i="3"/>
  <c r="K236" i="3"/>
  <c r="L236" i="3"/>
  <c r="B237" i="3"/>
  <c r="F237" i="3"/>
  <c r="G237" i="3"/>
  <c r="I237" i="3"/>
  <c r="J237" i="3"/>
  <c r="K237" i="3"/>
  <c r="L237" i="3"/>
  <c r="B238" i="3"/>
  <c r="F238" i="3"/>
  <c r="G238" i="3"/>
  <c r="I238" i="3"/>
  <c r="J238" i="3"/>
  <c r="K238" i="3"/>
  <c r="L238" i="3"/>
  <c r="B239" i="3"/>
  <c r="F239" i="3"/>
  <c r="G239" i="3"/>
  <c r="I239" i="3"/>
  <c r="J239" i="3"/>
  <c r="K239" i="3"/>
  <c r="L239" i="3"/>
  <c r="B240" i="3"/>
  <c r="F240" i="3"/>
  <c r="G240" i="3"/>
  <c r="I240" i="3"/>
  <c r="J240" i="3"/>
  <c r="K240" i="3"/>
  <c r="L240" i="3"/>
  <c r="B241" i="3"/>
  <c r="F241" i="3"/>
  <c r="G241" i="3"/>
  <c r="I241" i="3"/>
  <c r="J241" i="3"/>
  <c r="K241" i="3"/>
  <c r="L241" i="3"/>
  <c r="B242" i="3"/>
  <c r="F242" i="3"/>
  <c r="G242" i="3"/>
  <c r="I242" i="3"/>
  <c r="J242" i="3"/>
  <c r="K242" i="3"/>
  <c r="L242" i="3"/>
  <c r="B243" i="3"/>
  <c r="F243" i="3"/>
  <c r="G243" i="3"/>
  <c r="I243" i="3"/>
  <c r="J243" i="3"/>
  <c r="K243" i="3"/>
  <c r="L243" i="3"/>
  <c r="B223" i="6"/>
  <c r="B224" i="6"/>
  <c r="B225" i="6"/>
  <c r="B226" i="6"/>
  <c r="B227" i="6"/>
  <c r="B228" i="6"/>
  <c r="B229" i="6"/>
  <c r="B230" i="6"/>
  <c r="B231" i="6"/>
  <c r="B232" i="6"/>
  <c r="B233" i="6"/>
  <c r="B234" i="6"/>
  <c r="B235" i="6"/>
  <c r="B236" i="6"/>
  <c r="B237" i="6"/>
  <c r="B238" i="6"/>
  <c r="B239" i="6"/>
  <c r="B240" i="6"/>
  <c r="B241" i="6"/>
  <c r="B242" i="6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K223" i="2"/>
  <c r="K224" i="2"/>
  <c r="K225" i="2"/>
  <c r="K226" i="2"/>
  <c r="K227" i="2"/>
  <c r="K228" i="2"/>
  <c r="K229" i="2"/>
  <c r="K230" i="2"/>
  <c r="K231" i="2"/>
  <c r="K232" i="2"/>
  <c r="K233" i="2"/>
  <c r="K234" i="2"/>
  <c r="K235" i="2"/>
  <c r="K236" i="2"/>
  <c r="K237" i="2"/>
  <c r="K238" i="2"/>
  <c r="K239" i="2"/>
  <c r="K240" i="2"/>
  <c r="K241" i="2"/>
  <c r="K24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D40" i="3" l="1"/>
  <c r="E41" i="3"/>
  <c r="H237" i="3"/>
  <c r="H229" i="3"/>
  <c r="H225" i="3"/>
  <c r="H241" i="3"/>
  <c r="H239" i="3"/>
  <c r="H236" i="3"/>
  <c r="H228" i="3"/>
  <c r="H238" i="3"/>
  <c r="H232" i="3"/>
  <c r="H240" i="3"/>
  <c r="H235" i="3"/>
  <c r="H234" i="3"/>
  <c r="H231" i="3"/>
  <c r="H230" i="3"/>
  <c r="H226" i="3"/>
  <c r="H233" i="3"/>
  <c r="H243" i="3"/>
  <c r="H224" i="3"/>
  <c r="H242" i="3"/>
  <c r="H227" i="3"/>
  <c r="B244" i="4"/>
  <c r="B245" i="4"/>
  <c r="B246" i="4"/>
  <c r="B247" i="4"/>
  <c r="B248" i="4"/>
  <c r="B244" i="3"/>
  <c r="F244" i="3"/>
  <c r="G244" i="3"/>
  <c r="I244" i="3"/>
  <c r="J244" i="3"/>
  <c r="K244" i="3"/>
  <c r="L244" i="3"/>
  <c r="B245" i="3"/>
  <c r="F245" i="3"/>
  <c r="G245" i="3"/>
  <c r="I245" i="3"/>
  <c r="J245" i="3"/>
  <c r="K245" i="3"/>
  <c r="L245" i="3"/>
  <c r="B246" i="3"/>
  <c r="F246" i="3"/>
  <c r="G246" i="3"/>
  <c r="I246" i="3"/>
  <c r="J246" i="3"/>
  <c r="K246" i="3"/>
  <c r="L246" i="3"/>
  <c r="B247" i="3"/>
  <c r="F247" i="3"/>
  <c r="G247" i="3"/>
  <c r="I247" i="3"/>
  <c r="J247" i="3"/>
  <c r="K247" i="3"/>
  <c r="L247" i="3"/>
  <c r="B248" i="3"/>
  <c r="F248" i="3"/>
  <c r="G248" i="3"/>
  <c r="I248" i="3"/>
  <c r="J248" i="3"/>
  <c r="K248" i="3"/>
  <c r="L248" i="3"/>
  <c r="B243" i="6"/>
  <c r="B244" i="6"/>
  <c r="B245" i="6"/>
  <c r="B246" i="6"/>
  <c r="B247" i="6"/>
  <c r="L243" i="2"/>
  <c r="L244" i="2"/>
  <c r="L245" i="2"/>
  <c r="L246" i="2"/>
  <c r="L247" i="2"/>
  <c r="K243" i="2"/>
  <c r="K244" i="2"/>
  <c r="K245" i="2"/>
  <c r="K246" i="2"/>
  <c r="K247" i="2"/>
  <c r="I243" i="2"/>
  <c r="I244" i="2"/>
  <c r="I245" i="2"/>
  <c r="I246" i="2"/>
  <c r="I247" i="2"/>
  <c r="D39" i="3" l="1"/>
  <c r="E40" i="3"/>
  <c r="H248" i="3"/>
  <c r="H244" i="3"/>
  <c r="H245" i="3"/>
  <c r="H247" i="3"/>
  <c r="H246" i="3"/>
  <c r="B249" i="4"/>
  <c r="B250" i="4"/>
  <c r="B251" i="4"/>
  <c r="B252" i="4"/>
  <c r="B253" i="4"/>
  <c r="B249" i="3"/>
  <c r="F249" i="3"/>
  <c r="G249" i="3"/>
  <c r="I249" i="3"/>
  <c r="J249" i="3"/>
  <c r="K249" i="3"/>
  <c r="L249" i="3"/>
  <c r="B250" i="3"/>
  <c r="F250" i="3"/>
  <c r="G250" i="3"/>
  <c r="I250" i="3"/>
  <c r="J250" i="3"/>
  <c r="K250" i="3"/>
  <c r="L250" i="3"/>
  <c r="B251" i="3"/>
  <c r="F251" i="3"/>
  <c r="G251" i="3"/>
  <c r="I251" i="3"/>
  <c r="J251" i="3"/>
  <c r="K251" i="3"/>
  <c r="L251" i="3"/>
  <c r="B252" i="3"/>
  <c r="F252" i="3"/>
  <c r="G252" i="3"/>
  <c r="I252" i="3"/>
  <c r="J252" i="3"/>
  <c r="K252" i="3"/>
  <c r="L252" i="3"/>
  <c r="B253" i="3"/>
  <c r="F253" i="3"/>
  <c r="G253" i="3"/>
  <c r="I253" i="3"/>
  <c r="J253" i="3"/>
  <c r="K253" i="3"/>
  <c r="L253" i="3"/>
  <c r="B248" i="6"/>
  <c r="B249" i="6"/>
  <c r="B250" i="6"/>
  <c r="B251" i="6"/>
  <c r="B252" i="6"/>
  <c r="L248" i="2"/>
  <c r="L249" i="2"/>
  <c r="L250" i="2"/>
  <c r="L251" i="2"/>
  <c r="L252" i="2"/>
  <c r="K248" i="2"/>
  <c r="K249" i="2"/>
  <c r="K250" i="2"/>
  <c r="K251" i="2"/>
  <c r="K252" i="2"/>
  <c r="I248" i="2"/>
  <c r="I249" i="2"/>
  <c r="I250" i="2"/>
  <c r="I251" i="2"/>
  <c r="I252" i="2"/>
  <c r="D38" i="3" l="1"/>
  <c r="E39" i="3"/>
  <c r="H253" i="3"/>
  <c r="H249" i="3"/>
  <c r="H252" i="3"/>
  <c r="H251" i="3"/>
  <c r="H250" i="3"/>
  <c r="B254" i="4"/>
  <c r="B255" i="4"/>
  <c r="B256" i="4"/>
  <c r="B257" i="4"/>
  <c r="B254" i="3"/>
  <c r="F254" i="3"/>
  <c r="G254" i="3"/>
  <c r="I254" i="3"/>
  <c r="J254" i="3"/>
  <c r="K254" i="3"/>
  <c r="L254" i="3"/>
  <c r="B255" i="3"/>
  <c r="F255" i="3"/>
  <c r="G255" i="3"/>
  <c r="I255" i="3"/>
  <c r="J255" i="3"/>
  <c r="K255" i="3"/>
  <c r="L255" i="3"/>
  <c r="B256" i="3"/>
  <c r="F256" i="3"/>
  <c r="G256" i="3"/>
  <c r="I256" i="3"/>
  <c r="J256" i="3"/>
  <c r="K256" i="3"/>
  <c r="L256" i="3"/>
  <c r="B257" i="3"/>
  <c r="F257" i="3"/>
  <c r="G257" i="3"/>
  <c r="I257" i="3"/>
  <c r="J257" i="3"/>
  <c r="K257" i="3"/>
  <c r="L257" i="3"/>
  <c r="B253" i="6"/>
  <c r="B254" i="6"/>
  <c r="B255" i="6"/>
  <c r="B256" i="6"/>
  <c r="L253" i="2"/>
  <c r="L254" i="2"/>
  <c r="L255" i="2"/>
  <c r="L256" i="2"/>
  <c r="K253" i="2"/>
  <c r="K254" i="2"/>
  <c r="K255" i="2"/>
  <c r="K256" i="2"/>
  <c r="I253" i="2"/>
  <c r="I254" i="2"/>
  <c r="I255" i="2"/>
  <c r="I256" i="2"/>
  <c r="D37" i="3" l="1"/>
  <c r="E38" i="3"/>
  <c r="H256" i="3"/>
  <c r="H257" i="3"/>
  <c r="H254" i="3"/>
  <c r="H255" i="3"/>
  <c r="B258" i="4"/>
  <c r="B259" i="4"/>
  <c r="B260" i="4"/>
  <c r="B261" i="4"/>
  <c r="B262" i="4"/>
  <c r="B263" i="4"/>
  <c r="B258" i="3"/>
  <c r="F258" i="3"/>
  <c r="G258" i="3"/>
  <c r="I258" i="3"/>
  <c r="J258" i="3"/>
  <c r="K258" i="3"/>
  <c r="L258" i="3"/>
  <c r="B259" i="3"/>
  <c r="F259" i="3"/>
  <c r="G259" i="3"/>
  <c r="I259" i="3"/>
  <c r="J259" i="3"/>
  <c r="K259" i="3"/>
  <c r="L259" i="3"/>
  <c r="B260" i="3"/>
  <c r="F260" i="3"/>
  <c r="G260" i="3"/>
  <c r="I260" i="3"/>
  <c r="J260" i="3"/>
  <c r="K260" i="3"/>
  <c r="L260" i="3"/>
  <c r="B261" i="3"/>
  <c r="F261" i="3"/>
  <c r="G261" i="3"/>
  <c r="I261" i="3"/>
  <c r="J261" i="3"/>
  <c r="K261" i="3"/>
  <c r="L261" i="3"/>
  <c r="B262" i="3"/>
  <c r="F262" i="3"/>
  <c r="G262" i="3"/>
  <c r="I262" i="3"/>
  <c r="J262" i="3"/>
  <c r="K262" i="3"/>
  <c r="L262" i="3"/>
  <c r="B263" i="3"/>
  <c r="F263" i="3"/>
  <c r="G263" i="3"/>
  <c r="I263" i="3"/>
  <c r="J263" i="3"/>
  <c r="K263" i="3"/>
  <c r="L263" i="3"/>
  <c r="B257" i="6"/>
  <c r="B258" i="6"/>
  <c r="B259" i="6"/>
  <c r="B260" i="6"/>
  <c r="B261" i="6"/>
  <c r="B262" i="6"/>
  <c r="L257" i="2"/>
  <c r="L258" i="2"/>
  <c r="L259" i="2"/>
  <c r="L260" i="2"/>
  <c r="L261" i="2"/>
  <c r="L262" i="2"/>
  <c r="K257" i="2"/>
  <c r="K258" i="2"/>
  <c r="K259" i="2"/>
  <c r="K260" i="2"/>
  <c r="K261" i="2"/>
  <c r="K262" i="2"/>
  <c r="I257" i="2"/>
  <c r="I258" i="2"/>
  <c r="I259" i="2"/>
  <c r="I260" i="2"/>
  <c r="I261" i="2"/>
  <c r="I262" i="2"/>
  <c r="D36" i="3" l="1"/>
  <c r="E37" i="3"/>
  <c r="H262" i="3"/>
  <c r="H258" i="3"/>
  <c r="H263" i="3"/>
  <c r="H259" i="3"/>
  <c r="H261" i="3"/>
  <c r="H260" i="3"/>
  <c r="B264" i="4"/>
  <c r="B265" i="4"/>
  <c r="B266" i="4"/>
  <c r="B267" i="4"/>
  <c r="B268" i="4"/>
  <c r="B264" i="3"/>
  <c r="F264" i="3"/>
  <c r="G264" i="3"/>
  <c r="I264" i="3"/>
  <c r="J264" i="3"/>
  <c r="K264" i="3"/>
  <c r="L264" i="3"/>
  <c r="B265" i="3"/>
  <c r="F265" i="3"/>
  <c r="G265" i="3"/>
  <c r="I265" i="3"/>
  <c r="J265" i="3"/>
  <c r="K265" i="3"/>
  <c r="L265" i="3"/>
  <c r="B266" i="3"/>
  <c r="F266" i="3"/>
  <c r="G266" i="3"/>
  <c r="I266" i="3"/>
  <c r="J266" i="3"/>
  <c r="K266" i="3"/>
  <c r="L266" i="3"/>
  <c r="B267" i="3"/>
  <c r="F267" i="3"/>
  <c r="G267" i="3"/>
  <c r="I267" i="3"/>
  <c r="J267" i="3"/>
  <c r="K267" i="3"/>
  <c r="L267" i="3"/>
  <c r="B268" i="3"/>
  <c r="F268" i="3"/>
  <c r="G268" i="3"/>
  <c r="I268" i="3"/>
  <c r="J268" i="3"/>
  <c r="K268" i="3"/>
  <c r="L268" i="3"/>
  <c r="B263" i="6"/>
  <c r="B264" i="6"/>
  <c r="B265" i="6"/>
  <c r="B266" i="6"/>
  <c r="B267" i="6"/>
  <c r="L263" i="2"/>
  <c r="L264" i="2"/>
  <c r="L265" i="2"/>
  <c r="L266" i="2"/>
  <c r="L267" i="2"/>
  <c r="K263" i="2"/>
  <c r="K264" i="2"/>
  <c r="K265" i="2"/>
  <c r="K266" i="2"/>
  <c r="K267" i="2"/>
  <c r="I263" i="2"/>
  <c r="I264" i="2"/>
  <c r="I265" i="2"/>
  <c r="I266" i="2"/>
  <c r="I267" i="2"/>
  <c r="D35" i="3" l="1"/>
  <c r="E36" i="3"/>
  <c r="H264" i="3"/>
  <c r="H268" i="3"/>
  <c r="H267" i="3"/>
  <c r="H266" i="3"/>
  <c r="H265" i="3"/>
  <c r="B269" i="4"/>
  <c r="B270" i="4"/>
  <c r="B271" i="4"/>
  <c r="B272" i="4"/>
  <c r="B273" i="4"/>
  <c r="B269" i="3"/>
  <c r="F269" i="3"/>
  <c r="G269" i="3"/>
  <c r="I269" i="3"/>
  <c r="J269" i="3"/>
  <c r="K269" i="3"/>
  <c r="L269" i="3"/>
  <c r="B270" i="3"/>
  <c r="F270" i="3"/>
  <c r="G270" i="3"/>
  <c r="I270" i="3"/>
  <c r="J270" i="3"/>
  <c r="K270" i="3"/>
  <c r="L270" i="3"/>
  <c r="B271" i="3"/>
  <c r="F271" i="3"/>
  <c r="G271" i="3"/>
  <c r="I271" i="3"/>
  <c r="J271" i="3"/>
  <c r="K271" i="3"/>
  <c r="L271" i="3"/>
  <c r="B272" i="3"/>
  <c r="F272" i="3"/>
  <c r="G272" i="3"/>
  <c r="I272" i="3"/>
  <c r="J272" i="3"/>
  <c r="K272" i="3"/>
  <c r="L272" i="3"/>
  <c r="B273" i="3"/>
  <c r="F273" i="3"/>
  <c r="G273" i="3"/>
  <c r="I273" i="3"/>
  <c r="J273" i="3"/>
  <c r="K273" i="3"/>
  <c r="L273" i="3"/>
  <c r="B268" i="6"/>
  <c r="B269" i="6"/>
  <c r="B270" i="6"/>
  <c r="B271" i="6"/>
  <c r="B272" i="6"/>
  <c r="L268" i="2"/>
  <c r="L269" i="2"/>
  <c r="L270" i="2"/>
  <c r="L271" i="2"/>
  <c r="L272" i="2"/>
  <c r="K268" i="2"/>
  <c r="K269" i="2"/>
  <c r="K270" i="2"/>
  <c r="K271" i="2"/>
  <c r="K272" i="2"/>
  <c r="I268" i="2"/>
  <c r="I269" i="2"/>
  <c r="I270" i="2"/>
  <c r="I271" i="2"/>
  <c r="I272" i="2"/>
  <c r="D34" i="3" l="1"/>
  <c r="E35" i="3"/>
  <c r="H270" i="3"/>
  <c r="H271" i="3"/>
  <c r="H273" i="3"/>
  <c r="H272" i="3"/>
  <c r="H269" i="3"/>
  <c r="B274" i="4"/>
  <c r="B275" i="4"/>
  <c r="B276" i="4"/>
  <c r="B277" i="4"/>
  <c r="B278" i="4"/>
  <c r="B274" i="3"/>
  <c r="F274" i="3"/>
  <c r="G274" i="3"/>
  <c r="I274" i="3"/>
  <c r="J274" i="3"/>
  <c r="K274" i="3"/>
  <c r="L274" i="3"/>
  <c r="B275" i="3"/>
  <c r="F275" i="3"/>
  <c r="G275" i="3"/>
  <c r="I275" i="3"/>
  <c r="J275" i="3"/>
  <c r="K275" i="3"/>
  <c r="L275" i="3"/>
  <c r="B276" i="3"/>
  <c r="F276" i="3"/>
  <c r="G276" i="3"/>
  <c r="I276" i="3"/>
  <c r="J276" i="3"/>
  <c r="K276" i="3"/>
  <c r="L276" i="3"/>
  <c r="B277" i="3"/>
  <c r="F277" i="3"/>
  <c r="G277" i="3"/>
  <c r="I277" i="3"/>
  <c r="J277" i="3"/>
  <c r="K277" i="3"/>
  <c r="L277" i="3"/>
  <c r="B278" i="3"/>
  <c r="F278" i="3"/>
  <c r="G278" i="3"/>
  <c r="I278" i="3"/>
  <c r="J278" i="3"/>
  <c r="K278" i="3"/>
  <c r="L278" i="3"/>
  <c r="B273" i="6"/>
  <c r="B274" i="6"/>
  <c r="B275" i="6"/>
  <c r="B276" i="6"/>
  <c r="B277" i="6"/>
  <c r="L273" i="2"/>
  <c r="L274" i="2"/>
  <c r="L275" i="2"/>
  <c r="L276" i="2"/>
  <c r="L277" i="2"/>
  <c r="K273" i="2"/>
  <c r="K274" i="2"/>
  <c r="K275" i="2"/>
  <c r="K276" i="2"/>
  <c r="K277" i="2"/>
  <c r="I273" i="2"/>
  <c r="I274" i="2"/>
  <c r="I275" i="2"/>
  <c r="I276" i="2"/>
  <c r="I277" i="2"/>
  <c r="D33" i="3" l="1"/>
  <c r="E34" i="3"/>
  <c r="H275" i="3"/>
  <c r="H277" i="3"/>
  <c r="H274" i="3"/>
  <c r="H276" i="3"/>
  <c r="H278" i="3"/>
  <c r="B279" i="4"/>
  <c r="B280" i="4"/>
  <c r="B281" i="4"/>
  <c r="B282" i="4"/>
  <c r="B283" i="4"/>
  <c r="B279" i="3"/>
  <c r="F279" i="3"/>
  <c r="G279" i="3"/>
  <c r="I279" i="3"/>
  <c r="J279" i="3"/>
  <c r="K279" i="3"/>
  <c r="L279" i="3"/>
  <c r="B280" i="3"/>
  <c r="F280" i="3"/>
  <c r="G280" i="3"/>
  <c r="I280" i="3"/>
  <c r="J280" i="3"/>
  <c r="K280" i="3"/>
  <c r="L280" i="3"/>
  <c r="B281" i="3"/>
  <c r="F281" i="3"/>
  <c r="G281" i="3"/>
  <c r="I281" i="3"/>
  <c r="J281" i="3"/>
  <c r="K281" i="3"/>
  <c r="L281" i="3"/>
  <c r="B282" i="3"/>
  <c r="F282" i="3"/>
  <c r="G282" i="3"/>
  <c r="I282" i="3"/>
  <c r="J282" i="3"/>
  <c r="K282" i="3"/>
  <c r="L282" i="3"/>
  <c r="B283" i="3"/>
  <c r="F283" i="3"/>
  <c r="G283" i="3"/>
  <c r="I283" i="3"/>
  <c r="J283" i="3"/>
  <c r="K283" i="3"/>
  <c r="L283" i="3"/>
  <c r="B278" i="6"/>
  <c r="B279" i="6"/>
  <c r="B280" i="6"/>
  <c r="B281" i="6"/>
  <c r="B282" i="6"/>
  <c r="L278" i="2"/>
  <c r="L279" i="2"/>
  <c r="L280" i="2"/>
  <c r="L281" i="2"/>
  <c r="L282" i="2"/>
  <c r="K278" i="2"/>
  <c r="K279" i="2"/>
  <c r="K280" i="2"/>
  <c r="K281" i="2"/>
  <c r="K282" i="2"/>
  <c r="I278" i="2"/>
  <c r="I279" i="2"/>
  <c r="I280" i="2"/>
  <c r="I281" i="2"/>
  <c r="I282" i="2"/>
  <c r="D32" i="3" l="1"/>
  <c r="E33" i="3"/>
  <c r="H282" i="3"/>
  <c r="H280" i="3"/>
  <c r="H283" i="3"/>
  <c r="H279" i="3"/>
  <c r="H281" i="3"/>
  <c r="B284" i="4"/>
  <c r="B285" i="4"/>
  <c r="B286" i="4"/>
  <c r="B287" i="4"/>
  <c r="B288" i="4"/>
  <c r="B284" i="3"/>
  <c r="F284" i="3"/>
  <c r="G284" i="3"/>
  <c r="I284" i="3"/>
  <c r="J284" i="3"/>
  <c r="K284" i="3"/>
  <c r="L284" i="3"/>
  <c r="B285" i="3"/>
  <c r="F285" i="3"/>
  <c r="G285" i="3"/>
  <c r="I285" i="3"/>
  <c r="J285" i="3"/>
  <c r="K285" i="3"/>
  <c r="L285" i="3"/>
  <c r="B286" i="3"/>
  <c r="F286" i="3"/>
  <c r="G286" i="3"/>
  <c r="I286" i="3"/>
  <c r="J286" i="3"/>
  <c r="K286" i="3"/>
  <c r="L286" i="3"/>
  <c r="B287" i="3"/>
  <c r="F287" i="3"/>
  <c r="G287" i="3"/>
  <c r="I287" i="3"/>
  <c r="J287" i="3"/>
  <c r="K287" i="3"/>
  <c r="L287" i="3"/>
  <c r="B288" i="3"/>
  <c r="F288" i="3"/>
  <c r="G288" i="3"/>
  <c r="I288" i="3"/>
  <c r="J288" i="3"/>
  <c r="K288" i="3"/>
  <c r="L288" i="3"/>
  <c r="B283" i="6"/>
  <c r="B284" i="6"/>
  <c r="B285" i="6"/>
  <c r="B286" i="6"/>
  <c r="B287" i="6"/>
  <c r="L283" i="2"/>
  <c r="L284" i="2"/>
  <c r="L285" i="2"/>
  <c r="L286" i="2"/>
  <c r="L287" i="2"/>
  <c r="K283" i="2"/>
  <c r="K284" i="2"/>
  <c r="K285" i="2"/>
  <c r="K286" i="2"/>
  <c r="K287" i="2"/>
  <c r="I283" i="2"/>
  <c r="I284" i="2"/>
  <c r="I285" i="2"/>
  <c r="I286" i="2"/>
  <c r="I287" i="2"/>
  <c r="D31" i="3" l="1"/>
  <c r="E32" i="3"/>
  <c r="H285" i="3"/>
  <c r="H287" i="3"/>
  <c r="H286" i="3"/>
  <c r="H284" i="3"/>
  <c r="H288" i="3"/>
  <c r="B289" i="4"/>
  <c r="B290" i="4"/>
  <c r="B291" i="4"/>
  <c r="B292" i="4"/>
  <c r="B293" i="4"/>
  <c r="B289" i="3"/>
  <c r="F289" i="3"/>
  <c r="G289" i="3"/>
  <c r="I289" i="3"/>
  <c r="J289" i="3"/>
  <c r="K289" i="3"/>
  <c r="L289" i="3"/>
  <c r="B290" i="3"/>
  <c r="F290" i="3"/>
  <c r="G290" i="3"/>
  <c r="I290" i="3"/>
  <c r="J290" i="3"/>
  <c r="K290" i="3"/>
  <c r="L290" i="3"/>
  <c r="B291" i="3"/>
  <c r="F291" i="3"/>
  <c r="G291" i="3"/>
  <c r="I291" i="3"/>
  <c r="J291" i="3"/>
  <c r="K291" i="3"/>
  <c r="L291" i="3"/>
  <c r="B292" i="3"/>
  <c r="F292" i="3"/>
  <c r="G292" i="3"/>
  <c r="I292" i="3"/>
  <c r="J292" i="3"/>
  <c r="K292" i="3"/>
  <c r="L292" i="3"/>
  <c r="B293" i="3"/>
  <c r="F293" i="3"/>
  <c r="G293" i="3"/>
  <c r="I293" i="3"/>
  <c r="J293" i="3"/>
  <c r="K293" i="3"/>
  <c r="L293" i="3"/>
  <c r="B288" i="6"/>
  <c r="B289" i="6"/>
  <c r="B290" i="6"/>
  <c r="B291" i="6"/>
  <c r="B292" i="6"/>
  <c r="L288" i="2"/>
  <c r="L289" i="2"/>
  <c r="L290" i="2"/>
  <c r="L291" i="2"/>
  <c r="L292" i="2"/>
  <c r="K288" i="2"/>
  <c r="K289" i="2"/>
  <c r="K290" i="2"/>
  <c r="K291" i="2"/>
  <c r="K292" i="2"/>
  <c r="I288" i="2"/>
  <c r="I289" i="2"/>
  <c r="I290" i="2"/>
  <c r="I291" i="2"/>
  <c r="I292" i="2"/>
  <c r="D30" i="3" l="1"/>
  <c r="E31" i="3"/>
  <c r="H290" i="3"/>
  <c r="H292" i="3"/>
  <c r="H291" i="3"/>
  <c r="H289" i="3"/>
  <c r="H293" i="3"/>
  <c r="B294" i="4"/>
  <c r="B295" i="4"/>
  <c r="B296" i="4"/>
  <c r="B297" i="4"/>
  <c r="B294" i="3"/>
  <c r="F294" i="3"/>
  <c r="G294" i="3"/>
  <c r="I294" i="3"/>
  <c r="J294" i="3"/>
  <c r="K294" i="3"/>
  <c r="L294" i="3"/>
  <c r="B295" i="3"/>
  <c r="F295" i="3"/>
  <c r="G295" i="3"/>
  <c r="I295" i="3"/>
  <c r="J295" i="3"/>
  <c r="K295" i="3"/>
  <c r="L295" i="3"/>
  <c r="B296" i="3"/>
  <c r="F296" i="3"/>
  <c r="G296" i="3"/>
  <c r="I296" i="3"/>
  <c r="J296" i="3"/>
  <c r="K296" i="3"/>
  <c r="L296" i="3"/>
  <c r="B297" i="3"/>
  <c r="F297" i="3"/>
  <c r="G297" i="3"/>
  <c r="I297" i="3"/>
  <c r="J297" i="3"/>
  <c r="K297" i="3"/>
  <c r="L297" i="3"/>
  <c r="B293" i="6"/>
  <c r="B294" i="6"/>
  <c r="B295" i="6"/>
  <c r="B296" i="6"/>
  <c r="L293" i="2"/>
  <c r="L294" i="2"/>
  <c r="L295" i="2"/>
  <c r="L296" i="2"/>
  <c r="K293" i="2"/>
  <c r="K294" i="2"/>
  <c r="K295" i="2"/>
  <c r="K296" i="2"/>
  <c r="I293" i="2"/>
  <c r="I294" i="2"/>
  <c r="I295" i="2"/>
  <c r="I296" i="2"/>
  <c r="D29" i="3" l="1"/>
  <c r="E30" i="3"/>
  <c r="H296" i="3"/>
  <c r="H297" i="3"/>
  <c r="H295" i="3"/>
  <c r="H294" i="3"/>
  <c r="B298" i="4"/>
  <c r="B299" i="4"/>
  <c r="B300" i="4"/>
  <c r="B301" i="4"/>
  <c r="B302" i="4"/>
  <c r="B298" i="3"/>
  <c r="F298" i="3"/>
  <c r="G298" i="3"/>
  <c r="I298" i="3"/>
  <c r="J298" i="3"/>
  <c r="K298" i="3"/>
  <c r="L298" i="3"/>
  <c r="B299" i="3"/>
  <c r="F299" i="3"/>
  <c r="G299" i="3"/>
  <c r="I299" i="3"/>
  <c r="J299" i="3"/>
  <c r="K299" i="3"/>
  <c r="L299" i="3"/>
  <c r="B300" i="3"/>
  <c r="F300" i="3"/>
  <c r="G300" i="3"/>
  <c r="I300" i="3"/>
  <c r="J300" i="3"/>
  <c r="K300" i="3"/>
  <c r="L300" i="3"/>
  <c r="B301" i="3"/>
  <c r="F301" i="3"/>
  <c r="G301" i="3"/>
  <c r="I301" i="3"/>
  <c r="J301" i="3"/>
  <c r="K301" i="3"/>
  <c r="L301" i="3"/>
  <c r="B302" i="3"/>
  <c r="F302" i="3"/>
  <c r="G302" i="3"/>
  <c r="I302" i="3"/>
  <c r="J302" i="3"/>
  <c r="K302" i="3"/>
  <c r="L302" i="3"/>
  <c r="B297" i="6"/>
  <c r="B298" i="6"/>
  <c r="B299" i="6"/>
  <c r="B300" i="6"/>
  <c r="B301" i="6"/>
  <c r="L297" i="2"/>
  <c r="L298" i="2"/>
  <c r="L299" i="2"/>
  <c r="L300" i="2"/>
  <c r="L301" i="2"/>
  <c r="K297" i="2"/>
  <c r="K298" i="2"/>
  <c r="K299" i="2"/>
  <c r="K300" i="2"/>
  <c r="K301" i="2"/>
  <c r="I297" i="2"/>
  <c r="I298" i="2"/>
  <c r="I299" i="2"/>
  <c r="I300" i="2"/>
  <c r="I301" i="2"/>
  <c r="D28" i="3" l="1"/>
  <c r="E29" i="3"/>
  <c r="H301" i="3"/>
  <c r="H298" i="3"/>
  <c r="H300" i="3"/>
  <c r="H299" i="3"/>
  <c r="H302" i="3"/>
  <c r="B303" i="4"/>
  <c r="B304" i="4"/>
  <c r="B305" i="4"/>
  <c r="B306" i="4"/>
  <c r="B307" i="4"/>
  <c r="B303" i="3"/>
  <c r="F303" i="3"/>
  <c r="G303" i="3"/>
  <c r="I303" i="3"/>
  <c r="J303" i="3"/>
  <c r="K303" i="3"/>
  <c r="L303" i="3"/>
  <c r="B304" i="3"/>
  <c r="F304" i="3"/>
  <c r="G304" i="3"/>
  <c r="I304" i="3"/>
  <c r="J304" i="3"/>
  <c r="K304" i="3"/>
  <c r="L304" i="3"/>
  <c r="B305" i="3"/>
  <c r="F305" i="3"/>
  <c r="G305" i="3"/>
  <c r="I305" i="3"/>
  <c r="J305" i="3"/>
  <c r="K305" i="3"/>
  <c r="L305" i="3"/>
  <c r="B306" i="3"/>
  <c r="F306" i="3"/>
  <c r="G306" i="3"/>
  <c r="I306" i="3"/>
  <c r="J306" i="3"/>
  <c r="K306" i="3"/>
  <c r="L306" i="3"/>
  <c r="B307" i="3"/>
  <c r="F307" i="3"/>
  <c r="G307" i="3"/>
  <c r="I307" i="3"/>
  <c r="J307" i="3"/>
  <c r="K307" i="3"/>
  <c r="L307" i="3"/>
  <c r="B302" i="6"/>
  <c r="B303" i="6"/>
  <c r="B304" i="6"/>
  <c r="B305" i="6"/>
  <c r="B306" i="6"/>
  <c r="L302" i="2"/>
  <c r="L303" i="2"/>
  <c r="L304" i="2"/>
  <c r="L305" i="2"/>
  <c r="L306" i="2"/>
  <c r="K302" i="2"/>
  <c r="K303" i="2"/>
  <c r="K304" i="2"/>
  <c r="K305" i="2"/>
  <c r="K306" i="2"/>
  <c r="I302" i="2"/>
  <c r="I303" i="2"/>
  <c r="I304" i="2"/>
  <c r="I305" i="2"/>
  <c r="I306" i="2"/>
  <c r="D27" i="3" l="1"/>
  <c r="E28" i="3"/>
  <c r="H307" i="3"/>
  <c r="H303" i="3"/>
  <c r="H306" i="3"/>
  <c r="H305" i="3"/>
  <c r="H304" i="3"/>
  <c r="B308" i="4"/>
  <c r="B309" i="4"/>
  <c r="B310" i="4"/>
  <c r="B311" i="4"/>
  <c r="B312" i="4"/>
  <c r="B308" i="3"/>
  <c r="F308" i="3"/>
  <c r="G308" i="3"/>
  <c r="I308" i="3"/>
  <c r="J308" i="3"/>
  <c r="K308" i="3"/>
  <c r="L308" i="3"/>
  <c r="B309" i="3"/>
  <c r="F309" i="3"/>
  <c r="G309" i="3"/>
  <c r="I309" i="3"/>
  <c r="J309" i="3"/>
  <c r="K309" i="3"/>
  <c r="L309" i="3"/>
  <c r="B310" i="3"/>
  <c r="F310" i="3"/>
  <c r="G310" i="3"/>
  <c r="I310" i="3"/>
  <c r="J310" i="3"/>
  <c r="K310" i="3"/>
  <c r="L310" i="3"/>
  <c r="B311" i="3"/>
  <c r="F311" i="3"/>
  <c r="G311" i="3"/>
  <c r="I311" i="3"/>
  <c r="J311" i="3"/>
  <c r="K311" i="3"/>
  <c r="L311" i="3"/>
  <c r="B312" i="3"/>
  <c r="F312" i="3"/>
  <c r="G312" i="3"/>
  <c r="I312" i="3"/>
  <c r="J312" i="3"/>
  <c r="K312" i="3"/>
  <c r="L312" i="3"/>
  <c r="B307" i="6"/>
  <c r="B308" i="6"/>
  <c r="B309" i="6"/>
  <c r="B310" i="6"/>
  <c r="B311" i="6"/>
  <c r="L307" i="2"/>
  <c r="L308" i="2"/>
  <c r="L309" i="2"/>
  <c r="L310" i="2"/>
  <c r="L311" i="2"/>
  <c r="K307" i="2"/>
  <c r="K308" i="2"/>
  <c r="K309" i="2"/>
  <c r="K310" i="2"/>
  <c r="K311" i="2"/>
  <c r="I307" i="2"/>
  <c r="I308" i="2"/>
  <c r="I309" i="2"/>
  <c r="I310" i="2"/>
  <c r="I311" i="2"/>
  <c r="D26" i="3" l="1"/>
  <c r="E27" i="3"/>
  <c r="H310" i="3"/>
  <c r="H309" i="3"/>
  <c r="H308" i="3"/>
  <c r="H312" i="3"/>
  <c r="H311" i="3"/>
  <c r="B313" i="4"/>
  <c r="B314" i="4"/>
  <c r="B315" i="4"/>
  <c r="B316" i="4"/>
  <c r="B317" i="4"/>
  <c r="B313" i="3"/>
  <c r="F313" i="3"/>
  <c r="G313" i="3"/>
  <c r="I313" i="3"/>
  <c r="J313" i="3"/>
  <c r="K313" i="3"/>
  <c r="L313" i="3"/>
  <c r="B314" i="3"/>
  <c r="F314" i="3"/>
  <c r="G314" i="3"/>
  <c r="I314" i="3"/>
  <c r="J314" i="3"/>
  <c r="K314" i="3"/>
  <c r="L314" i="3"/>
  <c r="B315" i="3"/>
  <c r="F315" i="3"/>
  <c r="G315" i="3"/>
  <c r="I315" i="3"/>
  <c r="J315" i="3"/>
  <c r="K315" i="3"/>
  <c r="L315" i="3"/>
  <c r="B316" i="3"/>
  <c r="F316" i="3"/>
  <c r="G316" i="3"/>
  <c r="I316" i="3"/>
  <c r="J316" i="3"/>
  <c r="K316" i="3"/>
  <c r="L316" i="3"/>
  <c r="B317" i="3"/>
  <c r="F317" i="3"/>
  <c r="G317" i="3"/>
  <c r="I317" i="3"/>
  <c r="J317" i="3"/>
  <c r="K317" i="3"/>
  <c r="L317" i="3"/>
  <c r="B312" i="6"/>
  <c r="B313" i="6"/>
  <c r="B314" i="6"/>
  <c r="B315" i="6"/>
  <c r="B316" i="6"/>
  <c r="L312" i="2"/>
  <c r="L313" i="2"/>
  <c r="L314" i="2"/>
  <c r="L315" i="2"/>
  <c r="L316" i="2"/>
  <c r="K312" i="2"/>
  <c r="K313" i="2"/>
  <c r="K314" i="2"/>
  <c r="K315" i="2"/>
  <c r="K316" i="2"/>
  <c r="I312" i="2"/>
  <c r="I313" i="2"/>
  <c r="I314" i="2"/>
  <c r="I315" i="2"/>
  <c r="I316" i="2"/>
  <c r="D25" i="3" l="1"/>
  <c r="E26" i="3"/>
  <c r="H315" i="3"/>
  <c r="H317" i="3"/>
  <c r="H313" i="3"/>
  <c r="H314" i="3"/>
  <c r="H316" i="3"/>
  <c r="B318" i="4"/>
  <c r="B319" i="4"/>
  <c r="B320" i="4"/>
  <c r="B321" i="4"/>
  <c r="B322" i="4"/>
  <c r="B318" i="3"/>
  <c r="F318" i="3"/>
  <c r="G318" i="3"/>
  <c r="I318" i="3"/>
  <c r="J318" i="3"/>
  <c r="K318" i="3"/>
  <c r="L318" i="3"/>
  <c r="B319" i="3"/>
  <c r="F319" i="3"/>
  <c r="G319" i="3"/>
  <c r="I319" i="3"/>
  <c r="J319" i="3"/>
  <c r="K319" i="3"/>
  <c r="L319" i="3"/>
  <c r="B320" i="3"/>
  <c r="F320" i="3"/>
  <c r="G320" i="3"/>
  <c r="I320" i="3"/>
  <c r="J320" i="3"/>
  <c r="K320" i="3"/>
  <c r="L320" i="3"/>
  <c r="B321" i="3"/>
  <c r="F321" i="3"/>
  <c r="G321" i="3"/>
  <c r="I321" i="3"/>
  <c r="J321" i="3"/>
  <c r="K321" i="3"/>
  <c r="L321" i="3"/>
  <c r="B322" i="3"/>
  <c r="F322" i="3"/>
  <c r="G322" i="3"/>
  <c r="I322" i="3"/>
  <c r="J322" i="3"/>
  <c r="K322" i="3"/>
  <c r="L322" i="3"/>
  <c r="B317" i="6"/>
  <c r="B318" i="6"/>
  <c r="B319" i="6"/>
  <c r="B320" i="6"/>
  <c r="B321" i="6"/>
  <c r="L317" i="2"/>
  <c r="L318" i="2"/>
  <c r="L319" i="2"/>
  <c r="L320" i="2"/>
  <c r="L321" i="2"/>
  <c r="K317" i="2"/>
  <c r="K318" i="2"/>
  <c r="K319" i="2"/>
  <c r="K320" i="2"/>
  <c r="K321" i="2"/>
  <c r="I317" i="2"/>
  <c r="I318" i="2"/>
  <c r="I319" i="2"/>
  <c r="I320" i="2"/>
  <c r="I321" i="2"/>
  <c r="D24" i="3" l="1"/>
  <c r="E25" i="3"/>
  <c r="H318" i="3"/>
  <c r="H321" i="3"/>
  <c r="H319" i="3"/>
  <c r="H320" i="3"/>
  <c r="H322" i="3"/>
  <c r="B323" i="4"/>
  <c r="B324" i="4"/>
  <c r="B325" i="4"/>
  <c r="B326" i="4"/>
  <c r="B323" i="3"/>
  <c r="F323" i="3"/>
  <c r="G323" i="3"/>
  <c r="I323" i="3"/>
  <c r="J323" i="3"/>
  <c r="K323" i="3"/>
  <c r="L323" i="3"/>
  <c r="B324" i="3"/>
  <c r="F324" i="3"/>
  <c r="G324" i="3"/>
  <c r="I324" i="3"/>
  <c r="J324" i="3"/>
  <c r="K324" i="3"/>
  <c r="L324" i="3"/>
  <c r="B325" i="3"/>
  <c r="F325" i="3"/>
  <c r="G325" i="3"/>
  <c r="I325" i="3"/>
  <c r="J325" i="3"/>
  <c r="K325" i="3"/>
  <c r="L325" i="3"/>
  <c r="B326" i="3"/>
  <c r="F326" i="3"/>
  <c r="G326" i="3"/>
  <c r="I326" i="3"/>
  <c r="J326" i="3"/>
  <c r="K326" i="3"/>
  <c r="L326" i="3"/>
  <c r="B322" i="6"/>
  <c r="B323" i="6"/>
  <c r="B324" i="6"/>
  <c r="B325" i="6"/>
  <c r="L322" i="2"/>
  <c r="L323" i="2"/>
  <c r="L324" i="2"/>
  <c r="L325" i="2"/>
  <c r="K322" i="2"/>
  <c r="K323" i="2"/>
  <c r="K324" i="2"/>
  <c r="K325" i="2"/>
  <c r="I322" i="2"/>
  <c r="I323" i="2"/>
  <c r="I324" i="2"/>
  <c r="I325" i="2"/>
  <c r="D23" i="3" l="1"/>
  <c r="E24" i="3"/>
  <c r="H324" i="3"/>
  <c r="H325" i="3"/>
  <c r="H326" i="3"/>
  <c r="H323" i="3"/>
  <c r="B327" i="4"/>
  <c r="B328" i="4"/>
  <c r="B329" i="4"/>
  <c r="B330" i="4"/>
  <c r="B331" i="4"/>
  <c r="B327" i="3"/>
  <c r="F327" i="3"/>
  <c r="G327" i="3"/>
  <c r="I327" i="3"/>
  <c r="J327" i="3"/>
  <c r="K327" i="3"/>
  <c r="L327" i="3"/>
  <c r="B328" i="3"/>
  <c r="F328" i="3"/>
  <c r="G328" i="3"/>
  <c r="I328" i="3"/>
  <c r="J328" i="3"/>
  <c r="K328" i="3"/>
  <c r="L328" i="3"/>
  <c r="B329" i="3"/>
  <c r="F329" i="3"/>
  <c r="G329" i="3"/>
  <c r="I329" i="3"/>
  <c r="J329" i="3"/>
  <c r="K329" i="3"/>
  <c r="L329" i="3"/>
  <c r="B330" i="3"/>
  <c r="F330" i="3"/>
  <c r="G330" i="3"/>
  <c r="I330" i="3"/>
  <c r="J330" i="3"/>
  <c r="K330" i="3"/>
  <c r="L330" i="3"/>
  <c r="B331" i="3"/>
  <c r="F331" i="3"/>
  <c r="G331" i="3"/>
  <c r="I331" i="3"/>
  <c r="J331" i="3"/>
  <c r="K331" i="3"/>
  <c r="L331" i="3"/>
  <c r="B326" i="6"/>
  <c r="B327" i="6"/>
  <c r="B328" i="6"/>
  <c r="B329" i="6"/>
  <c r="B330" i="6"/>
  <c r="L326" i="2"/>
  <c r="L327" i="2"/>
  <c r="L328" i="2"/>
  <c r="L329" i="2"/>
  <c r="L330" i="2"/>
  <c r="K326" i="2"/>
  <c r="K327" i="2"/>
  <c r="K328" i="2"/>
  <c r="K329" i="2"/>
  <c r="K330" i="2"/>
  <c r="I326" i="2"/>
  <c r="I327" i="2"/>
  <c r="I328" i="2"/>
  <c r="I329" i="2"/>
  <c r="I330" i="2"/>
  <c r="D22" i="3" l="1"/>
  <c r="E23" i="3"/>
  <c r="H327" i="3"/>
  <c r="H330" i="3"/>
  <c r="H329" i="3"/>
  <c r="H328" i="3"/>
  <c r="H331" i="3"/>
  <c r="B332" i="6"/>
  <c r="B333" i="6"/>
  <c r="B334" i="6"/>
  <c r="B335" i="6"/>
  <c r="B336" i="6"/>
  <c r="B337" i="6"/>
  <c r="B338" i="6"/>
  <c r="B339" i="6"/>
  <c r="B340" i="6"/>
  <c r="B341" i="6"/>
  <c r="B342" i="6"/>
  <c r="B343" i="6"/>
  <c r="B344" i="6"/>
  <c r="B345" i="6"/>
  <c r="B346" i="6"/>
  <c r="B347" i="6"/>
  <c r="B348" i="6"/>
  <c r="B349" i="6"/>
  <c r="B350" i="6"/>
  <c r="B351" i="6"/>
  <c r="B352" i="6"/>
  <c r="B353" i="6"/>
  <c r="B354" i="6"/>
  <c r="B355" i="6"/>
  <c r="B356" i="6"/>
  <c r="B357" i="6"/>
  <c r="B358" i="6"/>
  <c r="B359" i="6"/>
  <c r="B360" i="6"/>
  <c r="B361" i="6"/>
  <c r="B362" i="6"/>
  <c r="B363" i="6"/>
  <c r="B364" i="6"/>
  <c r="B365" i="6"/>
  <c r="B366" i="6"/>
  <c r="B367" i="6"/>
  <c r="B368" i="6"/>
  <c r="B369" i="6"/>
  <c r="B370" i="6"/>
  <c r="B371" i="6"/>
  <c r="B372" i="6"/>
  <c r="B373" i="6"/>
  <c r="B374" i="6"/>
  <c r="B375" i="6"/>
  <c r="B376" i="6"/>
  <c r="B377" i="6"/>
  <c r="B378" i="6"/>
  <c r="B379" i="6"/>
  <c r="B380" i="6"/>
  <c r="B381" i="6"/>
  <c r="B382" i="6"/>
  <c r="B383" i="6"/>
  <c r="B384" i="6"/>
  <c r="B385" i="6"/>
  <c r="B386" i="6"/>
  <c r="B387" i="6"/>
  <c r="B388" i="6"/>
  <c r="B389" i="6"/>
  <c r="B390" i="6"/>
  <c r="B391" i="6"/>
  <c r="B392" i="6"/>
  <c r="B393" i="6"/>
  <c r="B394" i="6"/>
  <c r="B395" i="6"/>
  <c r="B396" i="6"/>
  <c r="B397" i="6"/>
  <c r="B398" i="6"/>
  <c r="B399" i="6"/>
  <c r="B400" i="6"/>
  <c r="B401" i="6"/>
  <c r="B402" i="6"/>
  <c r="B403" i="6"/>
  <c r="B404" i="6"/>
  <c r="B405" i="6"/>
  <c r="B406" i="6"/>
  <c r="B407" i="6"/>
  <c r="B408" i="6"/>
  <c r="B409" i="6"/>
  <c r="B410" i="6"/>
  <c r="B411" i="6"/>
  <c r="B412" i="6"/>
  <c r="B413" i="6"/>
  <c r="B414" i="6"/>
  <c r="B415" i="6"/>
  <c r="B416" i="6"/>
  <c r="B417" i="6"/>
  <c r="B418" i="6"/>
  <c r="B419" i="6"/>
  <c r="B420" i="6"/>
  <c r="B421" i="6"/>
  <c r="B422" i="6"/>
  <c r="B423" i="6"/>
  <c r="B424" i="6"/>
  <c r="B425" i="6"/>
  <c r="B426" i="6"/>
  <c r="B427" i="6"/>
  <c r="B428" i="6"/>
  <c r="B429" i="6"/>
  <c r="B430" i="6"/>
  <c r="B431" i="6"/>
  <c r="B432" i="6"/>
  <c r="B433" i="6"/>
  <c r="B434" i="6"/>
  <c r="B435" i="6"/>
  <c r="B436" i="6"/>
  <c r="B437" i="6"/>
  <c r="B438" i="6"/>
  <c r="B439" i="6"/>
  <c r="B440" i="6"/>
  <c r="B441" i="6"/>
  <c r="B442" i="6"/>
  <c r="B443" i="6"/>
  <c r="B444" i="6"/>
  <c r="B445" i="6"/>
  <c r="B446" i="6"/>
  <c r="B447" i="6"/>
  <c r="B448" i="6"/>
  <c r="B449" i="6"/>
  <c r="B450" i="6"/>
  <c r="B451" i="6"/>
  <c r="B452" i="6"/>
  <c r="B453" i="6"/>
  <c r="B454" i="6"/>
  <c r="B455" i="6"/>
  <c r="B456" i="6"/>
  <c r="B457" i="6"/>
  <c r="B458" i="6"/>
  <c r="B459" i="6"/>
  <c r="B460" i="6"/>
  <c r="B461" i="6"/>
  <c r="B462" i="6"/>
  <c r="B463" i="6"/>
  <c r="B464" i="6"/>
  <c r="B465" i="6"/>
  <c r="B466" i="6"/>
  <c r="B467" i="6"/>
  <c r="B468" i="6"/>
  <c r="B469" i="6"/>
  <c r="B470" i="6"/>
  <c r="B471" i="6"/>
  <c r="B472" i="6"/>
  <c r="B473" i="6"/>
  <c r="B474" i="6"/>
  <c r="B475" i="6"/>
  <c r="B476" i="6"/>
  <c r="B477" i="6"/>
  <c r="B478" i="6"/>
  <c r="B479" i="6"/>
  <c r="B480" i="6"/>
  <c r="B481" i="6"/>
  <c r="B482" i="6"/>
  <c r="B483" i="6"/>
  <c r="B484" i="6"/>
  <c r="B485" i="6"/>
  <c r="B486" i="6"/>
  <c r="B487" i="6"/>
  <c r="B488" i="6"/>
  <c r="B489" i="6"/>
  <c r="B490" i="6"/>
  <c r="B491" i="6"/>
  <c r="B492" i="6"/>
  <c r="B493" i="6"/>
  <c r="B494" i="6"/>
  <c r="B495" i="6"/>
  <c r="B496" i="6"/>
  <c r="B497" i="6"/>
  <c r="B498" i="6"/>
  <c r="B499" i="6"/>
  <c r="B500" i="6"/>
  <c r="B501" i="6"/>
  <c r="B502" i="6"/>
  <c r="B503" i="6"/>
  <c r="B504" i="6"/>
  <c r="B505" i="6"/>
  <c r="B506" i="6"/>
  <c r="B507" i="6"/>
  <c r="B508" i="6"/>
  <c r="B509" i="6"/>
  <c r="B510" i="6"/>
  <c r="B511" i="6"/>
  <c r="B512" i="6"/>
  <c r="B513" i="6"/>
  <c r="B514" i="6"/>
  <c r="B515" i="6"/>
  <c r="B516" i="6"/>
  <c r="B517" i="6"/>
  <c r="B518" i="6"/>
  <c r="B519" i="6"/>
  <c r="B520" i="6"/>
  <c r="B521" i="6"/>
  <c r="B522" i="6"/>
  <c r="B523" i="6"/>
  <c r="B524" i="6"/>
  <c r="B525" i="6"/>
  <c r="B526" i="6"/>
  <c r="B527" i="6"/>
  <c r="B528" i="6"/>
  <c r="B529" i="6"/>
  <c r="B530" i="6"/>
  <c r="B531" i="6"/>
  <c r="B532" i="6"/>
  <c r="B533" i="6"/>
  <c r="B534" i="6"/>
  <c r="B535" i="6"/>
  <c r="B536" i="6"/>
  <c r="B537" i="6"/>
  <c r="B538" i="6"/>
  <c r="B539" i="6"/>
  <c r="B540" i="6"/>
  <c r="B541" i="6"/>
  <c r="B542" i="6"/>
  <c r="B543" i="6"/>
  <c r="B544" i="6"/>
  <c r="B545" i="6"/>
  <c r="B546" i="6"/>
  <c r="B547" i="6"/>
  <c r="B548" i="6"/>
  <c r="B549" i="6"/>
  <c r="B550" i="6"/>
  <c r="B551" i="6"/>
  <c r="B552" i="6"/>
  <c r="B553" i="6"/>
  <c r="B554" i="6"/>
  <c r="B555" i="6"/>
  <c r="B556" i="6"/>
  <c r="B557" i="6"/>
  <c r="B558" i="6"/>
  <c r="B559" i="6"/>
  <c r="B560" i="6"/>
  <c r="B561" i="6"/>
  <c r="B562" i="6"/>
  <c r="B563" i="6"/>
  <c r="B564" i="6"/>
  <c r="B565" i="6"/>
  <c r="B566" i="6"/>
  <c r="B567" i="6"/>
  <c r="B568" i="6"/>
  <c r="B569" i="6"/>
  <c r="B570" i="6"/>
  <c r="B571" i="6"/>
  <c r="B572" i="6"/>
  <c r="B573" i="6"/>
  <c r="B574" i="6"/>
  <c r="B575" i="6"/>
  <c r="B576" i="6"/>
  <c r="B577" i="6"/>
  <c r="B578" i="6"/>
  <c r="B579" i="6"/>
  <c r="B580" i="6"/>
  <c r="B581" i="6"/>
  <c r="B582" i="6"/>
  <c r="B583" i="6"/>
  <c r="B584" i="6"/>
  <c r="B585" i="6"/>
  <c r="B586" i="6"/>
  <c r="B587" i="6"/>
  <c r="B588" i="6"/>
  <c r="B589" i="6"/>
  <c r="B590" i="6"/>
  <c r="B591" i="6"/>
  <c r="B592" i="6"/>
  <c r="B593" i="6"/>
  <c r="B594" i="6"/>
  <c r="B595" i="6"/>
  <c r="B596" i="6"/>
  <c r="B597" i="6"/>
  <c r="B598" i="6"/>
  <c r="B599" i="6"/>
  <c r="B600" i="6"/>
  <c r="B601" i="6"/>
  <c r="B602" i="6"/>
  <c r="B603" i="6"/>
  <c r="B604" i="6"/>
  <c r="B605" i="6"/>
  <c r="B606" i="6"/>
  <c r="B607" i="6"/>
  <c r="B608" i="6"/>
  <c r="B609" i="6"/>
  <c r="B610" i="6"/>
  <c r="B611" i="6"/>
  <c r="B612" i="6"/>
  <c r="B613" i="6"/>
  <c r="B614" i="6"/>
  <c r="B615" i="6"/>
  <c r="B616" i="6"/>
  <c r="B617" i="6"/>
  <c r="B618" i="6"/>
  <c r="B619" i="6"/>
  <c r="B620" i="6"/>
  <c r="B621" i="6"/>
  <c r="B622" i="6"/>
  <c r="B623" i="6"/>
  <c r="B624" i="6"/>
  <c r="B625" i="6"/>
  <c r="B626" i="6"/>
  <c r="B627" i="6"/>
  <c r="B628" i="6"/>
  <c r="B629" i="6"/>
  <c r="B630" i="6"/>
  <c r="B631" i="6"/>
  <c r="B632" i="6"/>
  <c r="B633" i="6"/>
  <c r="B634" i="6"/>
  <c r="B635" i="6"/>
  <c r="B636" i="6"/>
  <c r="B637" i="6"/>
  <c r="B638" i="6"/>
  <c r="B639" i="6"/>
  <c r="B640" i="6"/>
  <c r="B641" i="6"/>
  <c r="B642" i="6"/>
  <c r="B643" i="6"/>
  <c r="B644" i="6"/>
  <c r="B645" i="6"/>
  <c r="B646" i="6"/>
  <c r="B647" i="6"/>
  <c r="B648" i="6"/>
  <c r="B649" i="6"/>
  <c r="B650" i="6"/>
  <c r="B331" i="6"/>
  <c r="D21" i="3" l="1"/>
  <c r="E22" i="3"/>
  <c r="C7" i="6"/>
  <c r="D4" i="6"/>
  <c r="D20" i="3" l="1"/>
  <c r="E21" i="3"/>
  <c r="C10" i="6"/>
  <c r="C14" i="6"/>
  <c r="C18" i="6"/>
  <c r="C22" i="6"/>
  <c r="C26" i="6"/>
  <c r="C30" i="6"/>
  <c r="C34" i="6"/>
  <c r="C35" i="6"/>
  <c r="C37" i="6"/>
  <c r="C39" i="6"/>
  <c r="C41" i="6"/>
  <c r="C43" i="6"/>
  <c r="C45" i="6"/>
  <c r="C47" i="6"/>
  <c r="C50" i="6"/>
  <c r="C54" i="6"/>
  <c r="C12" i="6"/>
  <c r="C16" i="6"/>
  <c r="C20" i="6"/>
  <c r="C24" i="6"/>
  <c r="C28" i="6"/>
  <c r="C32" i="6"/>
  <c r="C59" i="6"/>
  <c r="C61" i="6"/>
  <c r="C58" i="6"/>
  <c r="C51" i="6"/>
  <c r="C44" i="6"/>
  <c r="C36" i="6"/>
  <c r="C27" i="6"/>
  <c r="C19" i="6"/>
  <c r="C11" i="6"/>
  <c r="C56" i="6"/>
  <c r="C49" i="6"/>
  <c r="C33" i="6"/>
  <c r="C17" i="6"/>
  <c r="C31" i="6"/>
  <c r="C53" i="6"/>
  <c r="C55" i="6"/>
  <c r="C48" i="6"/>
  <c r="C40" i="6"/>
  <c r="C15" i="6"/>
  <c r="C60" i="6"/>
  <c r="C52" i="6"/>
  <c r="C46" i="6"/>
  <c r="C38" i="6"/>
  <c r="C29" i="6"/>
  <c r="C21" i="6"/>
  <c r="C13" i="6"/>
  <c r="C57" i="6"/>
  <c r="C42" i="6"/>
  <c r="C25" i="6"/>
  <c r="C23" i="6"/>
  <c r="C62" i="6"/>
  <c r="C66" i="6"/>
  <c r="C65" i="6"/>
  <c r="C64" i="6"/>
  <c r="C63" i="6"/>
  <c r="C67" i="6"/>
  <c r="C70" i="6"/>
  <c r="C69" i="6"/>
  <c r="C68" i="6"/>
  <c r="C79" i="6"/>
  <c r="C77" i="6"/>
  <c r="C75" i="6"/>
  <c r="C73" i="6"/>
  <c r="C78" i="6"/>
  <c r="C76" i="6"/>
  <c r="C80" i="6"/>
  <c r="C71" i="6"/>
  <c r="C74" i="6"/>
  <c r="C72" i="6"/>
  <c r="C85" i="6"/>
  <c r="C89" i="6"/>
  <c r="C93" i="6"/>
  <c r="C97" i="6"/>
  <c r="C88" i="6"/>
  <c r="C96" i="6"/>
  <c r="C105" i="6"/>
  <c r="C100" i="6"/>
  <c r="C103" i="6"/>
  <c r="C107" i="6"/>
  <c r="C101" i="6"/>
  <c r="C106" i="6"/>
  <c r="C84" i="6"/>
  <c r="C92" i="6"/>
  <c r="C108" i="6"/>
  <c r="C87" i="6"/>
  <c r="C91" i="6"/>
  <c r="C102" i="6"/>
  <c r="C104" i="6"/>
  <c r="C86" i="6"/>
  <c r="C90" i="6"/>
  <c r="C81" i="6"/>
  <c r="C95" i="6"/>
  <c r="C83" i="6"/>
  <c r="C94" i="6"/>
  <c r="C98" i="6"/>
  <c r="C82" i="6"/>
  <c r="C99" i="6"/>
  <c r="C111" i="6"/>
  <c r="C110" i="6"/>
  <c r="C109" i="6"/>
  <c r="C113" i="6"/>
  <c r="C112" i="6"/>
  <c r="C115" i="6"/>
  <c r="C118" i="6"/>
  <c r="C116" i="6"/>
  <c r="C114" i="6"/>
  <c r="C117" i="6"/>
  <c r="C121" i="6"/>
  <c r="C122" i="6"/>
  <c r="C120" i="6"/>
  <c r="C123" i="6"/>
  <c r="C119" i="6"/>
  <c r="C126" i="6"/>
  <c r="C130" i="6"/>
  <c r="C127" i="6"/>
  <c r="C125" i="6"/>
  <c r="C133" i="6"/>
  <c r="C131" i="6"/>
  <c r="C132" i="6"/>
  <c r="C128" i="6"/>
  <c r="C129" i="6"/>
  <c r="C124" i="6"/>
  <c r="C135" i="6"/>
  <c r="C134" i="6"/>
  <c r="C138" i="6"/>
  <c r="C137" i="6"/>
  <c r="C136" i="6"/>
  <c r="C142" i="6"/>
  <c r="C141" i="6"/>
  <c r="C140" i="6"/>
  <c r="C143" i="6"/>
  <c r="C139" i="6"/>
  <c r="C145" i="6"/>
  <c r="C144" i="6"/>
  <c r="C151" i="6"/>
  <c r="C148" i="6"/>
  <c r="C152" i="6"/>
  <c r="C147" i="6"/>
  <c r="C146" i="6"/>
  <c r="C150" i="6"/>
  <c r="C149" i="6"/>
  <c r="C164" i="6"/>
  <c r="C161" i="6"/>
  <c r="C156" i="6"/>
  <c r="C160" i="6"/>
  <c r="C168" i="6"/>
  <c r="C167" i="6"/>
  <c r="C155" i="6"/>
  <c r="C163" i="6"/>
  <c r="C159" i="6"/>
  <c r="C165" i="6"/>
  <c r="C162" i="6"/>
  <c r="C158" i="6"/>
  <c r="C154" i="6"/>
  <c r="C157" i="6"/>
  <c r="C153" i="6"/>
  <c r="C166" i="6"/>
  <c r="C172" i="6"/>
  <c r="C176" i="6"/>
  <c r="C180" i="6"/>
  <c r="C171" i="6"/>
  <c r="C179" i="6"/>
  <c r="C183" i="6"/>
  <c r="C175" i="6"/>
  <c r="C173" i="6"/>
  <c r="C177" i="6"/>
  <c r="C182" i="6"/>
  <c r="C170" i="6"/>
  <c r="C181" i="6"/>
  <c r="C169" i="6"/>
  <c r="C174" i="6"/>
  <c r="C178" i="6"/>
  <c r="C196" i="6"/>
  <c r="C206" i="6"/>
  <c r="C204" i="6"/>
  <c r="C186" i="6"/>
  <c r="C187" i="6"/>
  <c r="C190" i="6"/>
  <c r="C191" i="6"/>
  <c r="C194" i="6"/>
  <c r="C195" i="6"/>
  <c r="C198" i="6"/>
  <c r="C199" i="6"/>
  <c r="C200" i="6"/>
  <c r="C207" i="6"/>
  <c r="C203" i="6"/>
  <c r="C202" i="6"/>
  <c r="C192" i="6"/>
  <c r="C201" i="6"/>
  <c r="C205" i="6"/>
  <c r="C189" i="6"/>
  <c r="C184" i="6"/>
  <c r="C197" i="6"/>
  <c r="C188" i="6"/>
  <c r="C185" i="6"/>
  <c r="C193" i="6"/>
  <c r="C210" i="6"/>
  <c r="C211" i="6"/>
  <c r="C209" i="6"/>
  <c r="C212" i="6"/>
  <c r="C208" i="6"/>
  <c r="C217" i="6"/>
  <c r="C215" i="6"/>
  <c r="C216" i="6"/>
  <c r="C214" i="6"/>
  <c r="C213" i="6"/>
  <c r="C222" i="6"/>
  <c r="C220" i="6"/>
  <c r="C221" i="6"/>
  <c r="C219" i="6"/>
  <c r="C218" i="6"/>
  <c r="C224" i="6"/>
  <c r="C228" i="6"/>
  <c r="C232" i="6"/>
  <c r="C240" i="6"/>
  <c r="C227" i="6"/>
  <c r="C231" i="6"/>
  <c r="C235" i="6"/>
  <c r="C239" i="6"/>
  <c r="C236" i="6"/>
  <c r="C225" i="6"/>
  <c r="C229" i="6"/>
  <c r="C233" i="6"/>
  <c r="C223" i="6"/>
  <c r="C230" i="6"/>
  <c r="C226" i="6"/>
  <c r="C237" i="6"/>
  <c r="C241" i="6"/>
  <c r="C234" i="6"/>
  <c r="C238" i="6"/>
  <c r="C242" i="6"/>
  <c r="C246" i="6"/>
  <c r="C245" i="6"/>
  <c r="C244" i="6"/>
  <c r="C243" i="6"/>
  <c r="C247" i="6"/>
  <c r="C251" i="6"/>
  <c r="C250" i="6"/>
  <c r="C249" i="6"/>
  <c r="C252" i="6"/>
  <c r="C248" i="6"/>
  <c r="C256" i="6"/>
  <c r="C255" i="6"/>
  <c r="C254" i="6"/>
  <c r="C253" i="6"/>
  <c r="C258" i="6"/>
  <c r="C262" i="6"/>
  <c r="C260" i="6"/>
  <c r="C259" i="6"/>
  <c r="C261" i="6"/>
  <c r="C257" i="6"/>
  <c r="C267" i="6"/>
  <c r="C263" i="6"/>
  <c r="C266" i="6"/>
  <c r="C265" i="6"/>
  <c r="C264" i="6"/>
  <c r="C271" i="6"/>
  <c r="C270" i="6"/>
  <c r="C269" i="6"/>
  <c r="C272" i="6"/>
  <c r="C268" i="6"/>
  <c r="C276" i="6"/>
  <c r="C274" i="6"/>
  <c r="C277" i="6"/>
  <c r="C273" i="6"/>
  <c r="C275" i="6"/>
  <c r="C279" i="6"/>
  <c r="C278" i="6"/>
  <c r="C282" i="6"/>
  <c r="C280" i="6"/>
  <c r="C281" i="6"/>
  <c r="C283" i="6"/>
  <c r="C287" i="6"/>
  <c r="C285" i="6"/>
  <c r="C284" i="6"/>
  <c r="C286" i="6"/>
  <c r="C291" i="6"/>
  <c r="C289" i="6"/>
  <c r="C290" i="6"/>
  <c r="C288" i="6"/>
  <c r="C292" i="6"/>
  <c r="C294" i="6"/>
  <c r="C295" i="6"/>
  <c r="C293" i="6"/>
  <c r="C296" i="6"/>
  <c r="C297" i="6"/>
  <c r="C299" i="6"/>
  <c r="C298" i="6"/>
  <c r="C301" i="6"/>
  <c r="C300" i="6"/>
  <c r="C306" i="6"/>
  <c r="C304" i="6"/>
  <c r="C303" i="6"/>
  <c r="C302" i="6"/>
  <c r="C305" i="6"/>
  <c r="C310" i="6"/>
  <c r="C308" i="6"/>
  <c r="C307" i="6"/>
  <c r="C311" i="6"/>
  <c r="C309" i="6"/>
  <c r="C316" i="6"/>
  <c r="C314" i="6"/>
  <c r="C313" i="6"/>
  <c r="C312" i="6"/>
  <c r="C315" i="6"/>
  <c r="C321" i="6"/>
  <c r="C319" i="6"/>
  <c r="C320" i="6"/>
  <c r="C318" i="6"/>
  <c r="C317" i="6"/>
  <c r="C325" i="6"/>
  <c r="C324" i="6"/>
  <c r="C323" i="6"/>
  <c r="C322" i="6"/>
  <c r="C328" i="6"/>
  <c r="C327" i="6"/>
  <c r="C326" i="6"/>
  <c r="C330" i="6"/>
  <c r="C329" i="6"/>
  <c r="C333" i="6"/>
  <c r="C343" i="6"/>
  <c r="D343" i="6" s="1"/>
  <c r="C359" i="6"/>
  <c r="O359" i="6" s="1"/>
  <c r="C375" i="6"/>
  <c r="C390" i="6"/>
  <c r="N390" i="6" s="1"/>
  <c r="C398" i="6"/>
  <c r="H398" i="6" s="1"/>
  <c r="C406" i="6"/>
  <c r="M406" i="6" s="1"/>
  <c r="C414" i="6"/>
  <c r="O414" i="6" s="1"/>
  <c r="C422" i="6"/>
  <c r="O422" i="6" s="1"/>
  <c r="C430" i="6"/>
  <c r="E430" i="6" s="1"/>
  <c r="C438" i="6"/>
  <c r="L438" i="6" s="1"/>
  <c r="C446" i="6"/>
  <c r="C454" i="6"/>
  <c r="E454" i="6" s="1"/>
  <c r="C462" i="6"/>
  <c r="P462" i="6" s="1"/>
  <c r="C470" i="6"/>
  <c r="E470" i="6" s="1"/>
  <c r="C476" i="6"/>
  <c r="H476" i="6" s="1"/>
  <c r="C482" i="6"/>
  <c r="O482" i="6" s="1"/>
  <c r="C487" i="6"/>
  <c r="O487" i="6" s="1"/>
  <c r="C492" i="6"/>
  <c r="C498" i="6"/>
  <c r="M498" i="6" s="1"/>
  <c r="C503" i="6"/>
  <c r="H503" i="6" s="1"/>
  <c r="C508" i="6"/>
  <c r="F508" i="6" s="1"/>
  <c r="C514" i="6"/>
  <c r="J514" i="6" s="1"/>
  <c r="C519" i="6"/>
  <c r="H519" i="6" s="1"/>
  <c r="C524" i="6"/>
  <c r="L524" i="6" s="1"/>
  <c r="C530" i="6"/>
  <c r="E530" i="6" s="1"/>
  <c r="C535" i="6"/>
  <c r="C540" i="6"/>
  <c r="C546" i="6"/>
  <c r="I546" i="6" s="1"/>
  <c r="C551" i="6"/>
  <c r="E551" i="6" s="1"/>
  <c r="C556" i="6"/>
  <c r="H556" i="6" s="1"/>
  <c r="C562" i="6"/>
  <c r="I562" i="6" s="1"/>
  <c r="C567" i="6"/>
  <c r="O567" i="6" s="1"/>
  <c r="C572" i="6"/>
  <c r="O572" i="6" s="1"/>
  <c r="C578" i="6"/>
  <c r="L578" i="6" s="1"/>
  <c r="C583" i="6"/>
  <c r="G583" i="6" s="1"/>
  <c r="C588" i="6"/>
  <c r="L588" i="6" s="1"/>
  <c r="C594" i="6"/>
  <c r="G594" i="6" s="1"/>
  <c r="C599" i="6"/>
  <c r="L599" i="6" s="1"/>
  <c r="C604" i="6"/>
  <c r="G604" i="6" s="1"/>
  <c r="C610" i="6"/>
  <c r="I610" i="6" s="1"/>
  <c r="C615" i="6"/>
  <c r="I615" i="6" s="1"/>
  <c r="C620" i="6"/>
  <c r="K620" i="6" s="1"/>
  <c r="C626" i="6"/>
  <c r="F626" i="6" s="1"/>
  <c r="C631" i="6"/>
  <c r="E631" i="6" s="1"/>
  <c r="C636" i="6"/>
  <c r="L636" i="6" s="1"/>
  <c r="C642" i="6"/>
  <c r="M642" i="6" s="1"/>
  <c r="C647" i="6"/>
  <c r="C339" i="6"/>
  <c r="H339" i="6" s="1"/>
  <c r="C355" i="6"/>
  <c r="O355" i="6" s="1"/>
  <c r="C371" i="6"/>
  <c r="P371" i="6" s="1"/>
  <c r="C387" i="6"/>
  <c r="I387" i="6" s="1"/>
  <c r="C395" i="6"/>
  <c r="E395" i="6" s="1"/>
  <c r="C403" i="6"/>
  <c r="M403" i="6" s="1"/>
  <c r="C411" i="6"/>
  <c r="K411" i="6" s="1"/>
  <c r="C419" i="6"/>
  <c r="C427" i="6"/>
  <c r="D427" i="6" s="1"/>
  <c r="C435" i="6"/>
  <c r="I435" i="6" s="1"/>
  <c r="C443" i="6"/>
  <c r="K443" i="6" s="1"/>
  <c r="C451" i="6"/>
  <c r="C459" i="6"/>
  <c r="M459" i="6" s="1"/>
  <c r="C467" i="6"/>
  <c r="D467" i="6" s="1"/>
  <c r="C475" i="6"/>
  <c r="P475" i="6" s="1"/>
  <c r="C480" i="6"/>
  <c r="C486" i="6"/>
  <c r="L486" i="6" s="1"/>
  <c r="C491" i="6"/>
  <c r="H491" i="6" s="1"/>
  <c r="C496" i="6"/>
  <c r="N496" i="6" s="1"/>
  <c r="C502" i="6"/>
  <c r="P502" i="6" s="1"/>
  <c r="C507" i="6"/>
  <c r="K507" i="6" s="1"/>
  <c r="C512" i="6"/>
  <c r="P512" i="6" s="1"/>
  <c r="C518" i="6"/>
  <c r="M518" i="6" s="1"/>
  <c r="C523" i="6"/>
  <c r="O523" i="6" s="1"/>
  <c r="C528" i="6"/>
  <c r="E528" i="6" s="1"/>
  <c r="C534" i="6"/>
  <c r="E534" i="6" s="1"/>
  <c r="C539" i="6"/>
  <c r="G539" i="6" s="1"/>
  <c r="C544" i="6"/>
  <c r="C550" i="6"/>
  <c r="G550" i="6" s="1"/>
  <c r="C555" i="6"/>
  <c r="P555" i="6" s="1"/>
  <c r="C560" i="6"/>
  <c r="N560" i="6" s="1"/>
  <c r="C566" i="6"/>
  <c r="M566" i="6" s="1"/>
  <c r="C571" i="6"/>
  <c r="M571" i="6" s="1"/>
  <c r="C576" i="6"/>
  <c r="C582" i="6"/>
  <c r="I582" i="6" s="1"/>
  <c r="C587" i="6"/>
  <c r="C592" i="6"/>
  <c r="O592" i="6" s="1"/>
  <c r="C598" i="6"/>
  <c r="N598" i="6" s="1"/>
  <c r="C603" i="6"/>
  <c r="C608" i="6"/>
  <c r="C614" i="6"/>
  <c r="L614" i="6" s="1"/>
  <c r="C619" i="6"/>
  <c r="E619" i="6" s="1"/>
  <c r="C624" i="6"/>
  <c r="P624" i="6" s="1"/>
  <c r="C630" i="6"/>
  <c r="P630" i="6" s="1"/>
  <c r="C635" i="6"/>
  <c r="P635" i="6" s="1"/>
  <c r="C640" i="6"/>
  <c r="N640" i="6" s="1"/>
  <c r="C646" i="6"/>
  <c r="F646" i="6" s="1"/>
  <c r="C8" i="6"/>
  <c r="C331" i="6"/>
  <c r="C643" i="6"/>
  <c r="M643" i="6" s="1"/>
  <c r="C632" i="6"/>
  <c r="M632" i="6" s="1"/>
  <c r="C622" i="6"/>
  <c r="O622" i="6" s="1"/>
  <c r="C611" i="6"/>
  <c r="M611" i="6" s="1"/>
  <c r="C600" i="6"/>
  <c r="N600" i="6" s="1"/>
  <c r="C590" i="6"/>
  <c r="G590" i="6" s="1"/>
  <c r="C579" i="6"/>
  <c r="N579" i="6" s="1"/>
  <c r="C568" i="6"/>
  <c r="K568" i="6" s="1"/>
  <c r="C558" i="6"/>
  <c r="N558" i="6" s="1"/>
  <c r="C547" i="6"/>
  <c r="O547" i="6" s="1"/>
  <c r="C536" i="6"/>
  <c r="L536" i="6" s="1"/>
  <c r="C526" i="6"/>
  <c r="C515" i="6"/>
  <c r="P515" i="6" s="1"/>
  <c r="C504" i="6"/>
  <c r="P504" i="6" s="1"/>
  <c r="C494" i="6"/>
  <c r="N494" i="6" s="1"/>
  <c r="C483" i="6"/>
  <c r="D483" i="6" s="1"/>
  <c r="C471" i="6"/>
  <c r="I471" i="6" s="1"/>
  <c r="C455" i="6"/>
  <c r="O455" i="6" s="1"/>
  <c r="C439" i="6"/>
  <c r="N439" i="6" s="1"/>
  <c r="C423" i="6"/>
  <c r="O423" i="6" s="1"/>
  <c r="C407" i="6"/>
  <c r="H407" i="6" s="1"/>
  <c r="C391" i="6"/>
  <c r="N391" i="6" s="1"/>
  <c r="C363" i="6"/>
  <c r="C650" i="6"/>
  <c r="M650" i="6" s="1"/>
  <c r="C639" i="6"/>
  <c r="C628" i="6"/>
  <c r="O628" i="6" s="1"/>
  <c r="C607" i="6"/>
  <c r="D607" i="6" s="1"/>
  <c r="C596" i="6"/>
  <c r="C575" i="6"/>
  <c r="M575" i="6" s="1"/>
  <c r="C554" i="6"/>
  <c r="F554" i="6" s="1"/>
  <c r="C532" i="6"/>
  <c r="N532" i="6" s="1"/>
  <c r="C511" i="6"/>
  <c r="J511" i="6" s="1"/>
  <c r="C490" i="6"/>
  <c r="J490" i="6" s="1"/>
  <c r="C466" i="6"/>
  <c r="P466" i="6" s="1"/>
  <c r="C450" i="6"/>
  <c r="F450" i="6" s="1"/>
  <c r="C418" i="6"/>
  <c r="E418" i="6" s="1"/>
  <c r="C383" i="6"/>
  <c r="N383" i="6" s="1"/>
  <c r="C644" i="6"/>
  <c r="P644" i="6" s="1"/>
  <c r="C634" i="6"/>
  <c r="O634" i="6" s="1"/>
  <c r="C623" i="6"/>
  <c r="C612" i="6"/>
  <c r="G612" i="6" s="1"/>
  <c r="C602" i="6"/>
  <c r="E602" i="6" s="1"/>
  <c r="C591" i="6"/>
  <c r="E591" i="6" s="1"/>
  <c r="C580" i="6"/>
  <c r="C570" i="6"/>
  <c r="F570" i="6" s="1"/>
  <c r="C559" i="6"/>
  <c r="D559" i="6" s="1"/>
  <c r="C548" i="6"/>
  <c r="C538" i="6"/>
  <c r="G538" i="6" s="1"/>
  <c r="C527" i="6"/>
  <c r="C516" i="6"/>
  <c r="O516" i="6" s="1"/>
  <c r="C506" i="6"/>
  <c r="M506" i="6" s="1"/>
  <c r="C495" i="6"/>
  <c r="C484" i="6"/>
  <c r="I484" i="6" s="1"/>
  <c r="C474" i="6"/>
  <c r="P474" i="6" s="1"/>
  <c r="C458" i="6"/>
  <c r="F458" i="6" s="1"/>
  <c r="C442" i="6"/>
  <c r="E442" i="6" s="1"/>
  <c r="C426" i="6"/>
  <c r="I426" i="6" s="1"/>
  <c r="C410" i="6"/>
  <c r="K410" i="6" s="1"/>
  <c r="C394" i="6"/>
  <c r="I394" i="6" s="1"/>
  <c r="C367" i="6"/>
  <c r="C335" i="6"/>
  <c r="C618" i="6"/>
  <c r="J618" i="6" s="1"/>
  <c r="C586" i="6"/>
  <c r="L586" i="6" s="1"/>
  <c r="C564" i="6"/>
  <c r="C543" i="6"/>
  <c r="L543" i="6" s="1"/>
  <c r="C522" i="6"/>
  <c r="N522" i="6" s="1"/>
  <c r="C500" i="6"/>
  <c r="C479" i="6"/>
  <c r="J479" i="6" s="1"/>
  <c r="C434" i="6"/>
  <c r="I434" i="6" s="1"/>
  <c r="C402" i="6"/>
  <c r="C351" i="6"/>
  <c r="E351" i="6" s="1"/>
  <c r="C648" i="6"/>
  <c r="C638" i="6"/>
  <c r="N638" i="6" s="1"/>
  <c r="C627" i="6"/>
  <c r="I627" i="6" s="1"/>
  <c r="C616" i="6"/>
  <c r="L616" i="6" s="1"/>
  <c r="C606" i="6"/>
  <c r="C595" i="6"/>
  <c r="D595" i="6" s="1"/>
  <c r="C584" i="6"/>
  <c r="L584" i="6" s="1"/>
  <c r="C574" i="6"/>
  <c r="L574" i="6" s="1"/>
  <c r="C563" i="6"/>
  <c r="H563" i="6" s="1"/>
  <c r="C552" i="6"/>
  <c r="C542" i="6"/>
  <c r="H542" i="6" s="1"/>
  <c r="C531" i="6"/>
  <c r="H531" i="6" s="1"/>
  <c r="C520" i="6"/>
  <c r="C510" i="6"/>
  <c r="L510" i="6" s="1"/>
  <c r="C499" i="6"/>
  <c r="F499" i="6" s="1"/>
  <c r="C488" i="6"/>
  <c r="C478" i="6"/>
  <c r="M478" i="6" s="1"/>
  <c r="C463" i="6"/>
  <c r="C447" i="6"/>
  <c r="G447" i="6" s="1"/>
  <c r="C431" i="6"/>
  <c r="H431" i="6" s="1"/>
  <c r="C415" i="6"/>
  <c r="G415" i="6" s="1"/>
  <c r="C399" i="6"/>
  <c r="F399" i="6" s="1"/>
  <c r="C379" i="6"/>
  <c r="E379" i="6" s="1"/>
  <c r="C347" i="6"/>
  <c r="G333" i="6"/>
  <c r="C472" i="6"/>
  <c r="C468" i="6"/>
  <c r="C464" i="6"/>
  <c r="C460" i="6"/>
  <c r="C456" i="6"/>
  <c r="C452" i="6"/>
  <c r="C448" i="6"/>
  <c r="C444" i="6"/>
  <c r="C440" i="6"/>
  <c r="C436" i="6"/>
  <c r="C432" i="6"/>
  <c r="C428" i="6"/>
  <c r="C424" i="6"/>
  <c r="C420" i="6"/>
  <c r="C416" i="6"/>
  <c r="C412" i="6"/>
  <c r="C408" i="6"/>
  <c r="C404" i="6"/>
  <c r="C400" i="6"/>
  <c r="C396" i="6"/>
  <c r="C392" i="6"/>
  <c r="C388" i="6"/>
  <c r="C384" i="6"/>
  <c r="C380" i="6"/>
  <c r="C376" i="6"/>
  <c r="C372" i="6"/>
  <c r="C368" i="6"/>
  <c r="C364" i="6"/>
  <c r="C360" i="6"/>
  <c r="C356" i="6"/>
  <c r="C352" i="6"/>
  <c r="C348" i="6"/>
  <c r="C344" i="6"/>
  <c r="C340" i="6"/>
  <c r="C336" i="6"/>
  <c r="C332" i="6"/>
  <c r="C386" i="6"/>
  <c r="C382" i="6"/>
  <c r="C378" i="6"/>
  <c r="C374" i="6"/>
  <c r="C370" i="6"/>
  <c r="C366" i="6"/>
  <c r="C362" i="6"/>
  <c r="C358" i="6"/>
  <c r="C354" i="6"/>
  <c r="C350" i="6"/>
  <c r="C346" i="6"/>
  <c r="C342" i="6"/>
  <c r="C338" i="6"/>
  <c r="C334" i="6"/>
  <c r="H647" i="6"/>
  <c r="C649" i="6"/>
  <c r="C645" i="6"/>
  <c r="C641" i="6"/>
  <c r="C637" i="6"/>
  <c r="C633" i="6"/>
  <c r="C629" i="6"/>
  <c r="C625" i="6"/>
  <c r="C621" i="6"/>
  <c r="C617" i="6"/>
  <c r="C613" i="6"/>
  <c r="C609" i="6"/>
  <c r="C605" i="6"/>
  <c r="C601" i="6"/>
  <c r="C597" i="6"/>
  <c r="C593" i="6"/>
  <c r="C589" i="6"/>
  <c r="C585" i="6"/>
  <c r="C581" i="6"/>
  <c r="C577" i="6"/>
  <c r="C573" i="6"/>
  <c r="C569" i="6"/>
  <c r="C565" i="6"/>
  <c r="C561" i="6"/>
  <c r="C557" i="6"/>
  <c r="C553" i="6"/>
  <c r="C549" i="6"/>
  <c r="C545" i="6"/>
  <c r="C541" i="6"/>
  <c r="C537" i="6"/>
  <c r="C533" i="6"/>
  <c r="C529" i="6"/>
  <c r="C525" i="6"/>
  <c r="C521" i="6"/>
  <c r="C517" i="6"/>
  <c r="C513" i="6"/>
  <c r="C509" i="6"/>
  <c r="C505" i="6"/>
  <c r="C501" i="6"/>
  <c r="C497" i="6"/>
  <c r="C493" i="6"/>
  <c r="C489" i="6"/>
  <c r="C485" i="6"/>
  <c r="C481" i="6"/>
  <c r="C477" i="6"/>
  <c r="C473" i="6"/>
  <c r="C469" i="6"/>
  <c r="C465" i="6"/>
  <c r="C461" i="6"/>
  <c r="C457" i="6"/>
  <c r="C453" i="6"/>
  <c r="C449" i="6"/>
  <c r="C445" i="6"/>
  <c r="C441" i="6"/>
  <c r="C437" i="6"/>
  <c r="C433" i="6"/>
  <c r="C429" i="6"/>
  <c r="C425" i="6"/>
  <c r="C421" i="6"/>
  <c r="C417" i="6"/>
  <c r="C413" i="6"/>
  <c r="C409" i="6"/>
  <c r="C405" i="6"/>
  <c r="C401" i="6"/>
  <c r="C397" i="6"/>
  <c r="C393" i="6"/>
  <c r="C389" i="6"/>
  <c r="C385" i="6"/>
  <c r="C381" i="6"/>
  <c r="C377" i="6"/>
  <c r="C373" i="6"/>
  <c r="C369" i="6"/>
  <c r="C365" i="6"/>
  <c r="C361" i="6"/>
  <c r="C357" i="6"/>
  <c r="C353" i="6"/>
  <c r="C349" i="6"/>
  <c r="C345" i="6"/>
  <c r="C341" i="6"/>
  <c r="C337" i="6"/>
  <c r="B332" i="4"/>
  <c r="B333" i="4"/>
  <c r="B332" i="3"/>
  <c r="F332" i="3"/>
  <c r="G332" i="3"/>
  <c r="I332" i="3"/>
  <c r="J332" i="3"/>
  <c r="K332" i="3"/>
  <c r="L332" i="3"/>
  <c r="B333" i="3"/>
  <c r="F333" i="3"/>
  <c r="G333" i="3"/>
  <c r="I333" i="3"/>
  <c r="J333" i="3"/>
  <c r="K333" i="3"/>
  <c r="L333" i="3"/>
  <c r="L331" i="2"/>
  <c r="L332" i="2"/>
  <c r="K331" i="2"/>
  <c r="K332" i="2"/>
  <c r="I331" i="2"/>
  <c r="I332" i="2"/>
  <c r="D19" i="3" l="1"/>
  <c r="E20" i="3"/>
  <c r="G23" i="6"/>
  <c r="K23" i="6"/>
  <c r="O23" i="6"/>
  <c r="E23" i="6"/>
  <c r="I23" i="6"/>
  <c r="M23" i="6"/>
  <c r="J23" i="6"/>
  <c r="F23" i="6"/>
  <c r="N23" i="6"/>
  <c r="L23" i="6"/>
  <c r="P23" i="6"/>
  <c r="D23" i="6"/>
  <c r="H23" i="6"/>
  <c r="E40" i="6"/>
  <c r="I40" i="6"/>
  <c r="M40" i="6"/>
  <c r="G40" i="6"/>
  <c r="K40" i="6"/>
  <c r="O40" i="6"/>
  <c r="J40" i="6"/>
  <c r="D40" i="6"/>
  <c r="L40" i="6"/>
  <c r="H40" i="6"/>
  <c r="P40" i="6"/>
  <c r="F40" i="6"/>
  <c r="N40" i="6"/>
  <c r="E36" i="6"/>
  <c r="I36" i="6"/>
  <c r="M36" i="6"/>
  <c r="G36" i="6"/>
  <c r="K36" i="6"/>
  <c r="O36" i="6"/>
  <c r="J36" i="6"/>
  <c r="D36" i="6"/>
  <c r="L36" i="6"/>
  <c r="H36" i="6"/>
  <c r="P36" i="6"/>
  <c r="F36" i="6"/>
  <c r="N36" i="6"/>
  <c r="E54" i="6"/>
  <c r="I54" i="6"/>
  <c r="M54" i="6"/>
  <c r="F54" i="6"/>
  <c r="J54" i="6"/>
  <c r="N54" i="6"/>
  <c r="K54" i="6"/>
  <c r="L54" i="6"/>
  <c r="G54" i="6"/>
  <c r="O54" i="6"/>
  <c r="H54" i="6"/>
  <c r="P54" i="6"/>
  <c r="D54" i="6"/>
  <c r="D43" i="6"/>
  <c r="H43" i="6"/>
  <c r="L43" i="6"/>
  <c r="P43" i="6"/>
  <c r="F43" i="6"/>
  <c r="J43" i="6"/>
  <c r="N43" i="6"/>
  <c r="I43" i="6"/>
  <c r="K43" i="6"/>
  <c r="M43" i="6"/>
  <c r="O43" i="6"/>
  <c r="E43" i="6"/>
  <c r="G43" i="6"/>
  <c r="E25" i="6"/>
  <c r="I25" i="6"/>
  <c r="M25" i="6"/>
  <c r="G25" i="6"/>
  <c r="K25" i="6"/>
  <c r="O25" i="6"/>
  <c r="J25" i="6"/>
  <c r="F25" i="6"/>
  <c r="N25" i="6"/>
  <c r="D25" i="6"/>
  <c r="H25" i="6"/>
  <c r="L25" i="6"/>
  <c r="P25" i="6"/>
  <c r="E21" i="6"/>
  <c r="I21" i="6"/>
  <c r="M21" i="6"/>
  <c r="G21" i="6"/>
  <c r="K21" i="6"/>
  <c r="O21" i="6"/>
  <c r="J21" i="6"/>
  <c r="F21" i="6"/>
  <c r="N21" i="6"/>
  <c r="D21" i="6"/>
  <c r="H21" i="6"/>
  <c r="L21" i="6"/>
  <c r="P21" i="6"/>
  <c r="G52" i="6"/>
  <c r="K52" i="6"/>
  <c r="O52" i="6"/>
  <c r="D52" i="6"/>
  <c r="H52" i="6"/>
  <c r="L52" i="6"/>
  <c r="P52" i="6"/>
  <c r="J52" i="6"/>
  <c r="E52" i="6"/>
  <c r="F52" i="6"/>
  <c r="N52" i="6"/>
  <c r="I52" i="6"/>
  <c r="M52" i="6"/>
  <c r="G48" i="6"/>
  <c r="K48" i="6"/>
  <c r="O48" i="6"/>
  <c r="H48" i="6"/>
  <c r="M48" i="6"/>
  <c r="D48" i="6"/>
  <c r="I48" i="6"/>
  <c r="N48" i="6"/>
  <c r="F48" i="6"/>
  <c r="L48" i="6"/>
  <c r="E48" i="6"/>
  <c r="P48" i="6"/>
  <c r="J48" i="6"/>
  <c r="E17" i="6"/>
  <c r="I17" i="6"/>
  <c r="M17" i="6"/>
  <c r="G17" i="6"/>
  <c r="K17" i="6"/>
  <c r="O17" i="6"/>
  <c r="J17" i="6"/>
  <c r="F17" i="6"/>
  <c r="N17" i="6"/>
  <c r="D17" i="6"/>
  <c r="H17" i="6"/>
  <c r="L17" i="6"/>
  <c r="P17" i="6"/>
  <c r="G11" i="6"/>
  <c r="K11" i="6"/>
  <c r="O11" i="6"/>
  <c r="E11" i="6"/>
  <c r="I11" i="6"/>
  <c r="M11" i="6"/>
  <c r="J11" i="6"/>
  <c r="F11" i="6"/>
  <c r="N11" i="6"/>
  <c r="L11" i="6"/>
  <c r="P11" i="6"/>
  <c r="D11" i="6"/>
  <c r="H11" i="6"/>
  <c r="E44" i="6"/>
  <c r="I44" i="6"/>
  <c r="M44" i="6"/>
  <c r="G44" i="6"/>
  <c r="K44" i="6"/>
  <c r="O44" i="6"/>
  <c r="J44" i="6"/>
  <c r="D44" i="6"/>
  <c r="L44" i="6"/>
  <c r="H44" i="6"/>
  <c r="P44" i="6"/>
  <c r="F44" i="6"/>
  <c r="N44" i="6"/>
  <c r="F59" i="6"/>
  <c r="J59" i="6"/>
  <c r="N59" i="6"/>
  <c r="G59" i="6"/>
  <c r="O59" i="6"/>
  <c r="D59" i="6"/>
  <c r="H59" i="6"/>
  <c r="L59" i="6"/>
  <c r="P59" i="6"/>
  <c r="E59" i="6"/>
  <c r="I59" i="6"/>
  <c r="M59" i="6"/>
  <c r="K59" i="6"/>
  <c r="D20" i="6"/>
  <c r="H20" i="6"/>
  <c r="L20" i="6"/>
  <c r="P20" i="6"/>
  <c r="F20" i="6"/>
  <c r="J20" i="6"/>
  <c r="N20" i="6"/>
  <c r="I20" i="6"/>
  <c r="E20" i="6"/>
  <c r="M20" i="6"/>
  <c r="G20" i="6"/>
  <c r="K20" i="6"/>
  <c r="O20" i="6"/>
  <c r="E50" i="6"/>
  <c r="I50" i="6"/>
  <c r="M50" i="6"/>
  <c r="F50" i="6"/>
  <c r="J50" i="6"/>
  <c r="N50" i="6"/>
  <c r="K50" i="6"/>
  <c r="D50" i="6"/>
  <c r="G50" i="6"/>
  <c r="O50" i="6"/>
  <c r="H50" i="6"/>
  <c r="P50" i="6"/>
  <c r="L50" i="6"/>
  <c r="F41" i="6"/>
  <c r="J41" i="6"/>
  <c r="N41" i="6"/>
  <c r="D41" i="6"/>
  <c r="H41" i="6"/>
  <c r="L41" i="6"/>
  <c r="P41" i="6"/>
  <c r="I41" i="6"/>
  <c r="K41" i="6"/>
  <c r="E41" i="6"/>
  <c r="G41" i="6"/>
  <c r="M41" i="6"/>
  <c r="O41" i="6"/>
  <c r="D34" i="6"/>
  <c r="G34" i="6"/>
  <c r="K34" i="6"/>
  <c r="O34" i="6"/>
  <c r="E34" i="6"/>
  <c r="I34" i="6"/>
  <c r="M34" i="6"/>
  <c r="J34" i="6"/>
  <c r="L34" i="6"/>
  <c r="P34" i="6"/>
  <c r="H34" i="6"/>
  <c r="N34" i="6"/>
  <c r="F34" i="6"/>
  <c r="F18" i="6"/>
  <c r="J18" i="6"/>
  <c r="N18" i="6"/>
  <c r="D18" i="6"/>
  <c r="H18" i="6"/>
  <c r="L18" i="6"/>
  <c r="P18" i="6"/>
  <c r="I18" i="6"/>
  <c r="E18" i="6"/>
  <c r="M18" i="6"/>
  <c r="O18" i="6"/>
  <c r="K18" i="6"/>
  <c r="G18" i="6"/>
  <c r="G46" i="6"/>
  <c r="K46" i="6"/>
  <c r="O46" i="6"/>
  <c r="E46" i="6"/>
  <c r="I46" i="6"/>
  <c r="M46" i="6"/>
  <c r="J46" i="6"/>
  <c r="D46" i="6"/>
  <c r="L46" i="6"/>
  <c r="P46" i="6"/>
  <c r="H46" i="6"/>
  <c r="N46" i="6"/>
  <c r="F46" i="6"/>
  <c r="G56" i="6"/>
  <c r="K56" i="6"/>
  <c r="O56" i="6"/>
  <c r="D56" i="6"/>
  <c r="H56" i="6"/>
  <c r="L56" i="6"/>
  <c r="P56" i="6"/>
  <c r="J56" i="6"/>
  <c r="E56" i="6"/>
  <c r="F56" i="6"/>
  <c r="N56" i="6"/>
  <c r="I56" i="6"/>
  <c r="M56" i="6"/>
  <c r="D24" i="6"/>
  <c r="H24" i="6"/>
  <c r="L24" i="6"/>
  <c r="P24" i="6"/>
  <c r="F24" i="6"/>
  <c r="J24" i="6"/>
  <c r="N24" i="6"/>
  <c r="I24" i="6"/>
  <c r="E24" i="6"/>
  <c r="M24" i="6"/>
  <c r="G24" i="6"/>
  <c r="K24" i="6"/>
  <c r="O24" i="6"/>
  <c r="D35" i="6"/>
  <c r="H35" i="6"/>
  <c r="L35" i="6"/>
  <c r="P35" i="6"/>
  <c r="F35" i="6"/>
  <c r="J35" i="6"/>
  <c r="N35" i="6"/>
  <c r="I35" i="6"/>
  <c r="K35" i="6"/>
  <c r="M35" i="6"/>
  <c r="O35" i="6"/>
  <c r="E35" i="6"/>
  <c r="G35" i="6"/>
  <c r="G42" i="6"/>
  <c r="K42" i="6"/>
  <c r="O42" i="6"/>
  <c r="E42" i="6"/>
  <c r="I42" i="6"/>
  <c r="M42" i="6"/>
  <c r="J42" i="6"/>
  <c r="D42" i="6"/>
  <c r="L42" i="6"/>
  <c r="P42" i="6"/>
  <c r="H42" i="6"/>
  <c r="N42" i="6"/>
  <c r="F42" i="6"/>
  <c r="E29" i="6"/>
  <c r="I29" i="6"/>
  <c r="M29" i="6"/>
  <c r="G29" i="6"/>
  <c r="K29" i="6"/>
  <c r="O29" i="6"/>
  <c r="J29" i="6"/>
  <c r="F29" i="6"/>
  <c r="N29" i="6"/>
  <c r="D29" i="6"/>
  <c r="H29" i="6"/>
  <c r="L29" i="6"/>
  <c r="P29" i="6"/>
  <c r="G60" i="6"/>
  <c r="K60" i="6"/>
  <c r="O60" i="6"/>
  <c r="H60" i="6"/>
  <c r="P60" i="6"/>
  <c r="E60" i="6"/>
  <c r="I60" i="6"/>
  <c r="M60" i="6"/>
  <c r="F60" i="6"/>
  <c r="J60" i="6"/>
  <c r="N60" i="6"/>
  <c r="D60" i="6"/>
  <c r="L60" i="6"/>
  <c r="F55" i="6"/>
  <c r="J55" i="6"/>
  <c r="N55" i="6"/>
  <c r="G55" i="6"/>
  <c r="K55" i="6"/>
  <c r="O55" i="6"/>
  <c r="I55" i="6"/>
  <c r="D55" i="6"/>
  <c r="E55" i="6"/>
  <c r="M55" i="6"/>
  <c r="H55" i="6"/>
  <c r="P55" i="6"/>
  <c r="L55" i="6"/>
  <c r="E33" i="6"/>
  <c r="I33" i="6"/>
  <c r="M33" i="6"/>
  <c r="G33" i="6"/>
  <c r="K33" i="6"/>
  <c r="O33" i="6"/>
  <c r="J33" i="6"/>
  <c r="F33" i="6"/>
  <c r="N33" i="6"/>
  <c r="D33" i="6"/>
  <c r="H33" i="6"/>
  <c r="L33" i="6"/>
  <c r="P33" i="6"/>
  <c r="G19" i="6"/>
  <c r="K19" i="6"/>
  <c r="O19" i="6"/>
  <c r="E19" i="6"/>
  <c r="I19" i="6"/>
  <c r="M19" i="6"/>
  <c r="J19" i="6"/>
  <c r="F19" i="6"/>
  <c r="N19" i="6"/>
  <c r="L19" i="6"/>
  <c r="P19" i="6"/>
  <c r="D19" i="6"/>
  <c r="H19" i="6"/>
  <c r="F51" i="6"/>
  <c r="J51" i="6"/>
  <c r="N51" i="6"/>
  <c r="G51" i="6"/>
  <c r="K51" i="6"/>
  <c r="O51" i="6"/>
  <c r="I51" i="6"/>
  <c r="D51" i="6"/>
  <c r="E51" i="6"/>
  <c r="M51" i="6"/>
  <c r="H51" i="6"/>
  <c r="P51" i="6"/>
  <c r="L51" i="6"/>
  <c r="D32" i="6"/>
  <c r="H32" i="6"/>
  <c r="L32" i="6"/>
  <c r="P32" i="6"/>
  <c r="F32" i="6"/>
  <c r="J32" i="6"/>
  <c r="N32" i="6"/>
  <c r="I32" i="6"/>
  <c r="E32" i="6"/>
  <c r="M32" i="6"/>
  <c r="G32" i="6"/>
  <c r="K32" i="6"/>
  <c r="O32" i="6"/>
  <c r="D16" i="6"/>
  <c r="H16" i="6"/>
  <c r="L16" i="6"/>
  <c r="P16" i="6"/>
  <c r="F16" i="6"/>
  <c r="J16" i="6"/>
  <c r="N16" i="6"/>
  <c r="I16" i="6"/>
  <c r="E16" i="6"/>
  <c r="M16" i="6"/>
  <c r="G16" i="6"/>
  <c r="K16" i="6"/>
  <c r="O16" i="6"/>
  <c r="D47" i="6"/>
  <c r="H47" i="6"/>
  <c r="L47" i="6"/>
  <c r="P47" i="6"/>
  <c r="F47" i="6"/>
  <c r="J47" i="6"/>
  <c r="N47" i="6"/>
  <c r="I47" i="6"/>
  <c r="K47" i="6"/>
  <c r="M47" i="6"/>
  <c r="O47" i="6"/>
  <c r="E47" i="6"/>
  <c r="G47" i="6"/>
  <c r="D39" i="6"/>
  <c r="H39" i="6"/>
  <c r="L39" i="6"/>
  <c r="P39" i="6"/>
  <c r="F39" i="6"/>
  <c r="J39" i="6"/>
  <c r="N39" i="6"/>
  <c r="I39" i="6"/>
  <c r="K39" i="6"/>
  <c r="M39" i="6"/>
  <c r="O39" i="6"/>
  <c r="E39" i="6"/>
  <c r="G39" i="6"/>
  <c r="F30" i="6"/>
  <c r="J30" i="6"/>
  <c r="N30" i="6"/>
  <c r="D30" i="6"/>
  <c r="H30" i="6"/>
  <c r="L30" i="6"/>
  <c r="P30" i="6"/>
  <c r="I30" i="6"/>
  <c r="E30" i="6"/>
  <c r="M30" i="6"/>
  <c r="O30" i="6"/>
  <c r="K30" i="6"/>
  <c r="G30" i="6"/>
  <c r="F14" i="6"/>
  <c r="J14" i="6"/>
  <c r="N14" i="6"/>
  <c r="D14" i="6"/>
  <c r="H14" i="6"/>
  <c r="L14" i="6"/>
  <c r="P14" i="6"/>
  <c r="I14" i="6"/>
  <c r="E14" i="6"/>
  <c r="M14" i="6"/>
  <c r="O14" i="6"/>
  <c r="K14" i="6"/>
  <c r="G14" i="6"/>
  <c r="E13" i="6"/>
  <c r="I13" i="6"/>
  <c r="M13" i="6"/>
  <c r="G13" i="6"/>
  <c r="K13" i="6"/>
  <c r="O13" i="6"/>
  <c r="J13" i="6"/>
  <c r="F13" i="6"/>
  <c r="N13" i="6"/>
  <c r="D13" i="6"/>
  <c r="H13" i="6"/>
  <c r="L13" i="6"/>
  <c r="P13" i="6"/>
  <c r="G31" i="6"/>
  <c r="K31" i="6"/>
  <c r="O31" i="6"/>
  <c r="E31" i="6"/>
  <c r="I31" i="6"/>
  <c r="M31" i="6"/>
  <c r="J31" i="6"/>
  <c r="F31" i="6"/>
  <c r="N31" i="6"/>
  <c r="L31" i="6"/>
  <c r="P31" i="6"/>
  <c r="D31" i="6"/>
  <c r="H31" i="6"/>
  <c r="D61" i="6"/>
  <c r="H61" i="6"/>
  <c r="L61" i="6"/>
  <c r="P61" i="6"/>
  <c r="F61" i="6"/>
  <c r="J61" i="6"/>
  <c r="N61" i="6"/>
  <c r="G61" i="6"/>
  <c r="K61" i="6"/>
  <c r="O61" i="6"/>
  <c r="E61" i="6"/>
  <c r="I61" i="6"/>
  <c r="M61" i="6"/>
  <c r="F22" i="6"/>
  <c r="J22" i="6"/>
  <c r="N22" i="6"/>
  <c r="D22" i="6"/>
  <c r="H22" i="6"/>
  <c r="L22" i="6"/>
  <c r="P22" i="6"/>
  <c r="I22" i="6"/>
  <c r="E22" i="6"/>
  <c r="M22" i="6"/>
  <c r="O22" i="6"/>
  <c r="K22" i="6"/>
  <c r="G22" i="6"/>
  <c r="D57" i="6"/>
  <c r="H57" i="6"/>
  <c r="L57" i="6"/>
  <c r="E57" i="6"/>
  <c r="I57" i="6"/>
  <c r="K57" i="6"/>
  <c r="P57" i="6"/>
  <c r="F57" i="6"/>
  <c r="G57" i="6"/>
  <c r="N57" i="6"/>
  <c r="J57" i="6"/>
  <c r="O57" i="6"/>
  <c r="M57" i="6"/>
  <c r="G38" i="6"/>
  <c r="K38" i="6"/>
  <c r="O38" i="6"/>
  <c r="E38" i="6"/>
  <c r="I38" i="6"/>
  <c r="M38" i="6"/>
  <c r="J38" i="6"/>
  <c r="D38" i="6"/>
  <c r="L38" i="6"/>
  <c r="P38" i="6"/>
  <c r="H38" i="6"/>
  <c r="N38" i="6"/>
  <c r="F38" i="6"/>
  <c r="G15" i="6"/>
  <c r="K15" i="6"/>
  <c r="O15" i="6"/>
  <c r="E15" i="6"/>
  <c r="I15" i="6"/>
  <c r="M15" i="6"/>
  <c r="J15" i="6"/>
  <c r="F15" i="6"/>
  <c r="N15" i="6"/>
  <c r="L15" i="6"/>
  <c r="P15" i="6"/>
  <c r="D15" i="6"/>
  <c r="H15" i="6"/>
  <c r="D53" i="6"/>
  <c r="H53" i="6"/>
  <c r="L53" i="6"/>
  <c r="P53" i="6"/>
  <c r="E53" i="6"/>
  <c r="I53" i="6"/>
  <c r="M53" i="6"/>
  <c r="K53" i="6"/>
  <c r="F53" i="6"/>
  <c r="G53" i="6"/>
  <c r="O53" i="6"/>
  <c r="J53" i="6"/>
  <c r="N53" i="6"/>
  <c r="D49" i="6"/>
  <c r="H49" i="6"/>
  <c r="L49" i="6"/>
  <c r="P49" i="6"/>
  <c r="E49" i="6"/>
  <c r="I49" i="6"/>
  <c r="M49" i="6"/>
  <c r="K49" i="6"/>
  <c r="F49" i="6"/>
  <c r="G49" i="6"/>
  <c r="O49" i="6"/>
  <c r="J49" i="6"/>
  <c r="N49" i="6"/>
  <c r="G27" i="6"/>
  <c r="K27" i="6"/>
  <c r="O27" i="6"/>
  <c r="E27" i="6"/>
  <c r="I27" i="6"/>
  <c r="M27" i="6"/>
  <c r="J27" i="6"/>
  <c r="F27" i="6"/>
  <c r="N27" i="6"/>
  <c r="L27" i="6"/>
  <c r="P27" i="6"/>
  <c r="D27" i="6"/>
  <c r="H27" i="6"/>
  <c r="E58" i="6"/>
  <c r="I58" i="6"/>
  <c r="M58" i="6"/>
  <c r="N58" i="6"/>
  <c r="G58" i="6"/>
  <c r="K58" i="6"/>
  <c r="O58" i="6"/>
  <c r="D58" i="6"/>
  <c r="H58" i="6"/>
  <c r="L58" i="6"/>
  <c r="P58" i="6"/>
  <c r="F58" i="6"/>
  <c r="J58" i="6"/>
  <c r="D28" i="6"/>
  <c r="H28" i="6"/>
  <c r="L28" i="6"/>
  <c r="P28" i="6"/>
  <c r="F28" i="6"/>
  <c r="J28" i="6"/>
  <c r="N28" i="6"/>
  <c r="I28" i="6"/>
  <c r="E28" i="6"/>
  <c r="M28" i="6"/>
  <c r="G28" i="6"/>
  <c r="K28" i="6"/>
  <c r="O28" i="6"/>
  <c r="D12" i="6"/>
  <c r="H12" i="6"/>
  <c r="L12" i="6"/>
  <c r="P12" i="6"/>
  <c r="F12" i="6"/>
  <c r="J12" i="6"/>
  <c r="N12" i="6"/>
  <c r="I12" i="6"/>
  <c r="E12" i="6"/>
  <c r="M12" i="6"/>
  <c r="G12" i="6"/>
  <c r="K12" i="6"/>
  <c r="O12" i="6"/>
  <c r="F45" i="6"/>
  <c r="J45" i="6"/>
  <c r="N45" i="6"/>
  <c r="D45" i="6"/>
  <c r="H45" i="6"/>
  <c r="L45" i="6"/>
  <c r="P45" i="6"/>
  <c r="I45" i="6"/>
  <c r="K45" i="6"/>
  <c r="E45" i="6"/>
  <c r="G45" i="6"/>
  <c r="M45" i="6"/>
  <c r="O45" i="6"/>
  <c r="F37" i="6"/>
  <c r="J37" i="6"/>
  <c r="N37" i="6"/>
  <c r="D37" i="6"/>
  <c r="H37" i="6"/>
  <c r="L37" i="6"/>
  <c r="P37" i="6"/>
  <c r="I37" i="6"/>
  <c r="K37" i="6"/>
  <c r="E37" i="6"/>
  <c r="G37" i="6"/>
  <c r="M37" i="6"/>
  <c r="O37" i="6"/>
  <c r="F26" i="6"/>
  <c r="J26" i="6"/>
  <c r="N26" i="6"/>
  <c r="D26" i="6"/>
  <c r="H26" i="6"/>
  <c r="L26" i="6"/>
  <c r="P26" i="6"/>
  <c r="I26" i="6"/>
  <c r="E26" i="6"/>
  <c r="M26" i="6"/>
  <c r="O26" i="6"/>
  <c r="K26" i="6"/>
  <c r="G26" i="6"/>
  <c r="F10" i="6"/>
  <c r="J10" i="6"/>
  <c r="N10" i="6"/>
  <c r="D10" i="6"/>
  <c r="H10" i="6"/>
  <c r="L10" i="6"/>
  <c r="P10" i="6"/>
  <c r="I10" i="6"/>
  <c r="E10" i="6"/>
  <c r="M10" i="6"/>
  <c r="O10" i="6"/>
  <c r="G10" i="6"/>
  <c r="K10" i="6"/>
  <c r="D64" i="6"/>
  <c r="H64" i="6"/>
  <c r="L64" i="6"/>
  <c r="P64" i="6"/>
  <c r="E64" i="6"/>
  <c r="I64" i="6"/>
  <c r="M64" i="6"/>
  <c r="J64" i="6"/>
  <c r="G64" i="6"/>
  <c r="O64" i="6"/>
  <c r="F64" i="6"/>
  <c r="N64" i="6"/>
  <c r="K64" i="6"/>
  <c r="E65" i="6"/>
  <c r="I65" i="6"/>
  <c r="M65" i="6"/>
  <c r="F65" i="6"/>
  <c r="N65" i="6"/>
  <c r="H65" i="6"/>
  <c r="P65" i="6"/>
  <c r="J65" i="6"/>
  <c r="O65" i="6"/>
  <c r="G65" i="6"/>
  <c r="K65" i="6"/>
  <c r="D65" i="6"/>
  <c r="L65" i="6"/>
  <c r="F66" i="6"/>
  <c r="J66" i="6"/>
  <c r="N66" i="6"/>
  <c r="G66" i="6"/>
  <c r="K66" i="6"/>
  <c r="O66" i="6"/>
  <c r="D66" i="6"/>
  <c r="P66" i="6"/>
  <c r="M66" i="6"/>
  <c r="E66" i="6"/>
  <c r="H66" i="6"/>
  <c r="L66" i="6"/>
  <c r="I66" i="6"/>
  <c r="G63" i="6"/>
  <c r="K63" i="6"/>
  <c r="O63" i="6"/>
  <c r="D63" i="6"/>
  <c r="H63" i="6"/>
  <c r="L63" i="6"/>
  <c r="P63" i="6"/>
  <c r="F63" i="6"/>
  <c r="N63" i="6"/>
  <c r="E63" i="6"/>
  <c r="I63" i="6"/>
  <c r="M63" i="6"/>
  <c r="J63" i="6"/>
  <c r="F62" i="6"/>
  <c r="J62" i="6"/>
  <c r="N62" i="6"/>
  <c r="G62" i="6"/>
  <c r="K62" i="6"/>
  <c r="O62" i="6"/>
  <c r="M62" i="6"/>
  <c r="E62" i="6"/>
  <c r="D62" i="6"/>
  <c r="H62" i="6"/>
  <c r="L62" i="6"/>
  <c r="P62" i="6"/>
  <c r="I62" i="6"/>
  <c r="D69" i="6"/>
  <c r="H69" i="6"/>
  <c r="L69" i="6"/>
  <c r="P69" i="6"/>
  <c r="E69" i="6"/>
  <c r="I69" i="6"/>
  <c r="M69" i="6"/>
  <c r="F69" i="6"/>
  <c r="J69" i="6"/>
  <c r="N69" i="6"/>
  <c r="G69" i="6"/>
  <c r="K69" i="6"/>
  <c r="O69" i="6"/>
  <c r="G68" i="6"/>
  <c r="K68" i="6"/>
  <c r="O68" i="6"/>
  <c r="D68" i="6"/>
  <c r="H68" i="6"/>
  <c r="L68" i="6"/>
  <c r="P68" i="6"/>
  <c r="E68" i="6"/>
  <c r="I68" i="6"/>
  <c r="M68" i="6"/>
  <c r="F68" i="6"/>
  <c r="J68" i="6"/>
  <c r="N68" i="6"/>
  <c r="E70" i="6"/>
  <c r="I70" i="6"/>
  <c r="M70" i="6"/>
  <c r="F70" i="6"/>
  <c r="J70" i="6"/>
  <c r="N70" i="6"/>
  <c r="G70" i="6"/>
  <c r="K70" i="6"/>
  <c r="O70" i="6"/>
  <c r="D70" i="6"/>
  <c r="H70" i="6"/>
  <c r="L70" i="6"/>
  <c r="P70" i="6"/>
  <c r="F67" i="6"/>
  <c r="J67" i="6"/>
  <c r="N67" i="6"/>
  <c r="G67" i="6"/>
  <c r="K67" i="6"/>
  <c r="O67" i="6"/>
  <c r="D67" i="6"/>
  <c r="H67" i="6"/>
  <c r="L67" i="6"/>
  <c r="P67" i="6"/>
  <c r="E67" i="6"/>
  <c r="I67" i="6"/>
  <c r="M67" i="6"/>
  <c r="F71" i="6"/>
  <c r="J71" i="6"/>
  <c r="N71" i="6"/>
  <c r="G71" i="6"/>
  <c r="K71" i="6"/>
  <c r="O71" i="6"/>
  <c r="D71" i="6"/>
  <c r="H71" i="6"/>
  <c r="L71" i="6"/>
  <c r="P71" i="6"/>
  <c r="E71" i="6"/>
  <c r="I71" i="6"/>
  <c r="M71" i="6"/>
  <c r="D73" i="6"/>
  <c r="H73" i="6"/>
  <c r="L73" i="6"/>
  <c r="P73" i="6"/>
  <c r="E73" i="6"/>
  <c r="I73" i="6"/>
  <c r="M73" i="6"/>
  <c r="F73" i="6"/>
  <c r="J73" i="6"/>
  <c r="N73" i="6"/>
  <c r="G73" i="6"/>
  <c r="K73" i="6"/>
  <c r="O73" i="6"/>
  <c r="F75" i="6"/>
  <c r="J75" i="6"/>
  <c r="N75" i="6"/>
  <c r="G75" i="6"/>
  <c r="K75" i="6"/>
  <c r="O75" i="6"/>
  <c r="I75" i="6"/>
  <c r="D75" i="6"/>
  <c r="H75" i="6"/>
  <c r="L75" i="6"/>
  <c r="P75" i="6"/>
  <c r="E75" i="6"/>
  <c r="M75" i="6"/>
  <c r="G72" i="6"/>
  <c r="K72" i="6"/>
  <c r="O72" i="6"/>
  <c r="D72" i="6"/>
  <c r="H72" i="6"/>
  <c r="L72" i="6"/>
  <c r="P72" i="6"/>
  <c r="E72" i="6"/>
  <c r="I72" i="6"/>
  <c r="M72" i="6"/>
  <c r="F72" i="6"/>
  <c r="J72" i="6"/>
  <c r="N72" i="6"/>
  <c r="G76" i="6"/>
  <c r="K76" i="6"/>
  <c r="O76" i="6"/>
  <c r="D76" i="6"/>
  <c r="H76" i="6"/>
  <c r="L76" i="6"/>
  <c r="P76" i="6"/>
  <c r="N76" i="6"/>
  <c r="E76" i="6"/>
  <c r="I76" i="6"/>
  <c r="M76" i="6"/>
  <c r="F76" i="6"/>
  <c r="J76" i="6"/>
  <c r="D77" i="6"/>
  <c r="H77" i="6"/>
  <c r="L77" i="6"/>
  <c r="P77" i="6"/>
  <c r="O77" i="6"/>
  <c r="E77" i="6"/>
  <c r="I77" i="6"/>
  <c r="M77" i="6"/>
  <c r="F77" i="6"/>
  <c r="J77" i="6"/>
  <c r="N77" i="6"/>
  <c r="G77" i="6"/>
  <c r="K77" i="6"/>
  <c r="G80" i="6"/>
  <c r="K80" i="6"/>
  <c r="O80" i="6"/>
  <c r="H80" i="6"/>
  <c r="P80" i="6"/>
  <c r="F80" i="6"/>
  <c r="D80" i="6"/>
  <c r="L80" i="6"/>
  <c r="J80" i="6"/>
  <c r="E80" i="6"/>
  <c r="I80" i="6"/>
  <c r="M80" i="6"/>
  <c r="N80" i="6"/>
  <c r="E74" i="6"/>
  <c r="I74" i="6"/>
  <c r="M74" i="6"/>
  <c r="P74" i="6"/>
  <c r="F74" i="6"/>
  <c r="J74" i="6"/>
  <c r="N74" i="6"/>
  <c r="G74" i="6"/>
  <c r="K74" i="6"/>
  <c r="O74" i="6"/>
  <c r="D74" i="6"/>
  <c r="H74" i="6"/>
  <c r="L74" i="6"/>
  <c r="E78" i="6"/>
  <c r="I78" i="6"/>
  <c r="M78" i="6"/>
  <c r="F78" i="6"/>
  <c r="N78" i="6"/>
  <c r="L78" i="6"/>
  <c r="J78" i="6"/>
  <c r="D78" i="6"/>
  <c r="P78" i="6"/>
  <c r="G78" i="6"/>
  <c r="K78" i="6"/>
  <c r="O78" i="6"/>
  <c r="H78" i="6"/>
  <c r="F79" i="6"/>
  <c r="J79" i="6"/>
  <c r="N79" i="6"/>
  <c r="O79" i="6"/>
  <c r="E79" i="6"/>
  <c r="G79" i="6"/>
  <c r="K79" i="6"/>
  <c r="M79" i="6"/>
  <c r="D79" i="6"/>
  <c r="H79" i="6"/>
  <c r="L79" i="6"/>
  <c r="P79" i="6"/>
  <c r="I79" i="6"/>
  <c r="D99" i="6"/>
  <c r="H99" i="6"/>
  <c r="L99" i="6"/>
  <c r="P99" i="6"/>
  <c r="E99" i="6"/>
  <c r="I99" i="6"/>
  <c r="M99" i="6"/>
  <c r="G99" i="6"/>
  <c r="K99" i="6"/>
  <c r="O99" i="6"/>
  <c r="N99" i="6"/>
  <c r="J99" i="6"/>
  <c r="F99" i="6"/>
  <c r="E100" i="6"/>
  <c r="I100" i="6"/>
  <c r="M100" i="6"/>
  <c r="D100" i="6"/>
  <c r="H100" i="6"/>
  <c r="L100" i="6"/>
  <c r="P100" i="6"/>
  <c r="G100" i="6"/>
  <c r="O100" i="6"/>
  <c r="J100" i="6"/>
  <c r="F100" i="6"/>
  <c r="N100" i="6"/>
  <c r="K100" i="6"/>
  <c r="D95" i="6"/>
  <c r="H95" i="6"/>
  <c r="L95" i="6"/>
  <c r="P95" i="6"/>
  <c r="E95" i="6"/>
  <c r="I95" i="6"/>
  <c r="M95" i="6"/>
  <c r="G95" i="6"/>
  <c r="K95" i="6"/>
  <c r="O95" i="6"/>
  <c r="F95" i="6"/>
  <c r="J95" i="6"/>
  <c r="N95" i="6"/>
  <c r="F105" i="6"/>
  <c r="H105" i="6"/>
  <c r="L105" i="6"/>
  <c r="P105" i="6"/>
  <c r="N105" i="6"/>
  <c r="D105" i="6"/>
  <c r="I105" i="6"/>
  <c r="M105" i="6"/>
  <c r="E105" i="6"/>
  <c r="G105" i="6"/>
  <c r="K105" i="6"/>
  <c r="O105" i="6"/>
  <c r="J105" i="6"/>
  <c r="G98" i="6"/>
  <c r="K98" i="6"/>
  <c r="O98" i="6"/>
  <c r="D98" i="6"/>
  <c r="H98" i="6"/>
  <c r="L98" i="6"/>
  <c r="P98" i="6"/>
  <c r="F98" i="6"/>
  <c r="J98" i="6"/>
  <c r="N98" i="6"/>
  <c r="M98" i="6"/>
  <c r="E98" i="6"/>
  <c r="I98" i="6"/>
  <c r="F81" i="6"/>
  <c r="J81" i="6"/>
  <c r="N81" i="6"/>
  <c r="G81" i="6"/>
  <c r="K81" i="6"/>
  <c r="O81" i="6"/>
  <c r="E81" i="6"/>
  <c r="I81" i="6"/>
  <c r="M81" i="6"/>
  <c r="P81" i="6"/>
  <c r="D81" i="6"/>
  <c r="H81" i="6"/>
  <c r="L81" i="6"/>
  <c r="G102" i="6"/>
  <c r="K102" i="6"/>
  <c r="O102" i="6"/>
  <c r="F102" i="6"/>
  <c r="E102" i="6"/>
  <c r="L102" i="6"/>
  <c r="H102" i="6"/>
  <c r="M102" i="6"/>
  <c r="N102" i="6"/>
  <c r="D102" i="6"/>
  <c r="J102" i="6"/>
  <c r="P102" i="6"/>
  <c r="I102" i="6"/>
  <c r="E92" i="6"/>
  <c r="I92" i="6"/>
  <c r="M92" i="6"/>
  <c r="F92" i="6"/>
  <c r="J92" i="6"/>
  <c r="N92" i="6"/>
  <c r="D92" i="6"/>
  <c r="H92" i="6"/>
  <c r="L92" i="6"/>
  <c r="P92" i="6"/>
  <c r="K92" i="6"/>
  <c r="O92" i="6"/>
  <c r="G92" i="6"/>
  <c r="F107" i="6"/>
  <c r="J107" i="6"/>
  <c r="N107" i="6"/>
  <c r="L107" i="6"/>
  <c r="G107" i="6"/>
  <c r="K107" i="6"/>
  <c r="O107" i="6"/>
  <c r="D107" i="6"/>
  <c r="P107" i="6"/>
  <c r="E107" i="6"/>
  <c r="I107" i="6"/>
  <c r="M107" i="6"/>
  <c r="H107" i="6"/>
  <c r="E96" i="6"/>
  <c r="I96" i="6"/>
  <c r="M96" i="6"/>
  <c r="F96" i="6"/>
  <c r="J96" i="6"/>
  <c r="N96" i="6"/>
  <c r="D96" i="6"/>
  <c r="H96" i="6"/>
  <c r="L96" i="6"/>
  <c r="P96" i="6"/>
  <c r="G96" i="6"/>
  <c r="O96" i="6"/>
  <c r="K96" i="6"/>
  <c r="F89" i="6"/>
  <c r="J89" i="6"/>
  <c r="N89" i="6"/>
  <c r="G89" i="6"/>
  <c r="K89" i="6"/>
  <c r="O89" i="6"/>
  <c r="E89" i="6"/>
  <c r="I89" i="6"/>
  <c r="M89" i="6"/>
  <c r="P89" i="6"/>
  <c r="D89" i="6"/>
  <c r="H89" i="6"/>
  <c r="L89" i="6"/>
  <c r="D83" i="6"/>
  <c r="H83" i="6"/>
  <c r="L83" i="6"/>
  <c r="P83" i="6"/>
  <c r="E83" i="6"/>
  <c r="I83" i="6"/>
  <c r="M83" i="6"/>
  <c r="G83" i="6"/>
  <c r="K83" i="6"/>
  <c r="O83" i="6"/>
  <c r="N83" i="6"/>
  <c r="J83" i="6"/>
  <c r="F83" i="6"/>
  <c r="G86" i="6"/>
  <c r="K86" i="6"/>
  <c r="O86" i="6"/>
  <c r="D86" i="6"/>
  <c r="H86" i="6"/>
  <c r="L86" i="6"/>
  <c r="P86" i="6"/>
  <c r="F86" i="6"/>
  <c r="J86" i="6"/>
  <c r="N86" i="6"/>
  <c r="E86" i="6"/>
  <c r="I86" i="6"/>
  <c r="M86" i="6"/>
  <c r="D87" i="6"/>
  <c r="H87" i="6"/>
  <c r="L87" i="6"/>
  <c r="P87" i="6"/>
  <c r="E87" i="6"/>
  <c r="I87" i="6"/>
  <c r="M87" i="6"/>
  <c r="G87" i="6"/>
  <c r="K87" i="6"/>
  <c r="O87" i="6"/>
  <c r="F87" i="6"/>
  <c r="J87" i="6"/>
  <c r="N87" i="6"/>
  <c r="E106" i="6"/>
  <c r="I106" i="6"/>
  <c r="M106" i="6"/>
  <c r="K106" i="6"/>
  <c r="F106" i="6"/>
  <c r="J106" i="6"/>
  <c r="N106" i="6"/>
  <c r="D106" i="6"/>
  <c r="H106" i="6"/>
  <c r="L106" i="6"/>
  <c r="P106" i="6"/>
  <c r="G106" i="6"/>
  <c r="O106" i="6"/>
  <c r="F97" i="6"/>
  <c r="J97" i="6"/>
  <c r="N97" i="6"/>
  <c r="G97" i="6"/>
  <c r="K97" i="6"/>
  <c r="O97" i="6"/>
  <c r="E97" i="6"/>
  <c r="I97" i="6"/>
  <c r="M97" i="6"/>
  <c r="P97" i="6"/>
  <c r="H97" i="6"/>
  <c r="D97" i="6"/>
  <c r="L97" i="6"/>
  <c r="G82" i="6"/>
  <c r="K82" i="6"/>
  <c r="O82" i="6"/>
  <c r="D82" i="6"/>
  <c r="H82" i="6"/>
  <c r="L82" i="6"/>
  <c r="P82" i="6"/>
  <c r="F82" i="6"/>
  <c r="J82" i="6"/>
  <c r="N82" i="6"/>
  <c r="M82" i="6"/>
  <c r="E82" i="6"/>
  <c r="I82" i="6"/>
  <c r="E104" i="6"/>
  <c r="I104" i="6"/>
  <c r="M104" i="6"/>
  <c r="H104" i="6"/>
  <c r="N104" i="6"/>
  <c r="P104" i="6"/>
  <c r="D104" i="6"/>
  <c r="J104" i="6"/>
  <c r="O104" i="6"/>
  <c r="G104" i="6"/>
  <c r="L104" i="6"/>
  <c r="F104" i="6"/>
  <c r="K104" i="6"/>
  <c r="G108" i="6"/>
  <c r="K108" i="6"/>
  <c r="O108" i="6"/>
  <c r="I108" i="6"/>
  <c r="D108" i="6"/>
  <c r="H108" i="6"/>
  <c r="L108" i="6"/>
  <c r="P108" i="6"/>
  <c r="F108" i="6"/>
  <c r="J108" i="6"/>
  <c r="N108" i="6"/>
  <c r="E108" i="6"/>
  <c r="M108" i="6"/>
  <c r="F101" i="6"/>
  <c r="J101" i="6"/>
  <c r="N101" i="6"/>
  <c r="E101" i="6"/>
  <c r="I101" i="6"/>
  <c r="M101" i="6"/>
  <c r="G101" i="6"/>
  <c r="O101" i="6"/>
  <c r="H101" i="6"/>
  <c r="P101" i="6"/>
  <c r="D101" i="6"/>
  <c r="L101" i="6"/>
  <c r="K101" i="6"/>
  <c r="F93" i="6"/>
  <c r="J93" i="6"/>
  <c r="N93" i="6"/>
  <c r="G93" i="6"/>
  <c r="K93" i="6"/>
  <c r="O93" i="6"/>
  <c r="E93" i="6"/>
  <c r="I93" i="6"/>
  <c r="M93" i="6"/>
  <c r="H93" i="6"/>
  <c r="P93" i="6"/>
  <c r="L93" i="6"/>
  <c r="D93" i="6"/>
  <c r="G94" i="6"/>
  <c r="K94" i="6"/>
  <c r="O94" i="6"/>
  <c r="D94" i="6"/>
  <c r="H94" i="6"/>
  <c r="L94" i="6"/>
  <c r="P94" i="6"/>
  <c r="F94" i="6"/>
  <c r="J94" i="6"/>
  <c r="N94" i="6"/>
  <c r="E94" i="6"/>
  <c r="I94" i="6"/>
  <c r="M94" i="6"/>
  <c r="G90" i="6"/>
  <c r="K90" i="6"/>
  <c r="O90" i="6"/>
  <c r="D90" i="6"/>
  <c r="H90" i="6"/>
  <c r="L90" i="6"/>
  <c r="P90" i="6"/>
  <c r="F90" i="6"/>
  <c r="J90" i="6"/>
  <c r="N90" i="6"/>
  <c r="M90" i="6"/>
  <c r="E90" i="6"/>
  <c r="I90" i="6"/>
  <c r="D91" i="6"/>
  <c r="H91" i="6"/>
  <c r="L91" i="6"/>
  <c r="P91" i="6"/>
  <c r="E91" i="6"/>
  <c r="I91" i="6"/>
  <c r="M91" i="6"/>
  <c r="G91" i="6"/>
  <c r="K91" i="6"/>
  <c r="O91" i="6"/>
  <c r="N91" i="6"/>
  <c r="J91" i="6"/>
  <c r="F91" i="6"/>
  <c r="E84" i="6"/>
  <c r="I84" i="6"/>
  <c r="M84" i="6"/>
  <c r="F84" i="6"/>
  <c r="J84" i="6"/>
  <c r="N84" i="6"/>
  <c r="D84" i="6"/>
  <c r="H84" i="6"/>
  <c r="L84" i="6"/>
  <c r="P84" i="6"/>
  <c r="K84" i="6"/>
  <c r="O84" i="6"/>
  <c r="G84" i="6"/>
  <c r="D103" i="6"/>
  <c r="H103" i="6"/>
  <c r="L103" i="6"/>
  <c r="P103" i="6"/>
  <c r="G103" i="6"/>
  <c r="M103" i="6"/>
  <c r="J103" i="6"/>
  <c r="I103" i="6"/>
  <c r="N103" i="6"/>
  <c r="O103" i="6"/>
  <c r="F103" i="6"/>
  <c r="K103" i="6"/>
  <c r="E103" i="6"/>
  <c r="E88" i="6"/>
  <c r="I88" i="6"/>
  <c r="M88" i="6"/>
  <c r="F88" i="6"/>
  <c r="J88" i="6"/>
  <c r="N88" i="6"/>
  <c r="D88" i="6"/>
  <c r="H88" i="6"/>
  <c r="L88" i="6"/>
  <c r="P88" i="6"/>
  <c r="G88" i="6"/>
  <c r="O88" i="6"/>
  <c r="K88" i="6"/>
  <c r="F85" i="6"/>
  <c r="J85" i="6"/>
  <c r="N85" i="6"/>
  <c r="G85" i="6"/>
  <c r="K85" i="6"/>
  <c r="O85" i="6"/>
  <c r="E85" i="6"/>
  <c r="I85" i="6"/>
  <c r="M85" i="6"/>
  <c r="H85" i="6"/>
  <c r="L85" i="6"/>
  <c r="D85" i="6"/>
  <c r="P85" i="6"/>
  <c r="O113" i="6"/>
  <c r="D113" i="6"/>
  <c r="H113" i="6"/>
  <c r="L113" i="6"/>
  <c r="P113" i="6"/>
  <c r="E113" i="6"/>
  <c r="I113" i="6"/>
  <c r="M113" i="6"/>
  <c r="F113" i="6"/>
  <c r="J113" i="6"/>
  <c r="N113" i="6"/>
  <c r="G113" i="6"/>
  <c r="K113" i="6"/>
  <c r="D109" i="6"/>
  <c r="H109" i="6"/>
  <c r="L109" i="6"/>
  <c r="P109" i="6"/>
  <c r="E109" i="6"/>
  <c r="I109" i="6"/>
  <c r="M109" i="6"/>
  <c r="F109" i="6"/>
  <c r="J109" i="6"/>
  <c r="N109" i="6"/>
  <c r="G109" i="6"/>
  <c r="K109" i="6"/>
  <c r="O109" i="6"/>
  <c r="E110" i="6"/>
  <c r="I110" i="6"/>
  <c r="M110" i="6"/>
  <c r="F110" i="6"/>
  <c r="J110" i="6"/>
  <c r="N110" i="6"/>
  <c r="G110" i="6"/>
  <c r="K110" i="6"/>
  <c r="O110" i="6"/>
  <c r="D110" i="6"/>
  <c r="H110" i="6"/>
  <c r="L110" i="6"/>
  <c r="P110" i="6"/>
  <c r="G112" i="6"/>
  <c r="K112" i="6"/>
  <c r="O112" i="6"/>
  <c r="D112" i="6"/>
  <c r="H112" i="6"/>
  <c r="L112" i="6"/>
  <c r="P112" i="6"/>
  <c r="E112" i="6"/>
  <c r="I112" i="6"/>
  <c r="M112" i="6"/>
  <c r="F112" i="6"/>
  <c r="J112" i="6"/>
  <c r="N112" i="6"/>
  <c r="F111" i="6"/>
  <c r="J111" i="6"/>
  <c r="N111" i="6"/>
  <c r="G111" i="6"/>
  <c r="K111" i="6"/>
  <c r="O111" i="6"/>
  <c r="D111" i="6"/>
  <c r="H111" i="6"/>
  <c r="L111" i="6"/>
  <c r="P111" i="6"/>
  <c r="E111" i="6"/>
  <c r="I111" i="6"/>
  <c r="M111" i="6"/>
  <c r="D114" i="6"/>
  <c r="H114" i="6"/>
  <c r="L114" i="6"/>
  <c r="P114" i="6"/>
  <c r="F114" i="6"/>
  <c r="J114" i="6"/>
  <c r="N114" i="6"/>
  <c r="G114" i="6"/>
  <c r="K114" i="6"/>
  <c r="O114" i="6"/>
  <c r="E114" i="6"/>
  <c r="I114" i="6"/>
  <c r="M114" i="6"/>
  <c r="F116" i="6"/>
  <c r="J116" i="6"/>
  <c r="N116" i="6"/>
  <c r="H116" i="6"/>
  <c r="P116" i="6"/>
  <c r="I116" i="6"/>
  <c r="M116" i="6"/>
  <c r="G116" i="6"/>
  <c r="K116" i="6"/>
  <c r="O116" i="6"/>
  <c r="D116" i="6"/>
  <c r="L116" i="6"/>
  <c r="E116" i="6"/>
  <c r="D118" i="6"/>
  <c r="H118" i="6"/>
  <c r="L118" i="6"/>
  <c r="P118" i="6"/>
  <c r="F118" i="6"/>
  <c r="N118" i="6"/>
  <c r="E118" i="6"/>
  <c r="I118" i="6"/>
  <c r="M118" i="6"/>
  <c r="J118" i="6"/>
  <c r="G118" i="6"/>
  <c r="K118" i="6"/>
  <c r="O118" i="6"/>
  <c r="G117" i="6"/>
  <c r="K117" i="6"/>
  <c r="O117" i="6"/>
  <c r="I117" i="6"/>
  <c r="M117" i="6"/>
  <c r="D117" i="6"/>
  <c r="H117" i="6"/>
  <c r="L117" i="6"/>
  <c r="P117" i="6"/>
  <c r="E117" i="6"/>
  <c r="F117" i="6"/>
  <c r="J117" i="6"/>
  <c r="N117" i="6"/>
  <c r="E115" i="6"/>
  <c r="I115" i="6"/>
  <c r="M115" i="6"/>
  <c r="O115" i="6"/>
  <c r="D115" i="6"/>
  <c r="H115" i="6"/>
  <c r="L115" i="6"/>
  <c r="P115" i="6"/>
  <c r="F115" i="6"/>
  <c r="J115" i="6"/>
  <c r="N115" i="6"/>
  <c r="G115" i="6"/>
  <c r="K115" i="6"/>
  <c r="G123" i="6"/>
  <c r="K123" i="6"/>
  <c r="O123" i="6"/>
  <c r="H123" i="6"/>
  <c r="P123" i="6"/>
  <c r="I123" i="6"/>
  <c r="F123" i="6"/>
  <c r="N123" i="6"/>
  <c r="D123" i="6"/>
  <c r="L123" i="6"/>
  <c r="E123" i="6"/>
  <c r="M123" i="6"/>
  <c r="J123" i="6"/>
  <c r="D120" i="6"/>
  <c r="H120" i="6"/>
  <c r="L120" i="6"/>
  <c r="P120" i="6"/>
  <c r="F120" i="6"/>
  <c r="J120" i="6"/>
  <c r="G120" i="6"/>
  <c r="O120" i="6"/>
  <c r="E120" i="6"/>
  <c r="I120" i="6"/>
  <c r="M120" i="6"/>
  <c r="N120" i="6"/>
  <c r="K120" i="6"/>
  <c r="F122" i="6"/>
  <c r="J122" i="6"/>
  <c r="N122" i="6"/>
  <c r="H122" i="6"/>
  <c r="P122" i="6"/>
  <c r="I122" i="6"/>
  <c r="G122" i="6"/>
  <c r="K122" i="6"/>
  <c r="O122" i="6"/>
  <c r="D122" i="6"/>
  <c r="L122" i="6"/>
  <c r="E122" i="6"/>
  <c r="M122" i="6"/>
  <c r="G119" i="6"/>
  <c r="K119" i="6"/>
  <c r="O119" i="6"/>
  <c r="E119" i="6"/>
  <c r="M119" i="6"/>
  <c r="N119" i="6"/>
  <c r="D119" i="6"/>
  <c r="H119" i="6"/>
  <c r="L119" i="6"/>
  <c r="P119" i="6"/>
  <c r="I119" i="6"/>
  <c r="F119" i="6"/>
  <c r="J119" i="6"/>
  <c r="E121" i="6"/>
  <c r="I121" i="6"/>
  <c r="M121" i="6"/>
  <c r="K121" i="6"/>
  <c r="H121" i="6"/>
  <c r="P121" i="6"/>
  <c r="F121" i="6"/>
  <c r="J121" i="6"/>
  <c r="N121" i="6"/>
  <c r="G121" i="6"/>
  <c r="O121" i="6"/>
  <c r="D121" i="6"/>
  <c r="L121" i="6"/>
  <c r="F128" i="6"/>
  <c r="J128" i="6"/>
  <c r="N128" i="6"/>
  <c r="G128" i="6"/>
  <c r="K128" i="6"/>
  <c r="O128" i="6"/>
  <c r="D128" i="6"/>
  <c r="H128" i="6"/>
  <c r="L128" i="6"/>
  <c r="P128" i="6"/>
  <c r="E128" i="6"/>
  <c r="I128" i="6"/>
  <c r="M128" i="6"/>
  <c r="F132" i="6"/>
  <c r="J132" i="6"/>
  <c r="N132" i="6"/>
  <c r="G132" i="6"/>
  <c r="K132" i="6"/>
  <c r="O132" i="6"/>
  <c r="D132" i="6"/>
  <c r="H132" i="6"/>
  <c r="L132" i="6"/>
  <c r="P132" i="6"/>
  <c r="E132" i="6"/>
  <c r="I132" i="6"/>
  <c r="M132" i="6"/>
  <c r="E127" i="6"/>
  <c r="I127" i="6"/>
  <c r="M127" i="6"/>
  <c r="F127" i="6"/>
  <c r="J127" i="6"/>
  <c r="N127" i="6"/>
  <c r="G127" i="6"/>
  <c r="K127" i="6"/>
  <c r="O127" i="6"/>
  <c r="D127" i="6"/>
  <c r="H127" i="6"/>
  <c r="L127" i="6"/>
  <c r="P127" i="6"/>
  <c r="G125" i="6"/>
  <c r="K125" i="6"/>
  <c r="O125" i="6"/>
  <c r="D125" i="6"/>
  <c r="H125" i="6"/>
  <c r="L125" i="6"/>
  <c r="P125" i="6"/>
  <c r="E125" i="6"/>
  <c r="I125" i="6"/>
  <c r="M125" i="6"/>
  <c r="F125" i="6"/>
  <c r="J125" i="6"/>
  <c r="N125" i="6"/>
  <c r="F124" i="6"/>
  <c r="J124" i="6"/>
  <c r="N124" i="6"/>
  <c r="G124" i="6"/>
  <c r="K124" i="6"/>
  <c r="O124" i="6"/>
  <c r="D124" i="6"/>
  <c r="H124" i="6"/>
  <c r="L124" i="6"/>
  <c r="P124" i="6"/>
  <c r="E124" i="6"/>
  <c r="I124" i="6"/>
  <c r="M124" i="6"/>
  <c r="E131" i="6"/>
  <c r="I131" i="6"/>
  <c r="M131" i="6"/>
  <c r="F131" i="6"/>
  <c r="J131" i="6"/>
  <c r="N131" i="6"/>
  <c r="G131" i="6"/>
  <c r="K131" i="6"/>
  <c r="O131" i="6"/>
  <c r="D131" i="6"/>
  <c r="H131" i="6"/>
  <c r="L131" i="6"/>
  <c r="P131" i="6"/>
  <c r="D130" i="6"/>
  <c r="H130" i="6"/>
  <c r="L130" i="6"/>
  <c r="P130" i="6"/>
  <c r="E130" i="6"/>
  <c r="I130" i="6"/>
  <c r="M130" i="6"/>
  <c r="F130" i="6"/>
  <c r="J130" i="6"/>
  <c r="N130" i="6"/>
  <c r="G130" i="6"/>
  <c r="K130" i="6"/>
  <c r="O130" i="6"/>
  <c r="G129" i="6"/>
  <c r="K129" i="6"/>
  <c r="O129" i="6"/>
  <c r="D129" i="6"/>
  <c r="H129" i="6"/>
  <c r="L129" i="6"/>
  <c r="P129" i="6"/>
  <c r="E129" i="6"/>
  <c r="I129" i="6"/>
  <c r="M129" i="6"/>
  <c r="F129" i="6"/>
  <c r="J129" i="6"/>
  <c r="N129" i="6"/>
  <c r="G133" i="6"/>
  <c r="K133" i="6"/>
  <c r="O133" i="6"/>
  <c r="D133" i="6"/>
  <c r="H133" i="6"/>
  <c r="L133" i="6"/>
  <c r="P133" i="6"/>
  <c r="N133" i="6"/>
  <c r="E133" i="6"/>
  <c r="I133" i="6"/>
  <c r="M133" i="6"/>
  <c r="F133" i="6"/>
  <c r="J133" i="6"/>
  <c r="D126" i="6"/>
  <c r="H126" i="6"/>
  <c r="L126" i="6"/>
  <c r="P126" i="6"/>
  <c r="E126" i="6"/>
  <c r="I126" i="6"/>
  <c r="M126" i="6"/>
  <c r="F126" i="6"/>
  <c r="J126" i="6"/>
  <c r="N126" i="6"/>
  <c r="G126" i="6"/>
  <c r="K126" i="6"/>
  <c r="O126" i="6"/>
  <c r="G134" i="6"/>
  <c r="H134" i="6"/>
  <c r="E134" i="6"/>
  <c r="I134" i="6"/>
  <c r="M134" i="6"/>
  <c r="F134" i="6"/>
  <c r="J134" i="6"/>
  <c r="N134" i="6"/>
  <c r="K134" i="6"/>
  <c r="O134" i="6"/>
  <c r="D134" i="6"/>
  <c r="L134" i="6"/>
  <c r="P134" i="6"/>
  <c r="F137" i="6"/>
  <c r="N137" i="6"/>
  <c r="G137" i="6"/>
  <c r="O137" i="6"/>
  <c r="D137" i="6"/>
  <c r="H137" i="6"/>
  <c r="L137" i="6"/>
  <c r="P137" i="6"/>
  <c r="E137" i="6"/>
  <c r="I137" i="6"/>
  <c r="M137" i="6"/>
  <c r="J137" i="6"/>
  <c r="K137" i="6"/>
  <c r="N138" i="6"/>
  <c r="G138" i="6"/>
  <c r="O138" i="6"/>
  <c r="H138" i="6"/>
  <c r="P138" i="6"/>
  <c r="E138" i="6"/>
  <c r="I138" i="6"/>
  <c r="M138" i="6"/>
  <c r="F138" i="6"/>
  <c r="J138" i="6"/>
  <c r="K138" i="6"/>
  <c r="D138" i="6"/>
  <c r="L138" i="6"/>
  <c r="L136" i="6"/>
  <c r="E136" i="6"/>
  <c r="M136" i="6"/>
  <c r="F136" i="6"/>
  <c r="N136" i="6"/>
  <c r="G136" i="6"/>
  <c r="K136" i="6"/>
  <c r="O136" i="6"/>
  <c r="D136" i="6"/>
  <c r="H136" i="6"/>
  <c r="P136" i="6"/>
  <c r="I136" i="6"/>
  <c r="J136" i="6"/>
  <c r="I135" i="6"/>
  <c r="F135" i="6"/>
  <c r="J135" i="6"/>
  <c r="N135" i="6"/>
  <c r="G135" i="6"/>
  <c r="K135" i="6"/>
  <c r="O135" i="6"/>
  <c r="D135" i="6"/>
  <c r="H135" i="6"/>
  <c r="L135" i="6"/>
  <c r="P135" i="6"/>
  <c r="E135" i="6"/>
  <c r="M135" i="6"/>
  <c r="F143" i="6"/>
  <c r="G143" i="6"/>
  <c r="K143" i="6"/>
  <c r="O143" i="6"/>
  <c r="D143" i="6"/>
  <c r="H143" i="6"/>
  <c r="L143" i="6"/>
  <c r="P143" i="6"/>
  <c r="E143" i="6"/>
  <c r="I143" i="6"/>
  <c r="M143" i="6"/>
  <c r="J143" i="6"/>
  <c r="N143" i="6"/>
  <c r="O140" i="6"/>
  <c r="D140" i="6"/>
  <c r="H140" i="6"/>
  <c r="L140" i="6"/>
  <c r="P140" i="6"/>
  <c r="E140" i="6"/>
  <c r="I140" i="6"/>
  <c r="M140" i="6"/>
  <c r="F140" i="6"/>
  <c r="J140" i="6"/>
  <c r="N140" i="6"/>
  <c r="G140" i="6"/>
  <c r="K140" i="6"/>
  <c r="L141" i="6"/>
  <c r="E141" i="6"/>
  <c r="I141" i="6"/>
  <c r="M141" i="6"/>
  <c r="F141" i="6"/>
  <c r="J141" i="6"/>
  <c r="N141" i="6"/>
  <c r="G141" i="6"/>
  <c r="K141" i="6"/>
  <c r="O141" i="6"/>
  <c r="D141" i="6"/>
  <c r="H141" i="6"/>
  <c r="P141" i="6"/>
  <c r="F139" i="6"/>
  <c r="G139" i="6"/>
  <c r="K139" i="6"/>
  <c r="O139" i="6"/>
  <c r="D139" i="6"/>
  <c r="H139" i="6"/>
  <c r="L139" i="6"/>
  <c r="P139" i="6"/>
  <c r="E139" i="6"/>
  <c r="I139" i="6"/>
  <c r="M139" i="6"/>
  <c r="J139" i="6"/>
  <c r="N139" i="6"/>
  <c r="M142" i="6"/>
  <c r="F142" i="6"/>
  <c r="J142" i="6"/>
  <c r="N142" i="6"/>
  <c r="G142" i="6"/>
  <c r="K142" i="6"/>
  <c r="O142" i="6"/>
  <c r="D142" i="6"/>
  <c r="H142" i="6"/>
  <c r="L142" i="6"/>
  <c r="P142" i="6"/>
  <c r="E142" i="6"/>
  <c r="I142" i="6"/>
  <c r="G144" i="6"/>
  <c r="K144" i="6"/>
  <c r="O144" i="6"/>
  <c r="D144" i="6"/>
  <c r="H144" i="6"/>
  <c r="L144" i="6"/>
  <c r="P144" i="6"/>
  <c r="E144" i="6"/>
  <c r="I144" i="6"/>
  <c r="M144" i="6"/>
  <c r="F144" i="6"/>
  <c r="J144" i="6"/>
  <c r="N144" i="6"/>
  <c r="D145" i="6"/>
  <c r="H145" i="6"/>
  <c r="L145" i="6"/>
  <c r="P145" i="6"/>
  <c r="E145" i="6"/>
  <c r="I145" i="6"/>
  <c r="M145" i="6"/>
  <c r="F145" i="6"/>
  <c r="J145" i="6"/>
  <c r="N145" i="6"/>
  <c r="G145" i="6"/>
  <c r="K145" i="6"/>
  <c r="O145" i="6"/>
  <c r="L147" i="6"/>
  <c r="E147" i="6"/>
  <c r="I147" i="6"/>
  <c r="M147" i="6"/>
  <c r="F147" i="6"/>
  <c r="J147" i="6"/>
  <c r="N147" i="6"/>
  <c r="G147" i="6"/>
  <c r="K147" i="6"/>
  <c r="O147" i="6"/>
  <c r="D147" i="6"/>
  <c r="H147" i="6"/>
  <c r="P147" i="6"/>
  <c r="N149" i="6"/>
  <c r="G149" i="6"/>
  <c r="K149" i="6"/>
  <c r="O149" i="6"/>
  <c r="D149" i="6"/>
  <c r="H149" i="6"/>
  <c r="L149" i="6"/>
  <c r="P149" i="6"/>
  <c r="E149" i="6"/>
  <c r="I149" i="6"/>
  <c r="M149" i="6"/>
  <c r="F149" i="6"/>
  <c r="J149" i="6"/>
  <c r="K150" i="6"/>
  <c r="D150" i="6"/>
  <c r="H150" i="6"/>
  <c r="L150" i="6"/>
  <c r="P150" i="6"/>
  <c r="E150" i="6"/>
  <c r="I150" i="6"/>
  <c r="M150" i="6"/>
  <c r="F150" i="6"/>
  <c r="J150" i="6"/>
  <c r="N150" i="6"/>
  <c r="G150" i="6"/>
  <c r="O150" i="6"/>
  <c r="L148" i="6"/>
  <c r="I148" i="6"/>
  <c r="F148" i="6"/>
  <c r="J148" i="6"/>
  <c r="N148" i="6"/>
  <c r="G148" i="6"/>
  <c r="K148" i="6"/>
  <c r="O148" i="6"/>
  <c r="D148" i="6"/>
  <c r="H148" i="6"/>
  <c r="P148" i="6"/>
  <c r="E148" i="6"/>
  <c r="M148" i="6"/>
  <c r="F152" i="6"/>
  <c r="J152" i="6"/>
  <c r="N152" i="6"/>
  <c r="G152" i="6"/>
  <c r="K152" i="6"/>
  <c r="O152" i="6"/>
  <c r="D152" i="6"/>
  <c r="H152" i="6"/>
  <c r="L152" i="6"/>
  <c r="P152" i="6"/>
  <c r="I152" i="6"/>
  <c r="M152" i="6"/>
  <c r="E152" i="6"/>
  <c r="G146" i="6"/>
  <c r="D146" i="6"/>
  <c r="H146" i="6"/>
  <c r="L146" i="6"/>
  <c r="P146" i="6"/>
  <c r="E146" i="6"/>
  <c r="I146" i="6"/>
  <c r="M146" i="6"/>
  <c r="F146" i="6"/>
  <c r="J146" i="6"/>
  <c r="N146" i="6"/>
  <c r="K146" i="6"/>
  <c r="O146" i="6"/>
  <c r="H151" i="6"/>
  <c r="E151" i="6"/>
  <c r="I151" i="6"/>
  <c r="M151" i="6"/>
  <c r="F151" i="6"/>
  <c r="J151" i="6"/>
  <c r="N151" i="6"/>
  <c r="G151" i="6"/>
  <c r="K151" i="6"/>
  <c r="O151" i="6"/>
  <c r="D151" i="6"/>
  <c r="L151" i="6"/>
  <c r="P151" i="6"/>
  <c r="G166" i="6"/>
  <c r="K166" i="6"/>
  <c r="O166" i="6"/>
  <c r="I166" i="6"/>
  <c r="D166" i="6"/>
  <c r="H166" i="6"/>
  <c r="L166" i="6"/>
  <c r="P166" i="6"/>
  <c r="E166" i="6"/>
  <c r="M166" i="6"/>
  <c r="J166" i="6"/>
  <c r="N166" i="6"/>
  <c r="F166" i="6"/>
  <c r="G158" i="6"/>
  <c r="K158" i="6"/>
  <c r="O158" i="6"/>
  <c r="E158" i="6"/>
  <c r="D158" i="6"/>
  <c r="H158" i="6"/>
  <c r="L158" i="6"/>
  <c r="P158" i="6"/>
  <c r="I158" i="6"/>
  <c r="M158" i="6"/>
  <c r="J158" i="6"/>
  <c r="F158" i="6"/>
  <c r="N158" i="6"/>
  <c r="D163" i="6"/>
  <c r="H163" i="6"/>
  <c r="L163" i="6"/>
  <c r="P163" i="6"/>
  <c r="J163" i="6"/>
  <c r="E163" i="6"/>
  <c r="I163" i="6"/>
  <c r="M163" i="6"/>
  <c r="F163" i="6"/>
  <c r="N163" i="6"/>
  <c r="O163" i="6"/>
  <c r="K163" i="6"/>
  <c r="G163" i="6"/>
  <c r="E160" i="6"/>
  <c r="I160" i="6"/>
  <c r="M160" i="6"/>
  <c r="G160" i="6"/>
  <c r="K160" i="6"/>
  <c r="O160" i="6"/>
  <c r="F160" i="6"/>
  <c r="J160" i="6"/>
  <c r="N160" i="6"/>
  <c r="D160" i="6"/>
  <c r="L160" i="6"/>
  <c r="P160" i="6"/>
  <c r="H160" i="6"/>
  <c r="F153" i="6"/>
  <c r="J153" i="6"/>
  <c r="N153" i="6"/>
  <c r="H153" i="6"/>
  <c r="G153" i="6"/>
  <c r="K153" i="6"/>
  <c r="O153" i="6"/>
  <c r="D153" i="6"/>
  <c r="L153" i="6"/>
  <c r="P153" i="6"/>
  <c r="E153" i="6"/>
  <c r="M153" i="6"/>
  <c r="I153" i="6"/>
  <c r="G162" i="6"/>
  <c r="K162" i="6"/>
  <c r="O162" i="6"/>
  <c r="I162" i="6"/>
  <c r="D162" i="6"/>
  <c r="H162" i="6"/>
  <c r="L162" i="6"/>
  <c r="P162" i="6"/>
  <c r="E162" i="6"/>
  <c r="M162" i="6"/>
  <c r="F162" i="6"/>
  <c r="J162" i="6"/>
  <c r="N162" i="6"/>
  <c r="D155" i="6"/>
  <c r="H155" i="6"/>
  <c r="L155" i="6"/>
  <c r="P155" i="6"/>
  <c r="F155" i="6"/>
  <c r="N155" i="6"/>
  <c r="E155" i="6"/>
  <c r="I155" i="6"/>
  <c r="M155" i="6"/>
  <c r="J155" i="6"/>
  <c r="O155" i="6"/>
  <c r="G155" i="6"/>
  <c r="K155" i="6"/>
  <c r="E156" i="6"/>
  <c r="I156" i="6"/>
  <c r="M156" i="6"/>
  <c r="G156" i="6"/>
  <c r="K156" i="6"/>
  <c r="F156" i="6"/>
  <c r="J156" i="6"/>
  <c r="N156" i="6"/>
  <c r="O156" i="6"/>
  <c r="L156" i="6"/>
  <c r="H156" i="6"/>
  <c r="P156" i="6"/>
  <c r="D156" i="6"/>
  <c r="F157" i="6"/>
  <c r="J157" i="6"/>
  <c r="N157" i="6"/>
  <c r="D157" i="6"/>
  <c r="L157" i="6"/>
  <c r="G157" i="6"/>
  <c r="K157" i="6"/>
  <c r="O157" i="6"/>
  <c r="H157" i="6"/>
  <c r="P157" i="6"/>
  <c r="I157" i="6"/>
  <c r="M157" i="6"/>
  <c r="E157" i="6"/>
  <c r="F165" i="6"/>
  <c r="J165" i="6"/>
  <c r="N165" i="6"/>
  <c r="H165" i="6"/>
  <c r="P165" i="6"/>
  <c r="G165" i="6"/>
  <c r="K165" i="6"/>
  <c r="O165" i="6"/>
  <c r="D165" i="6"/>
  <c r="L165" i="6"/>
  <c r="I165" i="6"/>
  <c r="E165" i="6"/>
  <c r="M165" i="6"/>
  <c r="D167" i="6"/>
  <c r="H167" i="6"/>
  <c r="L167" i="6"/>
  <c r="P167" i="6"/>
  <c r="N167" i="6"/>
  <c r="E167" i="6"/>
  <c r="I167" i="6"/>
  <c r="M167" i="6"/>
  <c r="F167" i="6"/>
  <c r="J167" i="6"/>
  <c r="G167" i="6"/>
  <c r="K167" i="6"/>
  <c r="O167" i="6"/>
  <c r="F161" i="6"/>
  <c r="J161" i="6"/>
  <c r="N161" i="6"/>
  <c r="H161" i="6"/>
  <c r="P161" i="6"/>
  <c r="G161" i="6"/>
  <c r="K161" i="6"/>
  <c r="O161" i="6"/>
  <c r="D161" i="6"/>
  <c r="L161" i="6"/>
  <c r="E161" i="6"/>
  <c r="M161" i="6"/>
  <c r="I161" i="6"/>
  <c r="G154" i="6"/>
  <c r="K154" i="6"/>
  <c r="O154" i="6"/>
  <c r="E154" i="6"/>
  <c r="M154" i="6"/>
  <c r="D154" i="6"/>
  <c r="H154" i="6"/>
  <c r="L154" i="6"/>
  <c r="P154" i="6"/>
  <c r="I154" i="6"/>
  <c r="N154" i="6"/>
  <c r="F154" i="6"/>
  <c r="J154" i="6"/>
  <c r="D159" i="6"/>
  <c r="H159" i="6"/>
  <c r="L159" i="6"/>
  <c r="P159" i="6"/>
  <c r="N159" i="6"/>
  <c r="E159" i="6"/>
  <c r="I159" i="6"/>
  <c r="M159" i="6"/>
  <c r="F159" i="6"/>
  <c r="J159" i="6"/>
  <c r="G159" i="6"/>
  <c r="K159" i="6"/>
  <c r="O159" i="6"/>
  <c r="E168" i="6"/>
  <c r="I168" i="6"/>
  <c r="M168" i="6"/>
  <c r="G168" i="6"/>
  <c r="F168" i="6"/>
  <c r="J168" i="6"/>
  <c r="N168" i="6"/>
  <c r="D168" i="6"/>
  <c r="O168" i="6"/>
  <c r="H168" i="6"/>
  <c r="P168" i="6"/>
  <c r="K168" i="6"/>
  <c r="L168" i="6"/>
  <c r="E164" i="6"/>
  <c r="I164" i="6"/>
  <c r="M164" i="6"/>
  <c r="O164" i="6"/>
  <c r="F164" i="6"/>
  <c r="J164" i="6"/>
  <c r="N164" i="6"/>
  <c r="G164" i="6"/>
  <c r="K164" i="6"/>
  <c r="L164" i="6"/>
  <c r="D164" i="6"/>
  <c r="P164" i="6"/>
  <c r="H164" i="6"/>
  <c r="E180" i="6"/>
  <c r="I180" i="6"/>
  <c r="M180" i="6"/>
  <c r="G180" i="6"/>
  <c r="K180" i="6"/>
  <c r="F180" i="6"/>
  <c r="J180" i="6"/>
  <c r="N180" i="6"/>
  <c r="O180" i="6"/>
  <c r="L180" i="6"/>
  <c r="P180" i="6"/>
  <c r="H180" i="6"/>
  <c r="D180" i="6"/>
  <c r="F181" i="6"/>
  <c r="J181" i="6"/>
  <c r="N181" i="6"/>
  <c r="D181" i="6"/>
  <c r="H181" i="6"/>
  <c r="P181" i="6"/>
  <c r="G181" i="6"/>
  <c r="K181" i="6"/>
  <c r="O181" i="6"/>
  <c r="L181" i="6"/>
  <c r="I181" i="6"/>
  <c r="E181" i="6"/>
  <c r="M181" i="6"/>
  <c r="F173" i="6"/>
  <c r="J173" i="6"/>
  <c r="N173" i="6"/>
  <c r="G173" i="6"/>
  <c r="K173" i="6"/>
  <c r="O173" i="6"/>
  <c r="D173" i="6"/>
  <c r="H173" i="6"/>
  <c r="L173" i="6"/>
  <c r="P173" i="6"/>
  <c r="I173" i="6"/>
  <c r="M173" i="6"/>
  <c r="E173" i="6"/>
  <c r="D171" i="6"/>
  <c r="H171" i="6"/>
  <c r="L171" i="6"/>
  <c r="P171" i="6"/>
  <c r="E171" i="6"/>
  <c r="I171" i="6"/>
  <c r="M171" i="6"/>
  <c r="F171" i="6"/>
  <c r="J171" i="6"/>
  <c r="N171" i="6"/>
  <c r="O171" i="6"/>
  <c r="G171" i="6"/>
  <c r="K171" i="6"/>
  <c r="G178" i="6"/>
  <c r="K178" i="6"/>
  <c r="O178" i="6"/>
  <c r="E178" i="6"/>
  <c r="M178" i="6"/>
  <c r="D178" i="6"/>
  <c r="H178" i="6"/>
  <c r="L178" i="6"/>
  <c r="P178" i="6"/>
  <c r="I178" i="6"/>
  <c r="F178" i="6"/>
  <c r="N178" i="6"/>
  <c r="J178" i="6"/>
  <c r="G170" i="6"/>
  <c r="K170" i="6"/>
  <c r="O170" i="6"/>
  <c r="D170" i="6"/>
  <c r="H170" i="6"/>
  <c r="L170" i="6"/>
  <c r="P170" i="6"/>
  <c r="E170" i="6"/>
  <c r="I170" i="6"/>
  <c r="M170" i="6"/>
  <c r="F170" i="6"/>
  <c r="N170" i="6"/>
  <c r="J170" i="6"/>
  <c r="G174" i="6"/>
  <c r="K174" i="6"/>
  <c r="O174" i="6"/>
  <c r="D174" i="6"/>
  <c r="H174" i="6"/>
  <c r="L174" i="6"/>
  <c r="P174" i="6"/>
  <c r="E174" i="6"/>
  <c r="I174" i="6"/>
  <c r="M174" i="6"/>
  <c r="J174" i="6"/>
  <c r="N174" i="6"/>
  <c r="F174" i="6"/>
  <c r="G182" i="6"/>
  <c r="K182" i="6"/>
  <c r="O182" i="6"/>
  <c r="D182" i="6"/>
  <c r="H182" i="6"/>
  <c r="L182" i="6"/>
  <c r="P182" i="6"/>
  <c r="F182" i="6"/>
  <c r="N182" i="6"/>
  <c r="I182" i="6"/>
  <c r="M182" i="6"/>
  <c r="J182" i="6"/>
  <c r="E182" i="6"/>
  <c r="D183" i="6"/>
  <c r="H183" i="6"/>
  <c r="L183" i="6"/>
  <c r="P183" i="6"/>
  <c r="E183" i="6"/>
  <c r="I183" i="6"/>
  <c r="M183" i="6"/>
  <c r="G183" i="6"/>
  <c r="O183" i="6"/>
  <c r="J183" i="6"/>
  <c r="K183" i="6"/>
  <c r="N183" i="6"/>
  <c r="F183" i="6"/>
  <c r="E176" i="6"/>
  <c r="I176" i="6"/>
  <c r="M176" i="6"/>
  <c r="G176" i="6"/>
  <c r="O176" i="6"/>
  <c r="F176" i="6"/>
  <c r="J176" i="6"/>
  <c r="N176" i="6"/>
  <c r="K176" i="6"/>
  <c r="D176" i="6"/>
  <c r="H176" i="6"/>
  <c r="P176" i="6"/>
  <c r="L176" i="6"/>
  <c r="D175" i="6"/>
  <c r="H175" i="6"/>
  <c r="L175" i="6"/>
  <c r="P175" i="6"/>
  <c r="E175" i="6"/>
  <c r="I175" i="6"/>
  <c r="M175" i="6"/>
  <c r="F175" i="6"/>
  <c r="J175" i="6"/>
  <c r="N175" i="6"/>
  <c r="G175" i="6"/>
  <c r="K175" i="6"/>
  <c r="O175" i="6"/>
  <c r="F169" i="6"/>
  <c r="J169" i="6"/>
  <c r="N169" i="6"/>
  <c r="G169" i="6"/>
  <c r="K169" i="6"/>
  <c r="O169" i="6"/>
  <c r="D169" i="6"/>
  <c r="H169" i="6"/>
  <c r="L169" i="6"/>
  <c r="P169" i="6"/>
  <c r="M169" i="6"/>
  <c r="E169" i="6"/>
  <c r="I169" i="6"/>
  <c r="F177" i="6"/>
  <c r="J177" i="6"/>
  <c r="N177" i="6"/>
  <c r="D177" i="6"/>
  <c r="L177" i="6"/>
  <c r="G177" i="6"/>
  <c r="K177" i="6"/>
  <c r="O177" i="6"/>
  <c r="H177" i="6"/>
  <c r="P177" i="6"/>
  <c r="E177" i="6"/>
  <c r="I177" i="6"/>
  <c r="M177" i="6"/>
  <c r="D179" i="6"/>
  <c r="H179" i="6"/>
  <c r="L179" i="6"/>
  <c r="P179" i="6"/>
  <c r="F179" i="6"/>
  <c r="J179" i="6"/>
  <c r="N179" i="6"/>
  <c r="E179" i="6"/>
  <c r="I179" i="6"/>
  <c r="M179" i="6"/>
  <c r="O179" i="6"/>
  <c r="G179" i="6"/>
  <c r="K179" i="6"/>
  <c r="E172" i="6"/>
  <c r="I172" i="6"/>
  <c r="M172" i="6"/>
  <c r="F172" i="6"/>
  <c r="J172" i="6"/>
  <c r="N172" i="6"/>
  <c r="G172" i="6"/>
  <c r="K172" i="6"/>
  <c r="O172" i="6"/>
  <c r="L172" i="6"/>
  <c r="P172" i="6"/>
  <c r="H172" i="6"/>
  <c r="D172" i="6"/>
  <c r="G193" i="6"/>
  <c r="K193" i="6"/>
  <c r="O193" i="6"/>
  <c r="D193" i="6"/>
  <c r="H193" i="6"/>
  <c r="L193" i="6"/>
  <c r="P193" i="6"/>
  <c r="I193" i="6"/>
  <c r="E193" i="6"/>
  <c r="J193" i="6"/>
  <c r="M193" i="6"/>
  <c r="F193" i="6"/>
  <c r="N193" i="6"/>
  <c r="F184" i="6"/>
  <c r="J184" i="6"/>
  <c r="N184" i="6"/>
  <c r="G184" i="6"/>
  <c r="K184" i="6"/>
  <c r="O184" i="6"/>
  <c r="D184" i="6"/>
  <c r="H184" i="6"/>
  <c r="L184" i="6"/>
  <c r="P184" i="6"/>
  <c r="I184" i="6"/>
  <c r="E184" i="6"/>
  <c r="M184" i="6"/>
  <c r="F192" i="6"/>
  <c r="J192" i="6"/>
  <c r="N192" i="6"/>
  <c r="G192" i="6"/>
  <c r="K192" i="6"/>
  <c r="O192" i="6"/>
  <c r="H192" i="6"/>
  <c r="P192" i="6"/>
  <c r="I192" i="6"/>
  <c r="D192" i="6"/>
  <c r="L192" i="6"/>
  <c r="E192" i="6"/>
  <c r="M192" i="6"/>
  <c r="F200" i="6"/>
  <c r="J200" i="6"/>
  <c r="N200" i="6"/>
  <c r="G200" i="6"/>
  <c r="L200" i="6"/>
  <c r="I200" i="6"/>
  <c r="H200" i="6"/>
  <c r="M200" i="6"/>
  <c r="D200" i="6"/>
  <c r="O200" i="6"/>
  <c r="E200" i="6"/>
  <c r="K200" i="6"/>
  <c r="P200" i="6"/>
  <c r="D194" i="6"/>
  <c r="H194" i="6"/>
  <c r="L194" i="6"/>
  <c r="P194" i="6"/>
  <c r="E194" i="6"/>
  <c r="I194" i="6"/>
  <c r="M194" i="6"/>
  <c r="J194" i="6"/>
  <c r="F194" i="6"/>
  <c r="K194" i="6"/>
  <c r="N194" i="6"/>
  <c r="G194" i="6"/>
  <c r="O194" i="6"/>
  <c r="D186" i="6"/>
  <c r="H186" i="6"/>
  <c r="L186" i="6"/>
  <c r="P186" i="6"/>
  <c r="E186" i="6"/>
  <c r="I186" i="6"/>
  <c r="M186" i="6"/>
  <c r="J186" i="6"/>
  <c r="F186" i="6"/>
  <c r="N186" i="6"/>
  <c r="K186" i="6"/>
  <c r="G186" i="6"/>
  <c r="O186" i="6"/>
  <c r="G185" i="6"/>
  <c r="K185" i="6"/>
  <c r="O185" i="6"/>
  <c r="D185" i="6"/>
  <c r="H185" i="6"/>
  <c r="L185" i="6"/>
  <c r="P185" i="6"/>
  <c r="I185" i="6"/>
  <c r="M185" i="6"/>
  <c r="J185" i="6"/>
  <c r="E185" i="6"/>
  <c r="F185" i="6"/>
  <c r="N185" i="6"/>
  <c r="G189" i="6"/>
  <c r="K189" i="6"/>
  <c r="O189" i="6"/>
  <c r="D189" i="6"/>
  <c r="H189" i="6"/>
  <c r="L189" i="6"/>
  <c r="P189" i="6"/>
  <c r="I189" i="6"/>
  <c r="M189" i="6"/>
  <c r="J189" i="6"/>
  <c r="E189" i="6"/>
  <c r="F189" i="6"/>
  <c r="N189" i="6"/>
  <c r="D202" i="6"/>
  <c r="H202" i="6"/>
  <c r="L202" i="6"/>
  <c r="P202" i="6"/>
  <c r="I202" i="6"/>
  <c r="N202" i="6"/>
  <c r="K202" i="6"/>
  <c r="M202" i="6"/>
  <c r="E202" i="6"/>
  <c r="J202" i="6"/>
  <c r="O202" i="6"/>
  <c r="F202" i="6"/>
  <c r="G202" i="6"/>
  <c r="E199" i="6"/>
  <c r="I199" i="6"/>
  <c r="M199" i="6"/>
  <c r="G199" i="6"/>
  <c r="L199" i="6"/>
  <c r="J199" i="6"/>
  <c r="H199" i="6"/>
  <c r="N199" i="6"/>
  <c r="D199" i="6"/>
  <c r="O199" i="6"/>
  <c r="F199" i="6"/>
  <c r="K199" i="6"/>
  <c r="P199" i="6"/>
  <c r="E191" i="6"/>
  <c r="I191" i="6"/>
  <c r="M191" i="6"/>
  <c r="F191" i="6"/>
  <c r="J191" i="6"/>
  <c r="N191" i="6"/>
  <c r="H191" i="6"/>
  <c r="P191" i="6"/>
  <c r="L191" i="6"/>
  <c r="K191" i="6"/>
  <c r="D191" i="6"/>
  <c r="G191" i="6"/>
  <c r="O191" i="6"/>
  <c r="F204" i="6"/>
  <c r="J204" i="6"/>
  <c r="N204" i="6"/>
  <c r="D204" i="6"/>
  <c r="I204" i="6"/>
  <c r="O204" i="6"/>
  <c r="K204" i="6"/>
  <c r="L204" i="6"/>
  <c r="E204" i="6"/>
  <c r="P204" i="6"/>
  <c r="G204" i="6"/>
  <c r="H204" i="6"/>
  <c r="M204" i="6"/>
  <c r="F188" i="6"/>
  <c r="J188" i="6"/>
  <c r="N188" i="6"/>
  <c r="G188" i="6"/>
  <c r="K188" i="6"/>
  <c r="O188" i="6"/>
  <c r="H188" i="6"/>
  <c r="P188" i="6"/>
  <c r="L188" i="6"/>
  <c r="I188" i="6"/>
  <c r="D188" i="6"/>
  <c r="E188" i="6"/>
  <c r="M188" i="6"/>
  <c r="G205" i="6"/>
  <c r="K205" i="6"/>
  <c r="O205" i="6"/>
  <c r="E205" i="6"/>
  <c r="J205" i="6"/>
  <c r="P205" i="6"/>
  <c r="F205" i="6"/>
  <c r="L205" i="6"/>
  <c r="H205" i="6"/>
  <c r="M205" i="6"/>
  <c r="D205" i="6"/>
  <c r="N205" i="6"/>
  <c r="I205" i="6"/>
  <c r="E203" i="6"/>
  <c r="I203" i="6"/>
  <c r="M203" i="6"/>
  <c r="D203" i="6"/>
  <c r="J203" i="6"/>
  <c r="O203" i="6"/>
  <c r="F203" i="6"/>
  <c r="P203" i="6"/>
  <c r="G203" i="6"/>
  <c r="L203" i="6"/>
  <c r="K203" i="6"/>
  <c r="H203" i="6"/>
  <c r="N203" i="6"/>
  <c r="D198" i="6"/>
  <c r="H198" i="6"/>
  <c r="L198" i="6"/>
  <c r="P198" i="6"/>
  <c r="M198" i="6"/>
  <c r="E198" i="6"/>
  <c r="I198" i="6"/>
  <c r="J198" i="6"/>
  <c r="N198" i="6"/>
  <c r="K198" i="6"/>
  <c r="F198" i="6"/>
  <c r="G198" i="6"/>
  <c r="O198" i="6"/>
  <c r="D190" i="6"/>
  <c r="H190" i="6"/>
  <c r="L190" i="6"/>
  <c r="P190" i="6"/>
  <c r="E190" i="6"/>
  <c r="I190" i="6"/>
  <c r="M190" i="6"/>
  <c r="J190" i="6"/>
  <c r="N190" i="6"/>
  <c r="K190" i="6"/>
  <c r="F190" i="6"/>
  <c r="G190" i="6"/>
  <c r="O190" i="6"/>
  <c r="D206" i="6"/>
  <c r="H206" i="6"/>
  <c r="L206" i="6"/>
  <c r="P206" i="6"/>
  <c r="F206" i="6"/>
  <c r="K206" i="6"/>
  <c r="G206" i="6"/>
  <c r="M206" i="6"/>
  <c r="N206" i="6"/>
  <c r="J206" i="6"/>
  <c r="I206" i="6"/>
  <c r="O206" i="6"/>
  <c r="E206" i="6"/>
  <c r="G197" i="6"/>
  <c r="K197" i="6"/>
  <c r="O197" i="6"/>
  <c r="D197" i="6"/>
  <c r="H197" i="6"/>
  <c r="L197" i="6"/>
  <c r="P197" i="6"/>
  <c r="I197" i="6"/>
  <c r="M197" i="6"/>
  <c r="J197" i="6"/>
  <c r="E197" i="6"/>
  <c r="F197" i="6"/>
  <c r="N197" i="6"/>
  <c r="G201" i="6"/>
  <c r="K201" i="6"/>
  <c r="O201" i="6"/>
  <c r="H201" i="6"/>
  <c r="M201" i="6"/>
  <c r="N201" i="6"/>
  <c r="E201" i="6"/>
  <c r="P201" i="6"/>
  <c r="D201" i="6"/>
  <c r="I201" i="6"/>
  <c r="J201" i="6"/>
  <c r="F201" i="6"/>
  <c r="L201" i="6"/>
  <c r="E207" i="6"/>
  <c r="I207" i="6"/>
  <c r="M207" i="6"/>
  <c r="G207" i="6"/>
  <c r="L207" i="6"/>
  <c r="H207" i="6"/>
  <c r="N207" i="6"/>
  <c r="O207" i="6"/>
  <c r="D207" i="6"/>
  <c r="J207" i="6"/>
  <c r="K207" i="6"/>
  <c r="F207" i="6"/>
  <c r="P207" i="6"/>
  <c r="E195" i="6"/>
  <c r="I195" i="6"/>
  <c r="M195" i="6"/>
  <c r="F195" i="6"/>
  <c r="J195" i="6"/>
  <c r="N195" i="6"/>
  <c r="H195" i="6"/>
  <c r="P195" i="6"/>
  <c r="D195" i="6"/>
  <c r="K195" i="6"/>
  <c r="L195" i="6"/>
  <c r="G195" i="6"/>
  <c r="O195" i="6"/>
  <c r="E187" i="6"/>
  <c r="I187" i="6"/>
  <c r="M187" i="6"/>
  <c r="F187" i="6"/>
  <c r="J187" i="6"/>
  <c r="N187" i="6"/>
  <c r="H187" i="6"/>
  <c r="P187" i="6"/>
  <c r="D187" i="6"/>
  <c r="L187" i="6"/>
  <c r="K187" i="6"/>
  <c r="G187" i="6"/>
  <c r="O187" i="6"/>
  <c r="F196" i="6"/>
  <c r="J196" i="6"/>
  <c r="N196" i="6"/>
  <c r="G196" i="6"/>
  <c r="K196" i="6"/>
  <c r="O196" i="6"/>
  <c r="H196" i="6"/>
  <c r="P196" i="6"/>
  <c r="L196" i="6"/>
  <c r="I196" i="6"/>
  <c r="D196" i="6"/>
  <c r="E196" i="6"/>
  <c r="M196" i="6"/>
  <c r="F212" i="6"/>
  <c r="J212" i="6"/>
  <c r="N212" i="6"/>
  <c r="D212" i="6"/>
  <c r="H212" i="6"/>
  <c r="P212" i="6"/>
  <c r="E212" i="6"/>
  <c r="M212" i="6"/>
  <c r="G212" i="6"/>
  <c r="K212" i="6"/>
  <c r="O212" i="6"/>
  <c r="L212" i="6"/>
  <c r="I212" i="6"/>
  <c r="G209" i="6"/>
  <c r="K209" i="6"/>
  <c r="O209" i="6"/>
  <c r="I209" i="6"/>
  <c r="F209" i="6"/>
  <c r="J209" i="6"/>
  <c r="N209" i="6"/>
  <c r="D209" i="6"/>
  <c r="H209" i="6"/>
  <c r="L209" i="6"/>
  <c r="P209" i="6"/>
  <c r="E209" i="6"/>
  <c r="M209" i="6"/>
  <c r="E211" i="6"/>
  <c r="I211" i="6"/>
  <c r="M211" i="6"/>
  <c r="G211" i="6"/>
  <c r="K211" i="6"/>
  <c r="O211" i="6"/>
  <c r="H211" i="6"/>
  <c r="P211" i="6"/>
  <c r="F211" i="6"/>
  <c r="J211" i="6"/>
  <c r="N211" i="6"/>
  <c r="D211" i="6"/>
  <c r="L211" i="6"/>
  <c r="F208" i="6"/>
  <c r="J208" i="6"/>
  <c r="N208" i="6"/>
  <c r="D208" i="6"/>
  <c r="L208" i="6"/>
  <c r="P208" i="6"/>
  <c r="E208" i="6"/>
  <c r="M208" i="6"/>
  <c r="G208" i="6"/>
  <c r="K208" i="6"/>
  <c r="O208" i="6"/>
  <c r="H208" i="6"/>
  <c r="I208" i="6"/>
  <c r="D210" i="6"/>
  <c r="H210" i="6"/>
  <c r="L210" i="6"/>
  <c r="P210" i="6"/>
  <c r="N210" i="6"/>
  <c r="O210" i="6"/>
  <c r="E210" i="6"/>
  <c r="I210" i="6"/>
  <c r="M210" i="6"/>
  <c r="F210" i="6"/>
  <c r="J210" i="6"/>
  <c r="G210" i="6"/>
  <c r="K210" i="6"/>
  <c r="G214" i="6"/>
  <c r="K214" i="6"/>
  <c r="O214" i="6"/>
  <c r="D214" i="6"/>
  <c r="H214" i="6"/>
  <c r="L214" i="6"/>
  <c r="P214" i="6"/>
  <c r="E214" i="6"/>
  <c r="I214" i="6"/>
  <c r="M214" i="6"/>
  <c r="F214" i="6"/>
  <c r="J214" i="6"/>
  <c r="N214" i="6"/>
  <c r="E216" i="6"/>
  <c r="I216" i="6"/>
  <c r="M216" i="6"/>
  <c r="F216" i="6"/>
  <c r="J216" i="6"/>
  <c r="N216" i="6"/>
  <c r="G216" i="6"/>
  <c r="K216" i="6"/>
  <c r="O216" i="6"/>
  <c r="D216" i="6"/>
  <c r="H216" i="6"/>
  <c r="L216" i="6"/>
  <c r="P216" i="6"/>
  <c r="D215" i="6"/>
  <c r="H215" i="6"/>
  <c r="L215" i="6"/>
  <c r="P215" i="6"/>
  <c r="E215" i="6"/>
  <c r="I215" i="6"/>
  <c r="M215" i="6"/>
  <c r="F215" i="6"/>
  <c r="J215" i="6"/>
  <c r="N215" i="6"/>
  <c r="G215" i="6"/>
  <c r="K215" i="6"/>
  <c r="O215" i="6"/>
  <c r="F213" i="6"/>
  <c r="J213" i="6"/>
  <c r="N213" i="6"/>
  <c r="G213" i="6"/>
  <c r="K213" i="6"/>
  <c r="O213" i="6"/>
  <c r="D213" i="6"/>
  <c r="H213" i="6"/>
  <c r="L213" i="6"/>
  <c r="P213" i="6"/>
  <c r="E213" i="6"/>
  <c r="I213" i="6"/>
  <c r="M213" i="6"/>
  <c r="F217" i="6"/>
  <c r="J217" i="6"/>
  <c r="N217" i="6"/>
  <c r="O217" i="6"/>
  <c r="G217" i="6"/>
  <c r="K217" i="6"/>
  <c r="D217" i="6"/>
  <c r="H217" i="6"/>
  <c r="L217" i="6"/>
  <c r="P217" i="6"/>
  <c r="E217" i="6"/>
  <c r="I217" i="6"/>
  <c r="M217" i="6"/>
  <c r="G219" i="6"/>
  <c r="K219" i="6"/>
  <c r="O219" i="6"/>
  <c r="D219" i="6"/>
  <c r="H219" i="6"/>
  <c r="L219" i="6"/>
  <c r="P219" i="6"/>
  <c r="E219" i="6"/>
  <c r="I219" i="6"/>
  <c r="M219" i="6"/>
  <c r="F219" i="6"/>
  <c r="J219" i="6"/>
  <c r="N219" i="6"/>
  <c r="E221" i="6"/>
  <c r="I221" i="6"/>
  <c r="M221" i="6"/>
  <c r="P221" i="6"/>
  <c r="F221" i="6"/>
  <c r="J221" i="6"/>
  <c r="N221" i="6"/>
  <c r="G221" i="6"/>
  <c r="K221" i="6"/>
  <c r="O221" i="6"/>
  <c r="H221" i="6"/>
  <c r="D221" i="6"/>
  <c r="L221" i="6"/>
  <c r="D220" i="6"/>
  <c r="H220" i="6"/>
  <c r="L220" i="6"/>
  <c r="P220" i="6"/>
  <c r="E220" i="6"/>
  <c r="I220" i="6"/>
  <c r="M220" i="6"/>
  <c r="F220" i="6"/>
  <c r="J220" i="6"/>
  <c r="N220" i="6"/>
  <c r="G220" i="6"/>
  <c r="K220" i="6"/>
  <c r="O220" i="6"/>
  <c r="F218" i="6"/>
  <c r="J218" i="6"/>
  <c r="N218" i="6"/>
  <c r="G218" i="6"/>
  <c r="K218" i="6"/>
  <c r="O218" i="6"/>
  <c r="D218" i="6"/>
  <c r="H218" i="6"/>
  <c r="L218" i="6"/>
  <c r="P218" i="6"/>
  <c r="E218" i="6"/>
  <c r="I218" i="6"/>
  <c r="M218" i="6"/>
  <c r="F222" i="6"/>
  <c r="J222" i="6"/>
  <c r="N222" i="6"/>
  <c r="G222" i="6"/>
  <c r="K222" i="6"/>
  <c r="O222" i="6"/>
  <c r="M222" i="6"/>
  <c r="D222" i="6"/>
  <c r="H222" i="6"/>
  <c r="L222" i="6"/>
  <c r="P222" i="6"/>
  <c r="I222" i="6"/>
  <c r="E222" i="6"/>
  <c r="E242" i="6"/>
  <c r="G242" i="6"/>
  <c r="K242" i="6"/>
  <c r="O242" i="6"/>
  <c r="I242" i="6"/>
  <c r="D242" i="6"/>
  <c r="H242" i="6"/>
  <c r="L242" i="6"/>
  <c r="P242" i="6"/>
  <c r="M242" i="6"/>
  <c r="N242" i="6"/>
  <c r="F242" i="6"/>
  <c r="J242" i="6"/>
  <c r="H237" i="6"/>
  <c r="E237" i="6"/>
  <c r="I237" i="6"/>
  <c r="M237" i="6"/>
  <c r="F237" i="6"/>
  <c r="J237" i="6"/>
  <c r="N237" i="6"/>
  <c r="L237" i="6"/>
  <c r="G237" i="6"/>
  <c r="K237" i="6"/>
  <c r="O237" i="6"/>
  <c r="D237" i="6"/>
  <c r="P237" i="6"/>
  <c r="L233" i="6"/>
  <c r="P233" i="6"/>
  <c r="E233" i="6"/>
  <c r="I233" i="6"/>
  <c r="M233" i="6"/>
  <c r="F233" i="6"/>
  <c r="J233" i="6"/>
  <c r="N233" i="6"/>
  <c r="H233" i="6"/>
  <c r="G233" i="6"/>
  <c r="K233" i="6"/>
  <c r="O233" i="6"/>
  <c r="D233" i="6"/>
  <c r="F239" i="6"/>
  <c r="G239" i="6"/>
  <c r="O239" i="6"/>
  <c r="D239" i="6"/>
  <c r="H239" i="6"/>
  <c r="L239" i="6"/>
  <c r="P239" i="6"/>
  <c r="K239" i="6"/>
  <c r="E239" i="6"/>
  <c r="I239" i="6"/>
  <c r="M239" i="6"/>
  <c r="J239" i="6"/>
  <c r="N239" i="6"/>
  <c r="H240" i="6"/>
  <c r="E240" i="6"/>
  <c r="I240" i="6"/>
  <c r="M240" i="6"/>
  <c r="G240" i="6"/>
  <c r="L240" i="6"/>
  <c r="F240" i="6"/>
  <c r="J240" i="6"/>
  <c r="N240" i="6"/>
  <c r="K240" i="6"/>
  <c r="O240" i="6"/>
  <c r="D240" i="6"/>
  <c r="P240" i="6"/>
  <c r="E238" i="6"/>
  <c r="J238" i="6"/>
  <c r="N238" i="6"/>
  <c r="G238" i="6"/>
  <c r="K238" i="6"/>
  <c r="O238" i="6"/>
  <c r="I238" i="6"/>
  <c r="F238" i="6"/>
  <c r="D238" i="6"/>
  <c r="H238" i="6"/>
  <c r="L238" i="6"/>
  <c r="P238" i="6"/>
  <c r="M238" i="6"/>
  <c r="E226" i="6"/>
  <c r="I226" i="6"/>
  <c r="M226" i="6"/>
  <c r="F226" i="6"/>
  <c r="J226" i="6"/>
  <c r="N226" i="6"/>
  <c r="G226" i="6"/>
  <c r="K226" i="6"/>
  <c r="O226" i="6"/>
  <c r="D226" i="6"/>
  <c r="H226" i="6"/>
  <c r="L226" i="6"/>
  <c r="P226" i="6"/>
  <c r="D229" i="6"/>
  <c r="H229" i="6"/>
  <c r="L229" i="6"/>
  <c r="P229" i="6"/>
  <c r="E229" i="6"/>
  <c r="I229" i="6"/>
  <c r="M229" i="6"/>
  <c r="F229" i="6"/>
  <c r="J229" i="6"/>
  <c r="N229" i="6"/>
  <c r="G229" i="6"/>
  <c r="K229" i="6"/>
  <c r="O229" i="6"/>
  <c r="J235" i="6"/>
  <c r="G235" i="6"/>
  <c r="K235" i="6"/>
  <c r="O235" i="6"/>
  <c r="D235" i="6"/>
  <c r="H235" i="6"/>
  <c r="L235" i="6"/>
  <c r="P235" i="6"/>
  <c r="E235" i="6"/>
  <c r="I235" i="6"/>
  <c r="M235" i="6"/>
  <c r="F235" i="6"/>
  <c r="N235" i="6"/>
  <c r="G232" i="6"/>
  <c r="K232" i="6"/>
  <c r="O232" i="6"/>
  <c r="D232" i="6"/>
  <c r="H232" i="6"/>
  <c r="L232" i="6"/>
  <c r="P232" i="6"/>
  <c r="E232" i="6"/>
  <c r="I232" i="6"/>
  <c r="M232" i="6"/>
  <c r="F232" i="6"/>
  <c r="J232" i="6"/>
  <c r="N232" i="6"/>
  <c r="M234" i="6"/>
  <c r="F234" i="6"/>
  <c r="J234" i="6"/>
  <c r="N234" i="6"/>
  <c r="G234" i="6"/>
  <c r="K234" i="6"/>
  <c r="O234" i="6"/>
  <c r="E234" i="6"/>
  <c r="D234" i="6"/>
  <c r="H234" i="6"/>
  <c r="L234" i="6"/>
  <c r="P234" i="6"/>
  <c r="I234" i="6"/>
  <c r="E230" i="6"/>
  <c r="I230" i="6"/>
  <c r="M230" i="6"/>
  <c r="F230" i="6"/>
  <c r="J230" i="6"/>
  <c r="N230" i="6"/>
  <c r="G230" i="6"/>
  <c r="K230" i="6"/>
  <c r="O230" i="6"/>
  <c r="D230" i="6"/>
  <c r="H230" i="6"/>
  <c r="L230" i="6"/>
  <c r="P230" i="6"/>
  <c r="D225" i="6"/>
  <c r="H225" i="6"/>
  <c r="L225" i="6"/>
  <c r="P225" i="6"/>
  <c r="E225" i="6"/>
  <c r="I225" i="6"/>
  <c r="M225" i="6"/>
  <c r="F225" i="6"/>
  <c r="J225" i="6"/>
  <c r="N225" i="6"/>
  <c r="G225" i="6"/>
  <c r="K225" i="6"/>
  <c r="O225" i="6"/>
  <c r="F231" i="6"/>
  <c r="J231" i="6"/>
  <c r="N231" i="6"/>
  <c r="G231" i="6"/>
  <c r="K231" i="6"/>
  <c r="O231" i="6"/>
  <c r="D231" i="6"/>
  <c r="H231" i="6"/>
  <c r="L231" i="6"/>
  <c r="P231" i="6"/>
  <c r="E231" i="6"/>
  <c r="I231" i="6"/>
  <c r="M231" i="6"/>
  <c r="G228" i="6"/>
  <c r="K228" i="6"/>
  <c r="O228" i="6"/>
  <c r="D228" i="6"/>
  <c r="H228" i="6"/>
  <c r="L228" i="6"/>
  <c r="P228" i="6"/>
  <c r="E228" i="6"/>
  <c r="I228" i="6"/>
  <c r="M228" i="6"/>
  <c r="F228" i="6"/>
  <c r="J228" i="6"/>
  <c r="N228" i="6"/>
  <c r="H241" i="6"/>
  <c r="F241" i="6"/>
  <c r="J241" i="6"/>
  <c r="N241" i="6"/>
  <c r="D241" i="6"/>
  <c r="P241" i="6"/>
  <c r="G241" i="6"/>
  <c r="K241" i="6"/>
  <c r="O241" i="6"/>
  <c r="L241" i="6"/>
  <c r="M241" i="6"/>
  <c r="E241" i="6"/>
  <c r="I241" i="6"/>
  <c r="F223" i="6"/>
  <c r="J223" i="6"/>
  <c r="N223" i="6"/>
  <c r="G223" i="6"/>
  <c r="K223" i="6"/>
  <c r="O223" i="6"/>
  <c r="D223" i="6"/>
  <c r="H223" i="6"/>
  <c r="L223" i="6"/>
  <c r="P223" i="6"/>
  <c r="E223" i="6"/>
  <c r="I223" i="6"/>
  <c r="M223" i="6"/>
  <c r="K236" i="6"/>
  <c r="D236" i="6"/>
  <c r="H236" i="6"/>
  <c r="L236" i="6"/>
  <c r="P236" i="6"/>
  <c r="E236" i="6"/>
  <c r="I236" i="6"/>
  <c r="M236" i="6"/>
  <c r="O236" i="6"/>
  <c r="F236" i="6"/>
  <c r="J236" i="6"/>
  <c r="N236" i="6"/>
  <c r="G236" i="6"/>
  <c r="F227" i="6"/>
  <c r="J227" i="6"/>
  <c r="N227" i="6"/>
  <c r="G227" i="6"/>
  <c r="K227" i="6"/>
  <c r="O227" i="6"/>
  <c r="D227" i="6"/>
  <c r="H227" i="6"/>
  <c r="L227" i="6"/>
  <c r="P227" i="6"/>
  <c r="E227" i="6"/>
  <c r="I227" i="6"/>
  <c r="M227" i="6"/>
  <c r="G224" i="6"/>
  <c r="K224" i="6"/>
  <c r="O224" i="6"/>
  <c r="D224" i="6"/>
  <c r="H224" i="6"/>
  <c r="L224" i="6"/>
  <c r="P224" i="6"/>
  <c r="E224" i="6"/>
  <c r="I224" i="6"/>
  <c r="M224" i="6"/>
  <c r="F224" i="6"/>
  <c r="J224" i="6"/>
  <c r="N224" i="6"/>
  <c r="F243" i="6"/>
  <c r="J243" i="6"/>
  <c r="N243" i="6"/>
  <c r="E243" i="6"/>
  <c r="G243" i="6"/>
  <c r="K243" i="6"/>
  <c r="O243" i="6"/>
  <c r="I243" i="6"/>
  <c r="D243" i="6"/>
  <c r="H243" i="6"/>
  <c r="L243" i="6"/>
  <c r="P243" i="6"/>
  <c r="M243" i="6"/>
  <c r="G244" i="6"/>
  <c r="K244" i="6"/>
  <c r="O244" i="6"/>
  <c r="N244" i="6"/>
  <c r="D244" i="6"/>
  <c r="H244" i="6"/>
  <c r="L244" i="6"/>
  <c r="P244" i="6"/>
  <c r="F244" i="6"/>
  <c r="J244" i="6"/>
  <c r="E244" i="6"/>
  <c r="I244" i="6"/>
  <c r="M244" i="6"/>
  <c r="D245" i="6"/>
  <c r="H245" i="6"/>
  <c r="L245" i="6"/>
  <c r="P245" i="6"/>
  <c r="K245" i="6"/>
  <c r="E245" i="6"/>
  <c r="I245" i="6"/>
  <c r="M245" i="6"/>
  <c r="F245" i="6"/>
  <c r="J245" i="6"/>
  <c r="G245" i="6"/>
  <c r="O245" i="6"/>
  <c r="N245" i="6"/>
  <c r="F247" i="6"/>
  <c r="J247" i="6"/>
  <c r="N247" i="6"/>
  <c r="L247" i="6"/>
  <c r="E247" i="6"/>
  <c r="G247" i="6"/>
  <c r="K247" i="6"/>
  <c r="O247" i="6"/>
  <c r="D247" i="6"/>
  <c r="P247" i="6"/>
  <c r="I247" i="6"/>
  <c r="H247" i="6"/>
  <c r="M247" i="6"/>
  <c r="E246" i="6"/>
  <c r="I246" i="6"/>
  <c r="M246" i="6"/>
  <c r="O246" i="6"/>
  <c r="D246" i="6"/>
  <c r="L246" i="6"/>
  <c r="F246" i="6"/>
  <c r="J246" i="6"/>
  <c r="N246" i="6"/>
  <c r="H246" i="6"/>
  <c r="P246" i="6"/>
  <c r="G246" i="6"/>
  <c r="K246" i="6"/>
  <c r="F252" i="6"/>
  <c r="J252" i="6"/>
  <c r="N252" i="6"/>
  <c r="H252" i="6"/>
  <c r="L252" i="6"/>
  <c r="M252" i="6"/>
  <c r="G252" i="6"/>
  <c r="K252" i="6"/>
  <c r="O252" i="6"/>
  <c r="D252" i="6"/>
  <c r="P252" i="6"/>
  <c r="E252" i="6"/>
  <c r="I252" i="6"/>
  <c r="G249" i="6"/>
  <c r="K249" i="6"/>
  <c r="O249" i="6"/>
  <c r="M249" i="6"/>
  <c r="D249" i="6"/>
  <c r="H249" i="6"/>
  <c r="L249" i="6"/>
  <c r="P249" i="6"/>
  <c r="E249" i="6"/>
  <c r="I249" i="6"/>
  <c r="F249" i="6"/>
  <c r="J249" i="6"/>
  <c r="N249" i="6"/>
  <c r="D250" i="6"/>
  <c r="H250" i="6"/>
  <c r="L250" i="6"/>
  <c r="P250" i="6"/>
  <c r="F250" i="6"/>
  <c r="N250" i="6"/>
  <c r="E250" i="6"/>
  <c r="I250" i="6"/>
  <c r="M250" i="6"/>
  <c r="J250" i="6"/>
  <c r="G250" i="6"/>
  <c r="K250" i="6"/>
  <c r="O250" i="6"/>
  <c r="F248" i="6"/>
  <c r="J248" i="6"/>
  <c r="N248" i="6"/>
  <c r="P248" i="6"/>
  <c r="G248" i="6"/>
  <c r="K248" i="6"/>
  <c r="O248" i="6"/>
  <c r="D248" i="6"/>
  <c r="H248" i="6"/>
  <c r="L248" i="6"/>
  <c r="E248" i="6"/>
  <c r="I248" i="6"/>
  <c r="M248" i="6"/>
  <c r="E251" i="6"/>
  <c r="I251" i="6"/>
  <c r="M251" i="6"/>
  <c r="G251" i="6"/>
  <c r="K251" i="6"/>
  <c r="O251" i="6"/>
  <c r="H251" i="6"/>
  <c r="P251" i="6"/>
  <c r="F251" i="6"/>
  <c r="J251" i="6"/>
  <c r="N251" i="6"/>
  <c r="D251" i="6"/>
  <c r="L251" i="6"/>
  <c r="F253" i="6"/>
  <c r="J253" i="6"/>
  <c r="N253" i="6"/>
  <c r="E253" i="6"/>
  <c r="G253" i="6"/>
  <c r="K253" i="6"/>
  <c r="O253" i="6"/>
  <c r="I253" i="6"/>
  <c r="D253" i="6"/>
  <c r="H253" i="6"/>
  <c r="L253" i="6"/>
  <c r="P253" i="6"/>
  <c r="M253" i="6"/>
  <c r="G254" i="6"/>
  <c r="K254" i="6"/>
  <c r="O254" i="6"/>
  <c r="D254" i="6"/>
  <c r="H254" i="6"/>
  <c r="L254" i="6"/>
  <c r="P254" i="6"/>
  <c r="F254" i="6"/>
  <c r="N254" i="6"/>
  <c r="E254" i="6"/>
  <c r="I254" i="6"/>
  <c r="M254" i="6"/>
  <c r="J254" i="6"/>
  <c r="D255" i="6"/>
  <c r="H255" i="6"/>
  <c r="L255" i="6"/>
  <c r="P255" i="6"/>
  <c r="N255" i="6"/>
  <c r="G255" i="6"/>
  <c r="O255" i="6"/>
  <c r="E255" i="6"/>
  <c r="I255" i="6"/>
  <c r="M255" i="6"/>
  <c r="K255" i="6"/>
  <c r="F255" i="6"/>
  <c r="J255" i="6"/>
  <c r="E256" i="6"/>
  <c r="I256" i="6"/>
  <c r="M256" i="6"/>
  <c r="K256" i="6"/>
  <c r="L256" i="6"/>
  <c r="F256" i="6"/>
  <c r="J256" i="6"/>
  <c r="N256" i="6"/>
  <c r="G256" i="6"/>
  <c r="O256" i="6"/>
  <c r="H256" i="6"/>
  <c r="D256" i="6"/>
  <c r="P256" i="6"/>
  <c r="D259" i="6"/>
  <c r="H259" i="6"/>
  <c r="L259" i="6"/>
  <c r="P259" i="6"/>
  <c r="E259" i="6"/>
  <c r="I259" i="6"/>
  <c r="M259" i="6"/>
  <c r="F259" i="6"/>
  <c r="J259" i="6"/>
  <c r="N259" i="6"/>
  <c r="G259" i="6"/>
  <c r="K259" i="6"/>
  <c r="O259" i="6"/>
  <c r="E260" i="6"/>
  <c r="I260" i="6"/>
  <c r="M260" i="6"/>
  <c r="F260" i="6"/>
  <c r="J260" i="6"/>
  <c r="N260" i="6"/>
  <c r="G260" i="6"/>
  <c r="K260" i="6"/>
  <c r="O260" i="6"/>
  <c r="D260" i="6"/>
  <c r="H260" i="6"/>
  <c r="L260" i="6"/>
  <c r="P260" i="6"/>
  <c r="F257" i="6"/>
  <c r="J257" i="6"/>
  <c r="N257" i="6"/>
  <c r="G257" i="6"/>
  <c r="K257" i="6"/>
  <c r="O257" i="6"/>
  <c r="D257" i="6"/>
  <c r="H257" i="6"/>
  <c r="L257" i="6"/>
  <c r="P257" i="6"/>
  <c r="E257" i="6"/>
  <c r="I257" i="6"/>
  <c r="M257" i="6"/>
  <c r="G262" i="6"/>
  <c r="K262" i="6"/>
  <c r="D262" i="6"/>
  <c r="H262" i="6"/>
  <c r="L262" i="6"/>
  <c r="P262" i="6"/>
  <c r="O262" i="6"/>
  <c r="E262" i="6"/>
  <c r="I262" i="6"/>
  <c r="M262" i="6"/>
  <c r="N262" i="6"/>
  <c r="F262" i="6"/>
  <c r="J262" i="6"/>
  <c r="F261" i="6"/>
  <c r="J261" i="6"/>
  <c r="N261" i="6"/>
  <c r="G261" i="6"/>
  <c r="K261" i="6"/>
  <c r="O261" i="6"/>
  <c r="D261" i="6"/>
  <c r="H261" i="6"/>
  <c r="L261" i="6"/>
  <c r="P261" i="6"/>
  <c r="E261" i="6"/>
  <c r="I261" i="6"/>
  <c r="M261" i="6"/>
  <c r="G258" i="6"/>
  <c r="K258" i="6"/>
  <c r="O258" i="6"/>
  <c r="D258" i="6"/>
  <c r="H258" i="6"/>
  <c r="L258" i="6"/>
  <c r="P258" i="6"/>
  <c r="E258" i="6"/>
  <c r="I258" i="6"/>
  <c r="M258" i="6"/>
  <c r="F258" i="6"/>
  <c r="J258" i="6"/>
  <c r="N258" i="6"/>
  <c r="D265" i="6"/>
  <c r="H265" i="6"/>
  <c r="L265" i="6"/>
  <c r="P265" i="6"/>
  <c r="E265" i="6"/>
  <c r="M265" i="6"/>
  <c r="F265" i="6"/>
  <c r="J265" i="6"/>
  <c r="N265" i="6"/>
  <c r="G265" i="6"/>
  <c r="K265" i="6"/>
  <c r="O265" i="6"/>
  <c r="I265" i="6"/>
  <c r="E266" i="6"/>
  <c r="I266" i="6"/>
  <c r="M266" i="6"/>
  <c r="F266" i="6"/>
  <c r="J266" i="6"/>
  <c r="G266" i="6"/>
  <c r="K266" i="6"/>
  <c r="O266" i="6"/>
  <c r="D266" i="6"/>
  <c r="H266" i="6"/>
  <c r="L266" i="6"/>
  <c r="P266" i="6"/>
  <c r="N266" i="6"/>
  <c r="F263" i="6"/>
  <c r="J263" i="6"/>
  <c r="N263" i="6"/>
  <c r="G263" i="6"/>
  <c r="K263" i="6"/>
  <c r="D263" i="6"/>
  <c r="H263" i="6"/>
  <c r="L263" i="6"/>
  <c r="P263" i="6"/>
  <c r="E263" i="6"/>
  <c r="I263" i="6"/>
  <c r="M263" i="6"/>
  <c r="O263" i="6"/>
  <c r="G264" i="6"/>
  <c r="K264" i="6"/>
  <c r="O264" i="6"/>
  <c r="D264" i="6"/>
  <c r="L264" i="6"/>
  <c r="E264" i="6"/>
  <c r="I264" i="6"/>
  <c r="M264" i="6"/>
  <c r="F264" i="6"/>
  <c r="J264" i="6"/>
  <c r="N264" i="6"/>
  <c r="H264" i="6"/>
  <c r="P264" i="6"/>
  <c r="F267" i="6"/>
  <c r="J267" i="6"/>
  <c r="N267" i="6"/>
  <c r="O267" i="6"/>
  <c r="D267" i="6"/>
  <c r="H267" i="6"/>
  <c r="L267" i="6"/>
  <c r="P267" i="6"/>
  <c r="E267" i="6"/>
  <c r="I267" i="6"/>
  <c r="M267" i="6"/>
  <c r="G267" i="6"/>
  <c r="K267" i="6"/>
  <c r="F272" i="6"/>
  <c r="J272" i="6"/>
  <c r="N272" i="6"/>
  <c r="H272" i="6"/>
  <c r="P272" i="6"/>
  <c r="E272" i="6"/>
  <c r="G272" i="6"/>
  <c r="K272" i="6"/>
  <c r="O272" i="6"/>
  <c r="L272" i="6"/>
  <c r="M272" i="6"/>
  <c r="D272" i="6"/>
  <c r="I272" i="6"/>
  <c r="G269" i="6"/>
  <c r="K269" i="6"/>
  <c r="O269" i="6"/>
  <c r="E269" i="6"/>
  <c r="F269" i="6"/>
  <c r="J269" i="6"/>
  <c r="N269" i="6"/>
  <c r="D269" i="6"/>
  <c r="H269" i="6"/>
  <c r="L269" i="6"/>
  <c r="P269" i="6"/>
  <c r="M269" i="6"/>
  <c r="I269" i="6"/>
  <c r="D270" i="6"/>
  <c r="H270" i="6"/>
  <c r="L270" i="6"/>
  <c r="P270" i="6"/>
  <c r="N270" i="6"/>
  <c r="K270" i="6"/>
  <c r="E270" i="6"/>
  <c r="I270" i="6"/>
  <c r="M270" i="6"/>
  <c r="J270" i="6"/>
  <c r="G270" i="6"/>
  <c r="O270" i="6"/>
  <c r="F270" i="6"/>
  <c r="F268" i="6"/>
  <c r="J268" i="6"/>
  <c r="N268" i="6"/>
  <c r="I268" i="6"/>
  <c r="G268" i="6"/>
  <c r="K268" i="6"/>
  <c r="O268" i="6"/>
  <c r="L268" i="6"/>
  <c r="E268" i="6"/>
  <c r="D268" i="6"/>
  <c r="H268" i="6"/>
  <c r="P268" i="6"/>
  <c r="M268" i="6"/>
  <c r="E271" i="6"/>
  <c r="I271" i="6"/>
  <c r="M271" i="6"/>
  <c r="K271" i="6"/>
  <c r="O271" i="6"/>
  <c r="D271" i="6"/>
  <c r="L271" i="6"/>
  <c r="F271" i="6"/>
  <c r="J271" i="6"/>
  <c r="N271" i="6"/>
  <c r="H271" i="6"/>
  <c r="P271" i="6"/>
  <c r="G271" i="6"/>
  <c r="G273" i="6"/>
  <c r="K273" i="6"/>
  <c r="O273" i="6"/>
  <c r="D273" i="6"/>
  <c r="H273" i="6"/>
  <c r="L273" i="6"/>
  <c r="P273" i="6"/>
  <c r="E273" i="6"/>
  <c r="I273" i="6"/>
  <c r="M273" i="6"/>
  <c r="F273" i="6"/>
  <c r="J273" i="6"/>
  <c r="N273" i="6"/>
  <c r="G277" i="6"/>
  <c r="K277" i="6"/>
  <c r="O277" i="6"/>
  <c r="D277" i="6"/>
  <c r="H277" i="6"/>
  <c r="L277" i="6"/>
  <c r="P277" i="6"/>
  <c r="N277" i="6"/>
  <c r="E277" i="6"/>
  <c r="I277" i="6"/>
  <c r="M277" i="6"/>
  <c r="F277" i="6"/>
  <c r="J277" i="6"/>
  <c r="D274" i="6"/>
  <c r="H274" i="6"/>
  <c r="L274" i="6"/>
  <c r="P274" i="6"/>
  <c r="E274" i="6"/>
  <c r="I274" i="6"/>
  <c r="M274" i="6"/>
  <c r="F274" i="6"/>
  <c r="J274" i="6"/>
  <c r="N274" i="6"/>
  <c r="G274" i="6"/>
  <c r="K274" i="6"/>
  <c r="O274" i="6"/>
  <c r="E275" i="6"/>
  <c r="I275" i="6"/>
  <c r="M275" i="6"/>
  <c r="F275" i="6"/>
  <c r="J275" i="6"/>
  <c r="N275" i="6"/>
  <c r="G275" i="6"/>
  <c r="K275" i="6"/>
  <c r="O275" i="6"/>
  <c r="D275" i="6"/>
  <c r="H275" i="6"/>
  <c r="L275" i="6"/>
  <c r="P275" i="6"/>
  <c r="F276" i="6"/>
  <c r="J276" i="6"/>
  <c r="N276" i="6"/>
  <c r="G276" i="6"/>
  <c r="K276" i="6"/>
  <c r="O276" i="6"/>
  <c r="I276" i="6"/>
  <c r="D276" i="6"/>
  <c r="H276" i="6"/>
  <c r="L276" i="6"/>
  <c r="P276" i="6"/>
  <c r="E276" i="6"/>
  <c r="M276" i="6"/>
  <c r="L414" i="6"/>
  <c r="D280" i="6"/>
  <c r="H280" i="6"/>
  <c r="L280" i="6"/>
  <c r="P280" i="6"/>
  <c r="I280" i="6"/>
  <c r="F280" i="6"/>
  <c r="J280" i="6"/>
  <c r="N280" i="6"/>
  <c r="E280" i="6"/>
  <c r="G280" i="6"/>
  <c r="K280" i="6"/>
  <c r="O280" i="6"/>
  <c r="M280" i="6"/>
  <c r="F278" i="6"/>
  <c r="J278" i="6"/>
  <c r="N278" i="6"/>
  <c r="G278" i="6"/>
  <c r="D278" i="6"/>
  <c r="H278" i="6"/>
  <c r="L278" i="6"/>
  <c r="P278" i="6"/>
  <c r="E278" i="6"/>
  <c r="I278" i="6"/>
  <c r="M278" i="6"/>
  <c r="K278" i="6"/>
  <c r="O278" i="6"/>
  <c r="G282" i="6"/>
  <c r="D282" i="6"/>
  <c r="H282" i="6"/>
  <c r="L282" i="6"/>
  <c r="P282" i="6"/>
  <c r="E282" i="6"/>
  <c r="I282" i="6"/>
  <c r="F282" i="6"/>
  <c r="J282" i="6"/>
  <c r="O282" i="6"/>
  <c r="M282" i="6"/>
  <c r="N282" i="6"/>
  <c r="K282" i="6"/>
  <c r="E281" i="6"/>
  <c r="I281" i="6"/>
  <c r="M281" i="6"/>
  <c r="G281" i="6"/>
  <c r="K281" i="6"/>
  <c r="O281" i="6"/>
  <c r="L281" i="6"/>
  <c r="F281" i="6"/>
  <c r="D281" i="6"/>
  <c r="H281" i="6"/>
  <c r="P281" i="6"/>
  <c r="J281" i="6"/>
  <c r="N281" i="6"/>
  <c r="G279" i="6"/>
  <c r="K279" i="6"/>
  <c r="O279" i="6"/>
  <c r="D279" i="6"/>
  <c r="L279" i="6"/>
  <c r="E279" i="6"/>
  <c r="I279" i="6"/>
  <c r="M279" i="6"/>
  <c r="F279" i="6"/>
  <c r="J279" i="6"/>
  <c r="N279" i="6"/>
  <c r="H279" i="6"/>
  <c r="P279" i="6"/>
  <c r="I450" i="6"/>
  <c r="G506" i="6"/>
  <c r="I583" i="6"/>
  <c r="G284" i="6"/>
  <c r="D284" i="6"/>
  <c r="L284" i="6"/>
  <c r="E284" i="6"/>
  <c r="I284" i="6"/>
  <c r="M284" i="6"/>
  <c r="F284" i="6"/>
  <c r="J284" i="6"/>
  <c r="N284" i="6"/>
  <c r="K284" i="6"/>
  <c r="O284" i="6"/>
  <c r="H284" i="6"/>
  <c r="P284" i="6"/>
  <c r="G287" i="6"/>
  <c r="O287" i="6"/>
  <c r="D287" i="6"/>
  <c r="H287" i="6"/>
  <c r="L287" i="6"/>
  <c r="P287" i="6"/>
  <c r="E287" i="6"/>
  <c r="I287" i="6"/>
  <c r="M287" i="6"/>
  <c r="F287" i="6"/>
  <c r="J287" i="6"/>
  <c r="N287" i="6"/>
  <c r="K287" i="6"/>
  <c r="E285" i="6"/>
  <c r="M285" i="6"/>
  <c r="F285" i="6"/>
  <c r="J285" i="6"/>
  <c r="N285" i="6"/>
  <c r="G285" i="6"/>
  <c r="K285" i="6"/>
  <c r="O285" i="6"/>
  <c r="D285" i="6"/>
  <c r="H285" i="6"/>
  <c r="L285" i="6"/>
  <c r="P285" i="6"/>
  <c r="I285" i="6"/>
  <c r="J286" i="6"/>
  <c r="F286" i="6"/>
  <c r="G286" i="6"/>
  <c r="K286" i="6"/>
  <c r="O286" i="6"/>
  <c r="D286" i="6"/>
  <c r="H286" i="6"/>
  <c r="L286" i="6"/>
  <c r="P286" i="6"/>
  <c r="E286" i="6"/>
  <c r="I286" i="6"/>
  <c r="M286" i="6"/>
  <c r="N286" i="6"/>
  <c r="G283" i="6"/>
  <c r="K283" i="6"/>
  <c r="O283" i="6"/>
  <c r="D283" i="6"/>
  <c r="H283" i="6"/>
  <c r="L283" i="6"/>
  <c r="P283" i="6"/>
  <c r="E283" i="6"/>
  <c r="I283" i="6"/>
  <c r="M283" i="6"/>
  <c r="F283" i="6"/>
  <c r="J283" i="6"/>
  <c r="N283" i="6"/>
  <c r="G588" i="6"/>
  <c r="P454" i="6"/>
  <c r="I550" i="6"/>
  <c r="M567" i="6"/>
  <c r="D454" i="6"/>
  <c r="F482" i="6"/>
  <c r="G614" i="6"/>
  <c r="I442" i="6"/>
  <c r="P486" i="6"/>
  <c r="G423" i="6"/>
  <c r="I503" i="6"/>
  <c r="G288" i="6"/>
  <c r="K288" i="6"/>
  <c r="O288" i="6"/>
  <c r="N288" i="6"/>
  <c r="D288" i="6"/>
  <c r="H288" i="6"/>
  <c r="L288" i="6"/>
  <c r="P288" i="6"/>
  <c r="F288" i="6"/>
  <c r="E288" i="6"/>
  <c r="I288" i="6"/>
  <c r="M288" i="6"/>
  <c r="J288" i="6"/>
  <c r="E290" i="6"/>
  <c r="I290" i="6"/>
  <c r="M290" i="6"/>
  <c r="D290" i="6"/>
  <c r="P290" i="6"/>
  <c r="F290" i="6"/>
  <c r="J290" i="6"/>
  <c r="N290" i="6"/>
  <c r="H290" i="6"/>
  <c r="G290" i="6"/>
  <c r="K290" i="6"/>
  <c r="O290" i="6"/>
  <c r="L290" i="6"/>
  <c r="D289" i="6"/>
  <c r="H289" i="6"/>
  <c r="L289" i="6"/>
  <c r="P289" i="6"/>
  <c r="K289" i="6"/>
  <c r="E289" i="6"/>
  <c r="I289" i="6"/>
  <c r="M289" i="6"/>
  <c r="F289" i="6"/>
  <c r="J289" i="6"/>
  <c r="N289" i="6"/>
  <c r="G289" i="6"/>
  <c r="O289" i="6"/>
  <c r="G292" i="6"/>
  <c r="K292" i="6"/>
  <c r="O292" i="6"/>
  <c r="P292" i="6"/>
  <c r="F292" i="6"/>
  <c r="N292" i="6"/>
  <c r="D292" i="6"/>
  <c r="H292" i="6"/>
  <c r="L292" i="6"/>
  <c r="J292" i="6"/>
  <c r="E292" i="6"/>
  <c r="I292" i="6"/>
  <c r="M292" i="6"/>
  <c r="F291" i="6"/>
  <c r="J291" i="6"/>
  <c r="N291" i="6"/>
  <c r="M291" i="6"/>
  <c r="G291" i="6"/>
  <c r="K291" i="6"/>
  <c r="O291" i="6"/>
  <c r="I291" i="6"/>
  <c r="D291" i="6"/>
  <c r="H291" i="6"/>
  <c r="L291" i="6"/>
  <c r="P291" i="6"/>
  <c r="E291" i="6"/>
  <c r="G296" i="6"/>
  <c r="K296" i="6"/>
  <c r="O296" i="6"/>
  <c r="I296" i="6"/>
  <c r="N296" i="6"/>
  <c r="D296" i="6"/>
  <c r="H296" i="6"/>
  <c r="L296" i="6"/>
  <c r="P296" i="6"/>
  <c r="E296" i="6"/>
  <c r="M296" i="6"/>
  <c r="F296" i="6"/>
  <c r="J296" i="6"/>
  <c r="D293" i="6"/>
  <c r="H293" i="6"/>
  <c r="L293" i="6"/>
  <c r="P293" i="6"/>
  <c r="G293" i="6"/>
  <c r="O293" i="6"/>
  <c r="E293" i="6"/>
  <c r="I293" i="6"/>
  <c r="M293" i="6"/>
  <c r="F293" i="6"/>
  <c r="J293" i="6"/>
  <c r="N293" i="6"/>
  <c r="K293" i="6"/>
  <c r="F295" i="6"/>
  <c r="J295" i="6"/>
  <c r="N295" i="6"/>
  <c r="H295" i="6"/>
  <c r="P295" i="6"/>
  <c r="I295" i="6"/>
  <c r="G295" i="6"/>
  <c r="K295" i="6"/>
  <c r="O295" i="6"/>
  <c r="D295" i="6"/>
  <c r="L295" i="6"/>
  <c r="E295" i="6"/>
  <c r="M295" i="6"/>
  <c r="E294" i="6"/>
  <c r="I294" i="6"/>
  <c r="M294" i="6"/>
  <c r="O294" i="6"/>
  <c r="H294" i="6"/>
  <c r="P294" i="6"/>
  <c r="F294" i="6"/>
  <c r="J294" i="6"/>
  <c r="N294" i="6"/>
  <c r="G294" i="6"/>
  <c r="K294" i="6"/>
  <c r="D294" i="6"/>
  <c r="L294" i="6"/>
  <c r="E482" i="6"/>
  <c r="I423" i="6"/>
  <c r="P507" i="6"/>
  <c r="H550" i="6"/>
  <c r="H650" i="6"/>
  <c r="D650" i="6"/>
  <c r="P394" i="6"/>
  <c r="P442" i="6"/>
  <c r="L454" i="6"/>
  <c r="N482" i="6"/>
  <c r="K486" i="6"/>
  <c r="J550" i="6"/>
  <c r="E610" i="6"/>
  <c r="O339" i="6"/>
  <c r="L459" i="6"/>
  <c r="J567" i="6"/>
  <c r="I611" i="6"/>
  <c r="F439" i="6"/>
  <c r="O614" i="6"/>
  <c r="D486" i="6"/>
  <c r="N418" i="6"/>
  <c r="N454" i="6"/>
  <c r="F635" i="6"/>
  <c r="D546" i="6"/>
  <c r="M418" i="6"/>
  <c r="H454" i="6"/>
  <c r="G482" i="6"/>
  <c r="L482" i="6"/>
  <c r="E538" i="6"/>
  <c r="H610" i="6"/>
  <c r="I339" i="6"/>
  <c r="K459" i="6"/>
  <c r="F507" i="6"/>
  <c r="O611" i="6"/>
  <c r="D611" i="6"/>
  <c r="K395" i="6"/>
  <c r="D301" i="6"/>
  <c r="H301" i="6"/>
  <c r="L301" i="6"/>
  <c r="P301" i="6"/>
  <c r="F301" i="6"/>
  <c r="J301" i="6"/>
  <c r="G301" i="6"/>
  <c r="K301" i="6"/>
  <c r="E301" i="6"/>
  <c r="I301" i="6"/>
  <c r="M301" i="6"/>
  <c r="N301" i="6"/>
  <c r="O301" i="6"/>
  <c r="E298" i="6"/>
  <c r="I298" i="6"/>
  <c r="M298" i="6"/>
  <c r="G298" i="6"/>
  <c r="O298" i="6"/>
  <c r="D298" i="6"/>
  <c r="P298" i="6"/>
  <c r="F298" i="6"/>
  <c r="J298" i="6"/>
  <c r="N298" i="6"/>
  <c r="K298" i="6"/>
  <c r="H298" i="6"/>
  <c r="L298" i="6"/>
  <c r="F299" i="6"/>
  <c r="J299" i="6"/>
  <c r="N299" i="6"/>
  <c r="H299" i="6"/>
  <c r="P299" i="6"/>
  <c r="I299" i="6"/>
  <c r="G299" i="6"/>
  <c r="K299" i="6"/>
  <c r="O299" i="6"/>
  <c r="D299" i="6"/>
  <c r="L299" i="6"/>
  <c r="E299" i="6"/>
  <c r="M299" i="6"/>
  <c r="G300" i="6"/>
  <c r="K300" i="6"/>
  <c r="O300" i="6"/>
  <c r="I300" i="6"/>
  <c r="M300" i="6"/>
  <c r="N300" i="6"/>
  <c r="D300" i="6"/>
  <c r="H300" i="6"/>
  <c r="L300" i="6"/>
  <c r="P300" i="6"/>
  <c r="E300" i="6"/>
  <c r="F300" i="6"/>
  <c r="J300" i="6"/>
  <c r="D297" i="6"/>
  <c r="H297" i="6"/>
  <c r="L297" i="6"/>
  <c r="P297" i="6"/>
  <c r="F297" i="6"/>
  <c r="J297" i="6"/>
  <c r="N297" i="6"/>
  <c r="O297" i="6"/>
  <c r="E297" i="6"/>
  <c r="I297" i="6"/>
  <c r="M297" i="6"/>
  <c r="G297" i="6"/>
  <c r="K297" i="6"/>
  <c r="H611" i="6"/>
  <c r="L635" i="6"/>
  <c r="D482" i="6"/>
  <c r="D614" i="6"/>
  <c r="H418" i="6"/>
  <c r="N442" i="6"/>
  <c r="M454" i="6"/>
  <c r="G454" i="6"/>
  <c r="J454" i="6"/>
  <c r="K482" i="6"/>
  <c r="P482" i="6"/>
  <c r="F486" i="6"/>
  <c r="M538" i="6"/>
  <c r="M550" i="6"/>
  <c r="F610" i="6"/>
  <c r="M339" i="6"/>
  <c r="F459" i="6"/>
  <c r="H459" i="6"/>
  <c r="J507" i="6"/>
  <c r="K567" i="6"/>
  <c r="M635" i="6"/>
  <c r="I631" i="6"/>
  <c r="D538" i="6"/>
  <c r="O454" i="6"/>
  <c r="M482" i="6"/>
  <c r="M486" i="6"/>
  <c r="G303" i="6"/>
  <c r="K303" i="6"/>
  <c r="O303" i="6"/>
  <c r="D303" i="6"/>
  <c r="H303" i="6"/>
  <c r="L303" i="6"/>
  <c r="P303" i="6"/>
  <c r="E303" i="6"/>
  <c r="I303" i="6"/>
  <c r="M303" i="6"/>
  <c r="F303" i="6"/>
  <c r="J303" i="6"/>
  <c r="N303" i="6"/>
  <c r="F302" i="6"/>
  <c r="J302" i="6"/>
  <c r="N302" i="6"/>
  <c r="G302" i="6"/>
  <c r="K302" i="6"/>
  <c r="O302" i="6"/>
  <c r="D302" i="6"/>
  <c r="H302" i="6"/>
  <c r="L302" i="6"/>
  <c r="P302" i="6"/>
  <c r="E302" i="6"/>
  <c r="I302" i="6"/>
  <c r="M302" i="6"/>
  <c r="D304" i="6"/>
  <c r="H304" i="6"/>
  <c r="L304" i="6"/>
  <c r="P304" i="6"/>
  <c r="G304" i="6"/>
  <c r="E304" i="6"/>
  <c r="I304" i="6"/>
  <c r="M304" i="6"/>
  <c r="K304" i="6"/>
  <c r="F304" i="6"/>
  <c r="J304" i="6"/>
  <c r="N304" i="6"/>
  <c r="O304" i="6"/>
  <c r="E305" i="6"/>
  <c r="I305" i="6"/>
  <c r="M305" i="6"/>
  <c r="D305" i="6"/>
  <c r="H305" i="6"/>
  <c r="F305" i="6"/>
  <c r="J305" i="6"/>
  <c r="N305" i="6"/>
  <c r="P305" i="6"/>
  <c r="G305" i="6"/>
  <c r="K305" i="6"/>
  <c r="O305" i="6"/>
  <c r="L305" i="6"/>
  <c r="F306" i="6"/>
  <c r="J306" i="6"/>
  <c r="N306" i="6"/>
  <c r="G306" i="6"/>
  <c r="K306" i="6"/>
  <c r="O306" i="6"/>
  <c r="E306" i="6"/>
  <c r="M306" i="6"/>
  <c r="D306" i="6"/>
  <c r="H306" i="6"/>
  <c r="L306" i="6"/>
  <c r="P306" i="6"/>
  <c r="I306" i="6"/>
  <c r="G311" i="6"/>
  <c r="K311" i="6"/>
  <c r="O311" i="6"/>
  <c r="D311" i="6"/>
  <c r="H311" i="6"/>
  <c r="L311" i="6"/>
  <c r="P311" i="6"/>
  <c r="F311" i="6"/>
  <c r="J311" i="6"/>
  <c r="E311" i="6"/>
  <c r="I311" i="6"/>
  <c r="M311" i="6"/>
  <c r="N311" i="6"/>
  <c r="G307" i="6"/>
  <c r="K307" i="6"/>
  <c r="O307" i="6"/>
  <c r="D307" i="6"/>
  <c r="H307" i="6"/>
  <c r="L307" i="6"/>
  <c r="P307" i="6"/>
  <c r="E307" i="6"/>
  <c r="I307" i="6"/>
  <c r="M307" i="6"/>
  <c r="F307" i="6"/>
  <c r="J307" i="6"/>
  <c r="N307" i="6"/>
  <c r="D308" i="6"/>
  <c r="H308" i="6"/>
  <c r="L308" i="6"/>
  <c r="P308" i="6"/>
  <c r="E308" i="6"/>
  <c r="I308" i="6"/>
  <c r="M308" i="6"/>
  <c r="F308" i="6"/>
  <c r="J308" i="6"/>
  <c r="N308" i="6"/>
  <c r="G308" i="6"/>
  <c r="K308" i="6"/>
  <c r="O308" i="6"/>
  <c r="E309" i="6"/>
  <c r="I309" i="6"/>
  <c r="M309" i="6"/>
  <c r="F309" i="6"/>
  <c r="J309" i="6"/>
  <c r="N309" i="6"/>
  <c r="G309" i="6"/>
  <c r="K309" i="6"/>
  <c r="O309" i="6"/>
  <c r="D309" i="6"/>
  <c r="H309" i="6"/>
  <c r="L309" i="6"/>
  <c r="P309" i="6"/>
  <c r="F310" i="6"/>
  <c r="J310" i="6"/>
  <c r="N310" i="6"/>
  <c r="G310" i="6"/>
  <c r="K310" i="6"/>
  <c r="O310" i="6"/>
  <c r="M310" i="6"/>
  <c r="D310" i="6"/>
  <c r="H310" i="6"/>
  <c r="L310" i="6"/>
  <c r="P310" i="6"/>
  <c r="E310" i="6"/>
  <c r="I310" i="6"/>
  <c r="D415" i="6"/>
  <c r="J415" i="6"/>
  <c r="L478" i="6"/>
  <c r="E478" i="6"/>
  <c r="K478" i="6"/>
  <c r="H520" i="6"/>
  <c r="P520" i="6"/>
  <c r="O520" i="6"/>
  <c r="E563" i="6"/>
  <c r="I563" i="6"/>
  <c r="L563" i="6"/>
  <c r="L606" i="6"/>
  <c r="M606" i="6"/>
  <c r="N648" i="6"/>
  <c r="J648" i="6"/>
  <c r="D479" i="6"/>
  <c r="P479" i="6"/>
  <c r="G479" i="6"/>
  <c r="I564" i="6"/>
  <c r="E564" i="6"/>
  <c r="J564" i="6"/>
  <c r="F564" i="6"/>
  <c r="O367" i="6"/>
  <c r="G367" i="6"/>
  <c r="F367" i="6"/>
  <c r="J442" i="6"/>
  <c r="O442" i="6"/>
  <c r="F442" i="6"/>
  <c r="M495" i="6"/>
  <c r="F495" i="6"/>
  <c r="H495" i="6"/>
  <c r="K538" i="6"/>
  <c r="O538" i="6"/>
  <c r="I538" i="6"/>
  <c r="E580" i="6"/>
  <c r="N580" i="6"/>
  <c r="P623" i="6"/>
  <c r="K623" i="6"/>
  <c r="J418" i="6"/>
  <c r="I418" i="6"/>
  <c r="K418" i="6"/>
  <c r="D418" i="6"/>
  <c r="F511" i="6"/>
  <c r="K511" i="6"/>
  <c r="J596" i="6"/>
  <c r="M596" i="6"/>
  <c r="L596" i="6"/>
  <c r="O650" i="6"/>
  <c r="J650" i="6"/>
  <c r="D423" i="6"/>
  <c r="H423" i="6"/>
  <c r="P423" i="6"/>
  <c r="H483" i="6"/>
  <c r="N483" i="6"/>
  <c r="O483" i="6"/>
  <c r="G526" i="6"/>
  <c r="K526" i="6"/>
  <c r="L526" i="6"/>
  <c r="D526" i="6"/>
  <c r="J526" i="6"/>
  <c r="I568" i="6"/>
  <c r="G568" i="6"/>
  <c r="M568" i="6"/>
  <c r="F568" i="6"/>
  <c r="L611" i="6"/>
  <c r="N611" i="6"/>
  <c r="K611" i="6"/>
  <c r="L331" i="6"/>
  <c r="E331" i="6"/>
  <c r="M331" i="6"/>
  <c r="D331" i="6"/>
  <c r="K331" i="6"/>
  <c r="N331" i="6"/>
  <c r="J635" i="6"/>
  <c r="K635" i="6"/>
  <c r="I635" i="6"/>
  <c r="N614" i="6"/>
  <c r="M614" i="6"/>
  <c r="K614" i="6"/>
  <c r="F592" i="6"/>
  <c r="H592" i="6"/>
  <c r="E592" i="6"/>
  <c r="N592" i="6"/>
  <c r="G592" i="6"/>
  <c r="J592" i="6"/>
  <c r="P571" i="6"/>
  <c r="F571" i="6"/>
  <c r="L571" i="6"/>
  <c r="H571" i="6"/>
  <c r="D571" i="6"/>
  <c r="O571" i="6"/>
  <c r="P550" i="6"/>
  <c r="E550" i="6"/>
  <c r="F550" i="6"/>
  <c r="I528" i="6"/>
  <c r="L528" i="6"/>
  <c r="O528" i="6"/>
  <c r="N528" i="6"/>
  <c r="F528" i="6"/>
  <c r="D507" i="6"/>
  <c r="I507" i="6"/>
  <c r="N507" i="6"/>
  <c r="G507" i="6"/>
  <c r="H486" i="6"/>
  <c r="J486" i="6"/>
  <c r="I486" i="6"/>
  <c r="D459" i="6"/>
  <c r="P459" i="6"/>
  <c r="G459" i="6"/>
  <c r="N459" i="6"/>
  <c r="E427" i="6"/>
  <c r="J427" i="6"/>
  <c r="M427" i="6"/>
  <c r="K427" i="6"/>
  <c r="H427" i="6"/>
  <c r="O427" i="6"/>
  <c r="M395" i="6"/>
  <c r="N395" i="6"/>
  <c r="L395" i="6"/>
  <c r="F395" i="6"/>
  <c r="D395" i="6"/>
  <c r="P395" i="6"/>
  <c r="K339" i="6"/>
  <c r="P339" i="6"/>
  <c r="N339" i="6"/>
  <c r="D339" i="6"/>
  <c r="F631" i="6"/>
  <c r="J631" i="6"/>
  <c r="H631" i="6"/>
  <c r="N631" i="6"/>
  <c r="M610" i="6"/>
  <c r="N610" i="6"/>
  <c r="D610" i="6"/>
  <c r="F588" i="6"/>
  <c r="K588" i="6"/>
  <c r="I588" i="6"/>
  <c r="N588" i="6"/>
  <c r="F567" i="6"/>
  <c r="L567" i="6"/>
  <c r="K546" i="6"/>
  <c r="M546" i="6"/>
  <c r="O546" i="6"/>
  <c r="L546" i="6"/>
  <c r="H546" i="6"/>
  <c r="J546" i="6"/>
  <c r="O524" i="6"/>
  <c r="N524" i="6"/>
  <c r="F524" i="6"/>
  <c r="H524" i="6"/>
  <c r="E524" i="6"/>
  <c r="G524" i="6"/>
  <c r="M503" i="6"/>
  <c r="P503" i="6"/>
  <c r="J503" i="6"/>
  <c r="G503" i="6"/>
  <c r="D503" i="6"/>
  <c r="E503" i="6"/>
  <c r="N503" i="6"/>
  <c r="K503" i="6"/>
  <c r="H482" i="6"/>
  <c r="J482" i="6"/>
  <c r="I482" i="6"/>
  <c r="F454" i="6"/>
  <c r="K454" i="6"/>
  <c r="I454" i="6"/>
  <c r="E422" i="6"/>
  <c r="K422" i="6"/>
  <c r="L422" i="6"/>
  <c r="M422" i="6"/>
  <c r="P422" i="6"/>
  <c r="D422" i="6"/>
  <c r="J422" i="6"/>
  <c r="H422" i="6"/>
  <c r="H390" i="6"/>
  <c r="J390" i="6"/>
  <c r="P390" i="6"/>
  <c r="O390" i="6"/>
  <c r="I390" i="6"/>
  <c r="F390" i="6"/>
  <c r="K390" i="6"/>
  <c r="K333" i="6"/>
  <c r="M333" i="6"/>
  <c r="O333" i="6"/>
  <c r="J333" i="6"/>
  <c r="P333" i="6"/>
  <c r="D333" i="6"/>
  <c r="I479" i="6"/>
  <c r="D511" i="6"/>
  <c r="D623" i="6"/>
  <c r="N478" i="6"/>
  <c r="L568" i="6"/>
  <c r="F418" i="6"/>
  <c r="D442" i="6"/>
  <c r="G442" i="6"/>
  <c r="G486" i="6"/>
  <c r="O486" i="6"/>
  <c r="L538" i="6"/>
  <c r="N550" i="6"/>
  <c r="O550" i="6"/>
  <c r="P610" i="6"/>
  <c r="L610" i="6"/>
  <c r="P614" i="6"/>
  <c r="I614" i="6"/>
  <c r="F339" i="6"/>
  <c r="E339" i="6"/>
  <c r="G339" i="6"/>
  <c r="F423" i="6"/>
  <c r="J423" i="6"/>
  <c r="J459" i="6"/>
  <c r="I459" i="6"/>
  <c r="K479" i="6"/>
  <c r="H479" i="6"/>
  <c r="L507" i="6"/>
  <c r="M507" i="6"/>
  <c r="G567" i="6"/>
  <c r="I567" i="6"/>
  <c r="G611" i="6"/>
  <c r="E611" i="6"/>
  <c r="L623" i="6"/>
  <c r="N650" i="6"/>
  <c r="D563" i="6"/>
  <c r="D631" i="6"/>
  <c r="M390" i="6"/>
  <c r="O526" i="6"/>
  <c r="N635" i="6"/>
  <c r="L427" i="6"/>
  <c r="O623" i="6"/>
  <c r="M524" i="6"/>
  <c r="O580" i="6"/>
  <c r="O331" i="6"/>
  <c r="G631" i="6"/>
  <c r="H415" i="6"/>
  <c r="K606" i="6"/>
  <c r="O648" i="6"/>
  <c r="I623" i="6"/>
  <c r="E648" i="6"/>
  <c r="F526" i="6"/>
  <c r="P648" i="6"/>
  <c r="D550" i="6"/>
  <c r="L418" i="6"/>
  <c r="O418" i="6"/>
  <c r="L442" i="6"/>
  <c r="M442" i="6"/>
  <c r="N486" i="6"/>
  <c r="E486" i="6"/>
  <c r="J538" i="6"/>
  <c r="H538" i="6"/>
  <c r="L550" i="6"/>
  <c r="K550" i="6"/>
  <c r="K610" i="6"/>
  <c r="G610" i="6"/>
  <c r="F614" i="6"/>
  <c r="E614" i="6"/>
  <c r="J339" i="6"/>
  <c r="L339" i="6"/>
  <c r="K415" i="6"/>
  <c r="K423" i="6"/>
  <c r="M423" i="6"/>
  <c r="O459" i="6"/>
  <c r="E459" i="6"/>
  <c r="O479" i="6"/>
  <c r="O507" i="6"/>
  <c r="H507" i="6"/>
  <c r="E507" i="6"/>
  <c r="P567" i="6"/>
  <c r="E567" i="6"/>
  <c r="P611" i="6"/>
  <c r="G635" i="6"/>
  <c r="L631" i="6"/>
  <c r="D367" i="6"/>
  <c r="D567" i="6"/>
  <c r="G422" i="6"/>
  <c r="M526" i="6"/>
  <c r="I367" i="6"/>
  <c r="L580" i="6"/>
  <c r="K528" i="6"/>
  <c r="J588" i="6"/>
  <c r="P483" i="6"/>
  <c r="E333" i="6"/>
  <c r="F312" i="6"/>
  <c r="J312" i="6"/>
  <c r="N312" i="6"/>
  <c r="G312" i="6"/>
  <c r="K312" i="6"/>
  <c r="O312" i="6"/>
  <c r="D312" i="6"/>
  <c r="H312" i="6"/>
  <c r="L312" i="6"/>
  <c r="P312" i="6"/>
  <c r="E312" i="6"/>
  <c r="I312" i="6"/>
  <c r="M312" i="6"/>
  <c r="G313" i="6"/>
  <c r="K313" i="6"/>
  <c r="O313" i="6"/>
  <c r="D313" i="6"/>
  <c r="H313" i="6"/>
  <c r="L313" i="6"/>
  <c r="P313" i="6"/>
  <c r="E313" i="6"/>
  <c r="I313" i="6"/>
  <c r="M313" i="6"/>
  <c r="F313" i="6"/>
  <c r="J313" i="6"/>
  <c r="N313" i="6"/>
  <c r="D314" i="6"/>
  <c r="H314" i="6"/>
  <c r="L314" i="6"/>
  <c r="P314" i="6"/>
  <c r="E314" i="6"/>
  <c r="I314" i="6"/>
  <c r="M314" i="6"/>
  <c r="F314" i="6"/>
  <c r="J314" i="6"/>
  <c r="N314" i="6"/>
  <c r="G314" i="6"/>
  <c r="K314" i="6"/>
  <c r="O314" i="6"/>
  <c r="E315" i="6"/>
  <c r="I315" i="6"/>
  <c r="M315" i="6"/>
  <c r="F315" i="6"/>
  <c r="J315" i="6"/>
  <c r="N315" i="6"/>
  <c r="G315" i="6"/>
  <c r="K315" i="6"/>
  <c r="O315" i="6"/>
  <c r="D315" i="6"/>
  <c r="H315" i="6"/>
  <c r="L315" i="6"/>
  <c r="P315" i="6"/>
  <c r="F316" i="6"/>
  <c r="J316" i="6"/>
  <c r="N316" i="6"/>
  <c r="G316" i="6"/>
  <c r="K316" i="6"/>
  <c r="O316" i="6"/>
  <c r="D316" i="6"/>
  <c r="H316" i="6"/>
  <c r="L316" i="6"/>
  <c r="P316" i="6"/>
  <c r="E316" i="6"/>
  <c r="I316" i="6"/>
  <c r="M316" i="6"/>
  <c r="D494" i="6"/>
  <c r="I398" i="6"/>
  <c r="D426" i="6"/>
  <c r="H494" i="6"/>
  <c r="F566" i="6"/>
  <c r="K387" i="6"/>
  <c r="J431" i="6"/>
  <c r="G523" i="6"/>
  <c r="H543" i="6"/>
  <c r="H598" i="6"/>
  <c r="F415" i="6"/>
  <c r="M415" i="6"/>
  <c r="N563" i="6"/>
  <c r="F648" i="6"/>
  <c r="J478" i="6"/>
  <c r="H606" i="6"/>
  <c r="H367" i="6"/>
  <c r="K563" i="6"/>
  <c r="K520" i="6"/>
  <c r="F532" i="6"/>
  <c r="P580" i="6"/>
  <c r="F596" i="6"/>
  <c r="P650" i="6"/>
  <c r="P495" i="6"/>
  <c r="L511" i="6"/>
  <c r="H333" i="3"/>
  <c r="H619" i="6"/>
  <c r="P403" i="6"/>
  <c r="D434" i="6"/>
  <c r="I487" i="6"/>
  <c r="E320" i="6"/>
  <c r="I320" i="6"/>
  <c r="M320" i="6"/>
  <c r="L320" i="6"/>
  <c r="F320" i="6"/>
  <c r="J320" i="6"/>
  <c r="N320" i="6"/>
  <c r="D320" i="6"/>
  <c r="P320" i="6"/>
  <c r="G320" i="6"/>
  <c r="K320" i="6"/>
  <c r="O320" i="6"/>
  <c r="H320" i="6"/>
  <c r="G318" i="6"/>
  <c r="K318" i="6"/>
  <c r="O318" i="6"/>
  <c r="D318" i="6"/>
  <c r="H318" i="6"/>
  <c r="L318" i="6"/>
  <c r="P318" i="6"/>
  <c r="F318" i="6"/>
  <c r="E318" i="6"/>
  <c r="I318" i="6"/>
  <c r="M318" i="6"/>
  <c r="J318" i="6"/>
  <c r="N318" i="6"/>
  <c r="G572" i="6"/>
  <c r="N530" i="6"/>
  <c r="E343" i="6"/>
  <c r="K534" i="6"/>
  <c r="D319" i="6"/>
  <c r="H319" i="6"/>
  <c r="L319" i="6"/>
  <c r="P319" i="6"/>
  <c r="G319" i="6"/>
  <c r="O319" i="6"/>
  <c r="E319" i="6"/>
  <c r="I319" i="6"/>
  <c r="M319" i="6"/>
  <c r="F319" i="6"/>
  <c r="J319" i="6"/>
  <c r="N319" i="6"/>
  <c r="K319" i="6"/>
  <c r="G430" i="6"/>
  <c r="M430" i="6"/>
  <c r="N462" i="6"/>
  <c r="J403" i="6"/>
  <c r="E570" i="6"/>
  <c r="L615" i="6"/>
  <c r="G398" i="6"/>
  <c r="H462" i="6"/>
  <c r="H530" i="6"/>
  <c r="H343" i="6"/>
  <c r="P415" i="6"/>
  <c r="O415" i="6"/>
  <c r="I415" i="6"/>
  <c r="F479" i="6"/>
  <c r="N479" i="6"/>
  <c r="L491" i="6"/>
  <c r="L648" i="6"/>
  <c r="I478" i="6"/>
  <c r="P606" i="6"/>
  <c r="E606" i="6"/>
  <c r="K367" i="6"/>
  <c r="O563" i="6"/>
  <c r="N623" i="6"/>
  <c r="I648" i="6"/>
  <c r="M520" i="6"/>
  <c r="H564" i="6"/>
  <c r="P568" i="6"/>
  <c r="I580" i="6"/>
  <c r="P596" i="6"/>
  <c r="G648" i="6"/>
  <c r="F483" i="6"/>
  <c r="O495" i="6"/>
  <c r="E495" i="6"/>
  <c r="M511" i="6"/>
  <c r="F317" i="6"/>
  <c r="J317" i="6"/>
  <c r="N317" i="6"/>
  <c r="E317" i="6"/>
  <c r="G317" i="6"/>
  <c r="K317" i="6"/>
  <c r="O317" i="6"/>
  <c r="M317" i="6"/>
  <c r="D317" i="6"/>
  <c r="H317" i="6"/>
  <c r="L317" i="6"/>
  <c r="P317" i="6"/>
  <c r="I317" i="6"/>
  <c r="F321" i="6"/>
  <c r="J321" i="6"/>
  <c r="N321" i="6"/>
  <c r="K321" i="6"/>
  <c r="H321" i="6"/>
  <c r="I321" i="6"/>
  <c r="G321" i="6"/>
  <c r="O321" i="6"/>
  <c r="P321" i="6"/>
  <c r="M321" i="6"/>
  <c r="D321" i="6"/>
  <c r="L321" i="6"/>
  <c r="E321" i="6"/>
  <c r="L367" i="6"/>
  <c r="P563" i="6"/>
  <c r="N520" i="6"/>
  <c r="P564" i="6"/>
  <c r="F580" i="6"/>
  <c r="N596" i="6"/>
  <c r="K648" i="6"/>
  <c r="K483" i="6"/>
  <c r="J483" i="6"/>
  <c r="L495" i="6"/>
  <c r="P511" i="6"/>
  <c r="P478" i="6"/>
  <c r="F478" i="6"/>
  <c r="G478" i="6"/>
  <c r="M563" i="6"/>
  <c r="G563" i="6"/>
  <c r="M564" i="6"/>
  <c r="K564" i="6"/>
  <c r="I495" i="6"/>
  <c r="N495" i="6"/>
  <c r="G495" i="6"/>
  <c r="M580" i="6"/>
  <c r="K580" i="6"/>
  <c r="H623" i="6"/>
  <c r="E623" i="6"/>
  <c r="G623" i="6"/>
  <c r="J623" i="6"/>
  <c r="I511" i="6"/>
  <c r="N511" i="6"/>
  <c r="G511" i="6"/>
  <c r="E596" i="6"/>
  <c r="O596" i="6"/>
  <c r="H596" i="6"/>
  <c r="L483" i="6"/>
  <c r="E483" i="6"/>
  <c r="M483" i="6"/>
  <c r="I526" i="6"/>
  <c r="H526" i="6"/>
  <c r="P526" i="6"/>
  <c r="D568" i="6"/>
  <c r="E568" i="6"/>
  <c r="O568" i="6"/>
  <c r="H568" i="6"/>
  <c r="H331" i="6"/>
  <c r="I331" i="6"/>
  <c r="F331" i="6"/>
  <c r="H635" i="6"/>
  <c r="E635" i="6"/>
  <c r="D635" i="6"/>
  <c r="M592" i="6"/>
  <c r="K592" i="6"/>
  <c r="E571" i="6"/>
  <c r="K571" i="6"/>
  <c r="J571" i="6"/>
  <c r="N571" i="6"/>
  <c r="D528" i="6"/>
  <c r="J528" i="6"/>
  <c r="P528" i="6"/>
  <c r="H528" i="6"/>
  <c r="I427" i="6"/>
  <c r="G427" i="6"/>
  <c r="F427" i="6"/>
  <c r="I395" i="6"/>
  <c r="J395" i="6"/>
  <c r="O395" i="6"/>
  <c r="O631" i="6"/>
  <c r="M631" i="6"/>
  <c r="D588" i="6"/>
  <c r="E588" i="6"/>
  <c r="O588" i="6"/>
  <c r="H588" i="6"/>
  <c r="H567" i="6"/>
  <c r="N567" i="6"/>
  <c r="G546" i="6"/>
  <c r="E546" i="6"/>
  <c r="N546" i="6"/>
  <c r="D524" i="6"/>
  <c r="J524" i="6"/>
  <c r="P524" i="6"/>
  <c r="F503" i="6"/>
  <c r="L503" i="6"/>
  <c r="O503" i="6"/>
  <c r="I422" i="6"/>
  <c r="F422" i="6"/>
  <c r="N422" i="6"/>
  <c r="E390" i="6"/>
  <c r="L390" i="6"/>
  <c r="G390" i="6"/>
  <c r="D390" i="6"/>
  <c r="H333" i="6"/>
  <c r="I333" i="6"/>
  <c r="N333" i="6"/>
  <c r="D520" i="6"/>
  <c r="E520" i="6"/>
  <c r="L520" i="6"/>
  <c r="F520" i="6"/>
  <c r="O606" i="6"/>
  <c r="G606" i="6"/>
  <c r="F606" i="6"/>
  <c r="J367" i="6"/>
  <c r="E367" i="6"/>
  <c r="M367" i="6"/>
  <c r="F538" i="6"/>
  <c r="D478" i="6"/>
  <c r="D606" i="6"/>
  <c r="G418" i="6"/>
  <c r="P418" i="6"/>
  <c r="K442" i="6"/>
  <c r="H442" i="6"/>
  <c r="N538" i="6"/>
  <c r="P538" i="6"/>
  <c r="L415" i="6"/>
  <c r="N415" i="6"/>
  <c r="E415" i="6"/>
  <c r="L423" i="6"/>
  <c r="N423" i="6"/>
  <c r="E423" i="6"/>
  <c r="M479" i="6"/>
  <c r="E479" i="6"/>
  <c r="L479" i="6"/>
  <c r="J611" i="6"/>
  <c r="F611" i="6"/>
  <c r="O635" i="6"/>
  <c r="G520" i="6"/>
  <c r="J606" i="6"/>
  <c r="I650" i="6"/>
  <c r="D495" i="6"/>
  <c r="G434" i="6"/>
  <c r="O478" i="6"/>
  <c r="H478" i="6"/>
  <c r="N526" i="6"/>
  <c r="E526" i="6"/>
  <c r="N606" i="6"/>
  <c r="I606" i="6"/>
  <c r="M623" i="6"/>
  <c r="K650" i="6"/>
  <c r="P367" i="6"/>
  <c r="N367" i="6"/>
  <c r="H395" i="6"/>
  <c r="G395" i="6"/>
  <c r="P427" i="6"/>
  <c r="N427" i="6"/>
  <c r="J563" i="6"/>
  <c r="F563" i="6"/>
  <c r="F623" i="6"/>
  <c r="L564" i="6"/>
  <c r="P631" i="6"/>
  <c r="L650" i="6"/>
  <c r="J520" i="6"/>
  <c r="I520" i="6"/>
  <c r="K524" i="6"/>
  <c r="I524" i="6"/>
  <c r="G528" i="6"/>
  <c r="M528" i="6"/>
  <c r="N564" i="6"/>
  <c r="O564" i="6"/>
  <c r="N568" i="6"/>
  <c r="J568" i="6"/>
  <c r="H580" i="6"/>
  <c r="J580" i="6"/>
  <c r="P588" i="6"/>
  <c r="M588" i="6"/>
  <c r="P592" i="6"/>
  <c r="I592" i="6"/>
  <c r="K596" i="6"/>
  <c r="I596" i="6"/>
  <c r="J331" i="6"/>
  <c r="P331" i="6"/>
  <c r="G331" i="6"/>
  <c r="G483" i="6"/>
  <c r="I483" i="6"/>
  <c r="K495" i="6"/>
  <c r="J495" i="6"/>
  <c r="O511" i="6"/>
  <c r="H511" i="6"/>
  <c r="E511" i="6"/>
  <c r="G571" i="6"/>
  <c r="I571" i="6"/>
  <c r="K631" i="6"/>
  <c r="F333" i="6"/>
  <c r="L333" i="6"/>
  <c r="L515" i="6"/>
  <c r="F322" i="6"/>
  <c r="J322" i="6"/>
  <c r="N322" i="6"/>
  <c r="G322" i="6"/>
  <c r="K322" i="6"/>
  <c r="O322" i="6"/>
  <c r="D322" i="6"/>
  <c r="H322" i="6"/>
  <c r="L322" i="6"/>
  <c r="P322" i="6"/>
  <c r="E322" i="6"/>
  <c r="I322" i="6"/>
  <c r="M322" i="6"/>
  <c r="G323" i="6"/>
  <c r="K323" i="6"/>
  <c r="O323" i="6"/>
  <c r="D323" i="6"/>
  <c r="H323" i="6"/>
  <c r="L323" i="6"/>
  <c r="P323" i="6"/>
  <c r="E323" i="6"/>
  <c r="I323" i="6"/>
  <c r="M323" i="6"/>
  <c r="F323" i="6"/>
  <c r="J323" i="6"/>
  <c r="N323" i="6"/>
  <c r="D324" i="6"/>
  <c r="H324" i="6"/>
  <c r="L324" i="6"/>
  <c r="P324" i="6"/>
  <c r="E324" i="6"/>
  <c r="I324" i="6"/>
  <c r="M324" i="6"/>
  <c r="F324" i="6"/>
  <c r="J324" i="6"/>
  <c r="N324" i="6"/>
  <c r="G324" i="6"/>
  <c r="K324" i="6"/>
  <c r="O324" i="6"/>
  <c r="E325" i="6"/>
  <c r="I325" i="6"/>
  <c r="M325" i="6"/>
  <c r="L325" i="6"/>
  <c r="F325" i="6"/>
  <c r="J325" i="6"/>
  <c r="N325" i="6"/>
  <c r="O325" i="6"/>
  <c r="G325" i="6"/>
  <c r="K325" i="6"/>
  <c r="P325" i="6"/>
  <c r="D325" i="6"/>
  <c r="H325" i="6"/>
  <c r="H595" i="6"/>
  <c r="E636" i="6"/>
  <c r="D462" i="6"/>
  <c r="E398" i="6"/>
  <c r="N426" i="6"/>
  <c r="I430" i="6"/>
  <c r="O462" i="6"/>
  <c r="M355" i="6"/>
  <c r="I551" i="6"/>
  <c r="I455" i="6"/>
  <c r="J570" i="6"/>
  <c r="O398" i="6"/>
  <c r="L430" i="6"/>
  <c r="E462" i="6"/>
  <c r="F510" i="6"/>
  <c r="F343" i="6"/>
  <c r="F475" i="6"/>
  <c r="E615" i="6"/>
  <c r="D471" i="6"/>
  <c r="H558" i="6"/>
  <c r="F628" i="6"/>
  <c r="H332" i="3"/>
  <c r="O518" i="6"/>
  <c r="H359" i="6"/>
  <c r="D599" i="6"/>
  <c r="D326" i="6"/>
  <c r="H326" i="6"/>
  <c r="L326" i="6"/>
  <c r="P326" i="6"/>
  <c r="E326" i="6"/>
  <c r="I326" i="6"/>
  <c r="M326" i="6"/>
  <c r="F326" i="6"/>
  <c r="J326" i="6"/>
  <c r="N326" i="6"/>
  <c r="G326" i="6"/>
  <c r="K326" i="6"/>
  <c r="O326" i="6"/>
  <c r="H638" i="6"/>
  <c r="D355" i="6"/>
  <c r="D522" i="6"/>
  <c r="J398" i="6"/>
  <c r="O426" i="6"/>
  <c r="N430" i="6"/>
  <c r="K462" i="6"/>
  <c r="J470" i="6"/>
  <c r="O510" i="6"/>
  <c r="P530" i="6"/>
  <c r="M530" i="6"/>
  <c r="M598" i="6"/>
  <c r="J343" i="6"/>
  <c r="O343" i="6"/>
  <c r="N359" i="6"/>
  <c r="L466" i="6"/>
  <c r="G490" i="6"/>
  <c r="L594" i="6"/>
  <c r="K618" i="6"/>
  <c r="K487" i="6"/>
  <c r="E515" i="6"/>
  <c r="K595" i="6"/>
  <c r="J572" i="6"/>
  <c r="M435" i="6"/>
  <c r="E327" i="6"/>
  <c r="I327" i="6"/>
  <c r="M327" i="6"/>
  <c r="F327" i="6"/>
  <c r="J327" i="6"/>
  <c r="N327" i="6"/>
  <c r="G327" i="6"/>
  <c r="K327" i="6"/>
  <c r="O327" i="6"/>
  <c r="D327" i="6"/>
  <c r="H327" i="6"/>
  <c r="L327" i="6"/>
  <c r="P327" i="6"/>
  <c r="D330" i="6"/>
  <c r="H330" i="6"/>
  <c r="L330" i="6"/>
  <c r="P330" i="6"/>
  <c r="E330" i="6"/>
  <c r="I330" i="6"/>
  <c r="M330" i="6"/>
  <c r="F330" i="6"/>
  <c r="J330" i="6"/>
  <c r="N330" i="6"/>
  <c r="G330" i="6"/>
  <c r="K330" i="6"/>
  <c r="O330" i="6"/>
  <c r="N559" i="6"/>
  <c r="G646" i="6"/>
  <c r="J640" i="6"/>
  <c r="D435" i="6"/>
  <c r="D398" i="6"/>
  <c r="N398" i="6"/>
  <c r="H430" i="6"/>
  <c r="I462" i="6"/>
  <c r="G474" i="6"/>
  <c r="H510" i="6"/>
  <c r="K530" i="6"/>
  <c r="I530" i="6"/>
  <c r="M542" i="6"/>
  <c r="I343" i="6"/>
  <c r="L355" i="6"/>
  <c r="I447" i="6"/>
  <c r="P615" i="6"/>
  <c r="D615" i="6"/>
  <c r="K391" i="6"/>
  <c r="N487" i="6"/>
  <c r="K547" i="6"/>
  <c r="G329" i="6"/>
  <c r="K329" i="6"/>
  <c r="O329" i="6"/>
  <c r="D329" i="6"/>
  <c r="H329" i="6"/>
  <c r="L329" i="6"/>
  <c r="P329" i="6"/>
  <c r="E329" i="6"/>
  <c r="I329" i="6"/>
  <c r="M329" i="6"/>
  <c r="F329" i="6"/>
  <c r="J329" i="6"/>
  <c r="N329" i="6"/>
  <c r="F328" i="6"/>
  <c r="J328" i="6"/>
  <c r="N328" i="6"/>
  <c r="G328" i="6"/>
  <c r="K328" i="6"/>
  <c r="O328" i="6"/>
  <c r="D328" i="6"/>
  <c r="H328" i="6"/>
  <c r="L328" i="6"/>
  <c r="P328" i="6"/>
  <c r="E328" i="6"/>
  <c r="I328" i="6"/>
  <c r="M328" i="6"/>
  <c r="N394" i="6"/>
  <c r="F414" i="6"/>
  <c r="N450" i="6"/>
  <c r="F506" i="6"/>
  <c r="F586" i="6"/>
  <c r="G431" i="6"/>
  <c r="G591" i="6"/>
  <c r="D586" i="6"/>
  <c r="D622" i="6"/>
  <c r="E394" i="6"/>
  <c r="P406" i="6"/>
  <c r="E414" i="6"/>
  <c r="L498" i="6"/>
  <c r="G542" i="6"/>
  <c r="K562" i="6"/>
  <c r="F574" i="6"/>
  <c r="M586" i="6"/>
  <c r="F602" i="6"/>
  <c r="E622" i="6"/>
  <c r="E431" i="6"/>
  <c r="P519" i="6"/>
  <c r="F539" i="6"/>
  <c r="M627" i="6"/>
  <c r="I494" i="6"/>
  <c r="J622" i="6"/>
  <c r="M387" i="6"/>
  <c r="J519" i="6"/>
  <c r="I523" i="6"/>
  <c r="F634" i="6"/>
  <c r="E624" i="6"/>
  <c r="E626" i="6"/>
  <c r="D394" i="6"/>
  <c r="O494" i="6"/>
  <c r="H522" i="6"/>
  <c r="G562" i="6"/>
  <c r="I574" i="6"/>
  <c r="K626" i="6"/>
  <c r="P632" i="6"/>
  <c r="L410" i="6"/>
  <c r="M458" i="6"/>
  <c r="L411" i="6"/>
  <c r="D488" i="6"/>
  <c r="P488" i="6"/>
  <c r="N488" i="6"/>
  <c r="J488" i="6"/>
  <c r="G488" i="6"/>
  <c r="F488" i="6"/>
  <c r="O488" i="6"/>
  <c r="H488" i="6"/>
  <c r="M488" i="6"/>
  <c r="K488" i="6"/>
  <c r="L488" i="6"/>
  <c r="I488" i="6"/>
  <c r="E488" i="6"/>
  <c r="K351" i="6"/>
  <c r="P351" i="6"/>
  <c r="N351" i="6"/>
  <c r="D351" i="6"/>
  <c r="O351" i="6"/>
  <c r="I351" i="6"/>
  <c r="H351" i="6"/>
  <c r="M351" i="6"/>
  <c r="L351" i="6"/>
  <c r="J351" i="6"/>
  <c r="D591" i="6"/>
  <c r="H591" i="6"/>
  <c r="I591" i="6"/>
  <c r="P591" i="6"/>
  <c r="O591" i="6"/>
  <c r="H607" i="6"/>
  <c r="I607" i="6"/>
  <c r="P607" i="6"/>
  <c r="O607" i="6"/>
  <c r="F607" i="6"/>
  <c r="J607" i="6"/>
  <c r="K607" i="6"/>
  <c r="E607" i="6"/>
  <c r="G607" i="6"/>
  <c r="E608" i="6"/>
  <c r="O608" i="6"/>
  <c r="H608" i="6"/>
  <c r="I608" i="6"/>
  <c r="F608" i="6"/>
  <c r="N608" i="6"/>
  <c r="M608" i="6"/>
  <c r="K608" i="6"/>
  <c r="J608" i="6"/>
  <c r="J566" i="6"/>
  <c r="E566" i="6"/>
  <c r="L566" i="6"/>
  <c r="K566" i="6"/>
  <c r="D523" i="6"/>
  <c r="E523" i="6"/>
  <c r="K523" i="6"/>
  <c r="H523" i="6"/>
  <c r="D480" i="6"/>
  <c r="L480" i="6"/>
  <c r="I480" i="6"/>
  <c r="O480" i="6"/>
  <c r="P480" i="6"/>
  <c r="N480" i="6"/>
  <c r="E480" i="6"/>
  <c r="G480" i="6"/>
  <c r="F480" i="6"/>
  <c r="J480" i="6"/>
  <c r="H480" i="6"/>
  <c r="M480" i="6"/>
  <c r="K480" i="6"/>
  <c r="I419" i="6"/>
  <c r="J419" i="6"/>
  <c r="F419" i="6"/>
  <c r="M419" i="6"/>
  <c r="O419" i="6"/>
  <c r="P419" i="6"/>
  <c r="H419" i="6"/>
  <c r="G419" i="6"/>
  <c r="K419" i="6"/>
  <c r="E419" i="6"/>
  <c r="N419" i="6"/>
  <c r="L419" i="6"/>
  <c r="J647" i="6"/>
  <c r="D647" i="6"/>
  <c r="G647" i="6"/>
  <c r="E647" i="6"/>
  <c r="K647" i="6"/>
  <c r="O647" i="6"/>
  <c r="I647" i="6"/>
  <c r="P647" i="6"/>
  <c r="H583" i="6"/>
  <c r="N583" i="6"/>
  <c r="F583" i="6"/>
  <c r="L583" i="6"/>
  <c r="G540" i="6"/>
  <c r="L540" i="6"/>
  <c r="M540" i="6"/>
  <c r="K540" i="6"/>
  <c r="P540" i="6"/>
  <c r="F540" i="6"/>
  <c r="O540" i="6"/>
  <c r="E540" i="6"/>
  <c r="J540" i="6"/>
  <c r="H540" i="6"/>
  <c r="I540" i="6"/>
  <c r="E498" i="6"/>
  <c r="J498" i="6"/>
  <c r="P498" i="6"/>
  <c r="J446" i="6"/>
  <c r="P446" i="6"/>
  <c r="O446" i="6"/>
  <c r="F446" i="6"/>
  <c r="G446" i="6"/>
  <c r="H446" i="6"/>
  <c r="N446" i="6"/>
  <c r="L446" i="6"/>
  <c r="D446" i="6"/>
  <c r="E446" i="6"/>
  <c r="I446" i="6"/>
  <c r="F375" i="6"/>
  <c r="O375" i="6"/>
  <c r="H375" i="6"/>
  <c r="J375" i="6"/>
  <c r="E375" i="6"/>
  <c r="M375" i="6"/>
  <c r="N375" i="6"/>
  <c r="K375" i="6"/>
  <c r="G375" i="6"/>
  <c r="I375" i="6"/>
  <c r="P375" i="6"/>
  <c r="L375" i="6"/>
  <c r="D375" i="6"/>
  <c r="J586" i="6"/>
  <c r="M622" i="6"/>
  <c r="M626" i="6"/>
  <c r="H634" i="6"/>
  <c r="F647" i="6"/>
  <c r="D450" i="6"/>
  <c r="D498" i="6"/>
  <c r="D562" i="6"/>
  <c r="D626" i="6"/>
  <c r="K394" i="6"/>
  <c r="J394" i="6"/>
  <c r="H394" i="6"/>
  <c r="N414" i="6"/>
  <c r="G450" i="6"/>
  <c r="J450" i="6"/>
  <c r="K494" i="6"/>
  <c r="O498" i="6"/>
  <c r="H498" i="6"/>
  <c r="I498" i="6"/>
  <c r="L506" i="6"/>
  <c r="F562" i="6"/>
  <c r="N566" i="6"/>
  <c r="I566" i="6"/>
  <c r="H574" i="6"/>
  <c r="E574" i="6"/>
  <c r="N586" i="6"/>
  <c r="E586" i="6"/>
  <c r="F622" i="6"/>
  <c r="N626" i="6"/>
  <c r="O387" i="6"/>
  <c r="J387" i="6"/>
  <c r="P431" i="6"/>
  <c r="N431" i="6"/>
  <c r="O519" i="6"/>
  <c r="J523" i="6"/>
  <c r="P523" i="6"/>
  <c r="P583" i="6"/>
  <c r="E583" i="6"/>
  <c r="K591" i="6"/>
  <c r="O502" i="6"/>
  <c r="G608" i="6"/>
  <c r="M647" i="6"/>
  <c r="D531" i="6"/>
  <c r="G458" i="6"/>
  <c r="G351" i="6"/>
  <c r="L607" i="6"/>
  <c r="G347" i="6"/>
  <c r="L347" i="6"/>
  <c r="M347" i="6"/>
  <c r="K347" i="6"/>
  <c r="P347" i="6"/>
  <c r="N347" i="6"/>
  <c r="D347" i="6"/>
  <c r="O347" i="6"/>
  <c r="E347" i="6"/>
  <c r="J347" i="6"/>
  <c r="F347" i="6"/>
  <c r="H347" i="6"/>
  <c r="J531" i="6"/>
  <c r="I531" i="6"/>
  <c r="G531" i="6"/>
  <c r="M531" i="6"/>
  <c r="O531" i="6"/>
  <c r="N531" i="6"/>
  <c r="E531" i="6"/>
  <c r="L531" i="6"/>
  <c r="F531" i="6"/>
  <c r="P531" i="6"/>
  <c r="D500" i="6"/>
  <c r="M500" i="6"/>
  <c r="H500" i="6"/>
  <c r="O500" i="6"/>
  <c r="F500" i="6"/>
  <c r="L500" i="6"/>
  <c r="G500" i="6"/>
  <c r="E500" i="6"/>
  <c r="J500" i="6"/>
  <c r="P500" i="6"/>
  <c r="I500" i="6"/>
  <c r="N500" i="6"/>
  <c r="E506" i="6"/>
  <c r="J506" i="6"/>
  <c r="P506" i="6"/>
  <c r="L634" i="6"/>
  <c r="N634" i="6"/>
  <c r="F363" i="6"/>
  <c r="K363" i="6"/>
  <c r="M363" i="6"/>
  <c r="D363" i="6"/>
  <c r="J363" i="6"/>
  <c r="O363" i="6"/>
  <c r="L363" i="6"/>
  <c r="N363" i="6"/>
  <c r="E363" i="6"/>
  <c r="P363" i="6"/>
  <c r="I363" i="6"/>
  <c r="H363" i="6"/>
  <c r="E494" i="6"/>
  <c r="J494" i="6"/>
  <c r="P494" i="6"/>
  <c r="M579" i="6"/>
  <c r="G579" i="6"/>
  <c r="F579" i="6"/>
  <c r="J579" i="6"/>
  <c r="K579" i="6"/>
  <c r="O579" i="6"/>
  <c r="E579" i="6"/>
  <c r="P579" i="6"/>
  <c r="D579" i="6"/>
  <c r="F630" i="6"/>
  <c r="J630" i="6"/>
  <c r="G630" i="6"/>
  <c r="N630" i="6"/>
  <c r="K630" i="6"/>
  <c r="H630" i="6"/>
  <c r="I587" i="6"/>
  <c r="P587" i="6"/>
  <c r="O587" i="6"/>
  <c r="H587" i="6"/>
  <c r="D587" i="6"/>
  <c r="M587" i="6"/>
  <c r="G587" i="6"/>
  <c r="F587" i="6"/>
  <c r="L587" i="6"/>
  <c r="N587" i="6"/>
  <c r="E587" i="6"/>
  <c r="K587" i="6"/>
  <c r="D544" i="6"/>
  <c r="H544" i="6"/>
  <c r="I544" i="6"/>
  <c r="G544" i="6"/>
  <c r="L544" i="6"/>
  <c r="M544" i="6"/>
  <c r="K544" i="6"/>
  <c r="P544" i="6"/>
  <c r="F544" i="6"/>
  <c r="O544" i="6"/>
  <c r="E544" i="6"/>
  <c r="N544" i="6"/>
  <c r="M502" i="6"/>
  <c r="H502" i="6"/>
  <c r="K502" i="6"/>
  <c r="J502" i="6"/>
  <c r="G502" i="6"/>
  <c r="E502" i="6"/>
  <c r="N502" i="6"/>
  <c r="I502" i="6"/>
  <c r="L502" i="6"/>
  <c r="I451" i="6"/>
  <c r="P451" i="6"/>
  <c r="L451" i="6"/>
  <c r="F451" i="6"/>
  <c r="O451" i="6"/>
  <c r="H451" i="6"/>
  <c r="J451" i="6"/>
  <c r="E451" i="6"/>
  <c r="M451" i="6"/>
  <c r="K451" i="6"/>
  <c r="G451" i="6"/>
  <c r="D451" i="6"/>
  <c r="E387" i="6"/>
  <c r="L387" i="6"/>
  <c r="N387" i="6"/>
  <c r="D604" i="6"/>
  <c r="M604" i="6"/>
  <c r="K604" i="6"/>
  <c r="L604" i="6"/>
  <c r="J604" i="6"/>
  <c r="P604" i="6"/>
  <c r="E604" i="6"/>
  <c r="O604" i="6"/>
  <c r="H604" i="6"/>
  <c r="I604" i="6"/>
  <c r="F604" i="6"/>
  <c r="N604" i="6"/>
  <c r="M562" i="6"/>
  <c r="N562" i="6"/>
  <c r="D519" i="6"/>
  <c r="E519" i="6"/>
  <c r="L519" i="6"/>
  <c r="G519" i="6"/>
  <c r="D476" i="6"/>
  <c r="L476" i="6"/>
  <c r="I476" i="6"/>
  <c r="E476" i="6"/>
  <c r="P476" i="6"/>
  <c r="N476" i="6"/>
  <c r="J476" i="6"/>
  <c r="G476" i="6"/>
  <c r="F476" i="6"/>
  <c r="O476" i="6"/>
  <c r="M476" i="6"/>
  <c r="K476" i="6"/>
  <c r="M414" i="6"/>
  <c r="K414" i="6"/>
  <c r="N607" i="6"/>
  <c r="E630" i="6"/>
  <c r="M634" i="6"/>
  <c r="L647" i="6"/>
  <c r="D387" i="6"/>
  <c r="D502" i="6"/>
  <c r="D566" i="6"/>
  <c r="D630" i="6"/>
  <c r="L394" i="6"/>
  <c r="O394" i="6"/>
  <c r="M394" i="6"/>
  <c r="D414" i="6"/>
  <c r="H414" i="6"/>
  <c r="J414" i="6"/>
  <c r="M450" i="6"/>
  <c r="P450" i="6"/>
  <c r="G494" i="6"/>
  <c r="F494" i="6"/>
  <c r="K498" i="6"/>
  <c r="N498" i="6"/>
  <c r="O506" i="6"/>
  <c r="H506" i="6"/>
  <c r="I506" i="6"/>
  <c r="H562" i="6"/>
  <c r="E562" i="6"/>
  <c r="H566" i="6"/>
  <c r="P574" i="6"/>
  <c r="K634" i="6"/>
  <c r="F387" i="6"/>
  <c r="P387" i="6"/>
  <c r="F431" i="6"/>
  <c r="N519" i="6"/>
  <c r="M519" i="6"/>
  <c r="N523" i="6"/>
  <c r="F523" i="6"/>
  <c r="O583" i="6"/>
  <c r="K583" i="6"/>
  <c r="J591" i="6"/>
  <c r="F591" i="6"/>
  <c r="D583" i="6"/>
  <c r="M446" i="6"/>
  <c r="F502" i="6"/>
  <c r="O630" i="6"/>
  <c r="K531" i="6"/>
  <c r="L579" i="6"/>
  <c r="M607" i="6"/>
  <c r="K500" i="6"/>
  <c r="J544" i="6"/>
  <c r="I347" i="6"/>
  <c r="D431" i="6"/>
  <c r="M431" i="6"/>
  <c r="L431" i="6"/>
  <c r="K431" i="6"/>
  <c r="M574" i="6"/>
  <c r="N574" i="6"/>
  <c r="J616" i="6"/>
  <c r="P616" i="6"/>
  <c r="E616" i="6"/>
  <c r="O616" i="6"/>
  <c r="K616" i="6"/>
  <c r="I616" i="6"/>
  <c r="H616" i="6"/>
  <c r="M616" i="6"/>
  <c r="N616" i="6"/>
  <c r="F616" i="6"/>
  <c r="O586" i="6"/>
  <c r="I586" i="6"/>
  <c r="H586" i="6"/>
  <c r="P586" i="6"/>
  <c r="J458" i="6"/>
  <c r="P458" i="6"/>
  <c r="O458" i="6"/>
  <c r="N458" i="6"/>
  <c r="L458" i="6"/>
  <c r="E458" i="6"/>
  <c r="I458" i="6"/>
  <c r="K458" i="6"/>
  <c r="H458" i="6"/>
  <c r="K548" i="6"/>
  <c r="M548" i="6"/>
  <c r="J548" i="6"/>
  <c r="O548" i="6"/>
  <c r="L548" i="6"/>
  <c r="E548" i="6"/>
  <c r="F548" i="6"/>
  <c r="N548" i="6"/>
  <c r="G548" i="6"/>
  <c r="E450" i="6"/>
  <c r="L450" i="6"/>
  <c r="H450" i="6"/>
  <c r="D532" i="6"/>
  <c r="O532" i="6"/>
  <c r="E532" i="6"/>
  <c r="J532" i="6"/>
  <c r="H532" i="6"/>
  <c r="I532" i="6"/>
  <c r="G532" i="6"/>
  <c r="L532" i="6"/>
  <c r="M532" i="6"/>
  <c r="K532" i="6"/>
  <c r="P532" i="6"/>
  <c r="D439" i="6"/>
  <c r="H439" i="6"/>
  <c r="J439" i="6"/>
  <c r="K439" i="6"/>
  <c r="E439" i="6"/>
  <c r="G439" i="6"/>
  <c r="L439" i="6"/>
  <c r="I439" i="6"/>
  <c r="O439" i="6"/>
  <c r="M439" i="6"/>
  <c r="P439" i="6"/>
  <c r="D536" i="6"/>
  <c r="K536" i="6"/>
  <c r="P536" i="6"/>
  <c r="F536" i="6"/>
  <c r="O536" i="6"/>
  <c r="E536" i="6"/>
  <c r="J536" i="6"/>
  <c r="H536" i="6"/>
  <c r="I536" i="6"/>
  <c r="M536" i="6"/>
  <c r="G536" i="6"/>
  <c r="N536" i="6"/>
  <c r="L622" i="6"/>
  <c r="K622" i="6"/>
  <c r="N622" i="6"/>
  <c r="P626" i="6"/>
  <c r="L626" i="6"/>
  <c r="G626" i="6"/>
  <c r="J626" i="6"/>
  <c r="O566" i="6"/>
  <c r="H579" i="6"/>
  <c r="N591" i="6"/>
  <c r="M630" i="6"/>
  <c r="D419" i="6"/>
  <c r="D458" i="6"/>
  <c r="D506" i="6"/>
  <c r="D574" i="6"/>
  <c r="D634" i="6"/>
  <c r="F394" i="6"/>
  <c r="G394" i="6"/>
  <c r="G414" i="6"/>
  <c r="P414" i="6"/>
  <c r="I414" i="6"/>
  <c r="O450" i="6"/>
  <c r="K450" i="6"/>
  <c r="L494" i="6"/>
  <c r="M494" i="6"/>
  <c r="G498" i="6"/>
  <c r="F498" i="6"/>
  <c r="K506" i="6"/>
  <c r="N506" i="6"/>
  <c r="P562" i="6"/>
  <c r="L562" i="6"/>
  <c r="P566" i="6"/>
  <c r="G566" i="6"/>
  <c r="K574" i="6"/>
  <c r="G574" i="6"/>
  <c r="K586" i="6"/>
  <c r="G586" i="6"/>
  <c r="G622" i="6"/>
  <c r="O626" i="6"/>
  <c r="G634" i="6"/>
  <c r="N647" i="6"/>
  <c r="G387" i="6"/>
  <c r="H387" i="6"/>
  <c r="O431" i="6"/>
  <c r="I431" i="6"/>
  <c r="K519" i="6"/>
  <c r="F519" i="6"/>
  <c r="I519" i="6"/>
  <c r="L523" i="6"/>
  <c r="M523" i="6"/>
  <c r="J583" i="6"/>
  <c r="M583" i="6"/>
  <c r="L591" i="6"/>
  <c r="M591" i="6"/>
  <c r="H548" i="6"/>
  <c r="P622" i="6"/>
  <c r="K446" i="6"/>
  <c r="F351" i="6"/>
  <c r="I579" i="6"/>
  <c r="I548" i="6"/>
  <c r="P608" i="6"/>
  <c r="G363" i="6"/>
  <c r="N451" i="6"/>
  <c r="J587" i="6"/>
  <c r="D379" i="6"/>
  <c r="I379" i="6"/>
  <c r="N379" i="6"/>
  <c r="O379" i="6"/>
  <c r="F379" i="6"/>
  <c r="J379" i="6"/>
  <c r="P379" i="6"/>
  <c r="L379" i="6"/>
  <c r="H379" i="6"/>
  <c r="D499" i="6"/>
  <c r="I499" i="6"/>
  <c r="N499" i="6"/>
  <c r="G499" i="6"/>
  <c r="E499" i="6"/>
  <c r="J499" i="6"/>
  <c r="P499" i="6"/>
  <c r="L499" i="6"/>
  <c r="H499" i="6"/>
  <c r="D584" i="6"/>
  <c r="E584" i="6"/>
  <c r="O584" i="6"/>
  <c r="H584" i="6"/>
  <c r="J584" i="6"/>
  <c r="P584" i="6"/>
  <c r="I584" i="6"/>
  <c r="N584" i="6"/>
  <c r="K584" i="6"/>
  <c r="G584" i="6"/>
  <c r="M584" i="6"/>
  <c r="E402" i="6"/>
  <c r="N402" i="6"/>
  <c r="J402" i="6"/>
  <c r="D402" i="6"/>
  <c r="H402" i="6"/>
  <c r="L402" i="6"/>
  <c r="G402" i="6"/>
  <c r="K402" i="6"/>
  <c r="M402" i="6"/>
  <c r="O402" i="6"/>
  <c r="H618" i="6"/>
  <c r="O618" i="6"/>
  <c r="E618" i="6"/>
  <c r="L618" i="6"/>
  <c r="N618" i="6"/>
  <c r="G618" i="6"/>
  <c r="P618" i="6"/>
  <c r="F618" i="6"/>
  <c r="M618" i="6"/>
  <c r="L474" i="6"/>
  <c r="O474" i="6"/>
  <c r="N474" i="6"/>
  <c r="H474" i="6"/>
  <c r="J474" i="6"/>
  <c r="I474" i="6"/>
  <c r="E559" i="6"/>
  <c r="K559" i="6"/>
  <c r="J559" i="6"/>
  <c r="F559" i="6"/>
  <c r="L559" i="6"/>
  <c r="M559" i="6"/>
  <c r="I559" i="6"/>
  <c r="O559" i="6"/>
  <c r="G559" i="6"/>
  <c r="P559" i="6"/>
  <c r="M644" i="6"/>
  <c r="D644" i="6"/>
  <c r="H644" i="6"/>
  <c r="G644" i="6"/>
  <c r="I644" i="6"/>
  <c r="N644" i="6"/>
  <c r="L644" i="6"/>
  <c r="E644" i="6"/>
  <c r="O554" i="6"/>
  <c r="M554" i="6"/>
  <c r="N554" i="6"/>
  <c r="J554" i="6"/>
  <c r="I554" i="6"/>
  <c r="H554" i="6"/>
  <c r="P554" i="6"/>
  <c r="E391" i="6"/>
  <c r="L391" i="6"/>
  <c r="O391" i="6"/>
  <c r="H391" i="6"/>
  <c r="F391" i="6"/>
  <c r="J391" i="6"/>
  <c r="P391" i="6"/>
  <c r="M391" i="6"/>
  <c r="D391" i="6"/>
  <c r="I391" i="6"/>
  <c r="D504" i="6"/>
  <c r="F504" i="6"/>
  <c r="L504" i="6"/>
  <c r="G504" i="6"/>
  <c r="M504" i="6"/>
  <c r="H504" i="6"/>
  <c r="O504" i="6"/>
  <c r="N504" i="6"/>
  <c r="J504" i="6"/>
  <c r="E504" i="6"/>
  <c r="K504" i="6"/>
  <c r="J590" i="6"/>
  <c r="O590" i="6"/>
  <c r="M590" i="6"/>
  <c r="N590" i="6"/>
  <c r="I590" i="6"/>
  <c r="H590" i="6"/>
  <c r="P590" i="6"/>
  <c r="I646" i="6"/>
  <c r="E646" i="6"/>
  <c r="J646" i="6"/>
  <c r="P646" i="6"/>
  <c r="N646" i="6"/>
  <c r="L646" i="6"/>
  <c r="O646" i="6"/>
  <c r="H646" i="6"/>
  <c r="K646" i="6"/>
  <c r="D646" i="6"/>
  <c r="M646" i="6"/>
  <c r="M603" i="6"/>
  <c r="G603" i="6"/>
  <c r="I603" i="6"/>
  <c r="P603" i="6"/>
  <c r="O603" i="6"/>
  <c r="K603" i="6"/>
  <c r="D603" i="6"/>
  <c r="F603" i="6"/>
  <c r="E603" i="6"/>
  <c r="H603" i="6"/>
  <c r="L560" i="6"/>
  <c r="D560" i="6"/>
  <c r="E560" i="6"/>
  <c r="O560" i="6"/>
  <c r="H560" i="6"/>
  <c r="J560" i="6"/>
  <c r="P560" i="6"/>
  <c r="K560" i="6"/>
  <c r="F560" i="6"/>
  <c r="G560" i="6"/>
  <c r="I560" i="6"/>
  <c r="I518" i="6"/>
  <c r="P518" i="6"/>
  <c r="N518" i="6"/>
  <c r="E518" i="6"/>
  <c r="L518" i="6"/>
  <c r="F518" i="6"/>
  <c r="D518" i="6"/>
  <c r="I443" i="6"/>
  <c r="J443" i="6"/>
  <c r="O443" i="6"/>
  <c r="E443" i="6"/>
  <c r="N443" i="6"/>
  <c r="G443" i="6"/>
  <c r="H443" i="6"/>
  <c r="L443" i="6"/>
  <c r="M443" i="6"/>
  <c r="F443" i="6"/>
  <c r="D443" i="6"/>
  <c r="J371" i="6"/>
  <c r="E371" i="6"/>
  <c r="F371" i="6"/>
  <c r="O371" i="6"/>
  <c r="I371" i="6"/>
  <c r="M371" i="6"/>
  <c r="N371" i="6"/>
  <c r="H371" i="6"/>
  <c r="D620" i="6"/>
  <c r="L620" i="6"/>
  <c r="I620" i="6"/>
  <c r="H620" i="6"/>
  <c r="P620" i="6"/>
  <c r="E620" i="6"/>
  <c r="O620" i="6"/>
  <c r="J620" i="6"/>
  <c r="M620" i="6"/>
  <c r="F620" i="6"/>
  <c r="G620" i="6"/>
  <c r="O578" i="6"/>
  <c r="J578" i="6"/>
  <c r="M578" i="6"/>
  <c r="N578" i="6"/>
  <c r="D578" i="6"/>
  <c r="I578" i="6"/>
  <c r="H578" i="6"/>
  <c r="P578" i="6"/>
  <c r="D535" i="6"/>
  <c r="G535" i="6"/>
  <c r="L535" i="6"/>
  <c r="M535" i="6"/>
  <c r="H535" i="6"/>
  <c r="I535" i="6"/>
  <c r="O535" i="6"/>
  <c r="N535" i="6"/>
  <c r="K535" i="6"/>
  <c r="F535" i="6"/>
  <c r="D492" i="6"/>
  <c r="F492" i="6"/>
  <c r="L492" i="6"/>
  <c r="M492" i="6"/>
  <c r="H492" i="6"/>
  <c r="O492" i="6"/>
  <c r="N492" i="6"/>
  <c r="J492" i="6"/>
  <c r="P492" i="6"/>
  <c r="I492" i="6"/>
  <c r="I438" i="6"/>
  <c r="F438" i="6"/>
  <c r="K438" i="6"/>
  <c r="E438" i="6"/>
  <c r="O438" i="6"/>
  <c r="N438" i="6"/>
  <c r="D438" i="6"/>
  <c r="E406" i="6"/>
  <c r="N406" i="6"/>
  <c r="O406" i="6"/>
  <c r="D406" i="6"/>
  <c r="H406" i="6"/>
  <c r="G406" i="6"/>
  <c r="J406" i="6"/>
  <c r="K406" i="6"/>
  <c r="J438" i="6"/>
  <c r="G470" i="6"/>
  <c r="K474" i="6"/>
  <c r="K518" i="6"/>
  <c r="K590" i="6"/>
  <c r="E590" i="6"/>
  <c r="L602" i="6"/>
  <c r="J359" i="6"/>
  <c r="N447" i="6"/>
  <c r="M539" i="6"/>
  <c r="F627" i="6"/>
  <c r="P402" i="6"/>
  <c r="F466" i="6"/>
  <c r="P582" i="6"/>
  <c r="I618" i="6"/>
  <c r="J535" i="6"/>
  <c r="I411" i="6"/>
  <c r="N547" i="6"/>
  <c r="L632" i="6"/>
  <c r="I504" i="6"/>
  <c r="D463" i="6"/>
  <c r="L463" i="6"/>
  <c r="M463" i="6"/>
  <c r="J463" i="6"/>
  <c r="H463" i="6"/>
  <c r="I463" i="6"/>
  <c r="O463" i="6"/>
  <c r="E463" i="6"/>
  <c r="F463" i="6"/>
  <c r="P463" i="6"/>
  <c r="N463" i="6"/>
  <c r="D552" i="6"/>
  <c r="E552" i="6"/>
  <c r="O552" i="6"/>
  <c r="H552" i="6"/>
  <c r="J552" i="6"/>
  <c r="P552" i="6"/>
  <c r="M552" i="6"/>
  <c r="I552" i="6"/>
  <c r="N552" i="6"/>
  <c r="G552" i="6"/>
  <c r="K552" i="6"/>
  <c r="I638" i="6"/>
  <c r="P638" i="6"/>
  <c r="J638" i="6"/>
  <c r="E638" i="6"/>
  <c r="F638" i="6"/>
  <c r="L638" i="6"/>
  <c r="O638" i="6"/>
  <c r="O543" i="6"/>
  <c r="E543" i="6"/>
  <c r="N543" i="6"/>
  <c r="K543" i="6"/>
  <c r="P543" i="6"/>
  <c r="F543" i="6"/>
  <c r="G543" i="6"/>
  <c r="M543" i="6"/>
  <c r="I543" i="6"/>
  <c r="D543" i="6"/>
  <c r="J543" i="6"/>
  <c r="J426" i="6"/>
  <c r="P426" i="6"/>
  <c r="L426" i="6"/>
  <c r="M426" i="6"/>
  <c r="K426" i="6"/>
  <c r="G426" i="6"/>
  <c r="F527" i="6"/>
  <c r="L527" i="6"/>
  <c r="M527" i="6"/>
  <c r="G527" i="6"/>
  <c r="J527" i="6"/>
  <c r="P527" i="6"/>
  <c r="K527" i="6"/>
  <c r="I527" i="6"/>
  <c r="D527" i="6"/>
  <c r="E527" i="6"/>
  <c r="O527" i="6"/>
  <c r="D612" i="6"/>
  <c r="L612" i="6"/>
  <c r="J612" i="6"/>
  <c r="M612" i="6"/>
  <c r="N612" i="6"/>
  <c r="H612" i="6"/>
  <c r="P612" i="6"/>
  <c r="O612" i="6"/>
  <c r="K612" i="6"/>
  <c r="F612" i="6"/>
  <c r="F490" i="6"/>
  <c r="L490" i="6"/>
  <c r="O490" i="6"/>
  <c r="M490" i="6"/>
  <c r="H490" i="6"/>
  <c r="K490" i="6"/>
  <c r="E490" i="6"/>
  <c r="P490" i="6"/>
  <c r="N490" i="6"/>
  <c r="E639" i="6"/>
  <c r="J639" i="6"/>
  <c r="P639" i="6"/>
  <c r="K639" i="6"/>
  <c r="H639" i="6"/>
  <c r="G639" i="6"/>
  <c r="I639" i="6"/>
  <c r="D639" i="6"/>
  <c r="M639" i="6"/>
  <c r="F639" i="6"/>
  <c r="O639" i="6"/>
  <c r="L639" i="6"/>
  <c r="P471" i="6"/>
  <c r="F471" i="6"/>
  <c r="M471" i="6"/>
  <c r="L471" i="6"/>
  <c r="O471" i="6"/>
  <c r="E471" i="6"/>
  <c r="K471" i="6"/>
  <c r="G471" i="6"/>
  <c r="J471" i="6"/>
  <c r="O558" i="6"/>
  <c r="E558" i="6"/>
  <c r="L558" i="6"/>
  <c r="K558" i="6"/>
  <c r="J558" i="6"/>
  <c r="G558" i="6"/>
  <c r="F558" i="6"/>
  <c r="M558" i="6"/>
  <c r="I558" i="6"/>
  <c r="P558" i="6"/>
  <c r="H643" i="6"/>
  <c r="N643" i="6"/>
  <c r="E643" i="6"/>
  <c r="J643" i="6"/>
  <c r="P643" i="6"/>
  <c r="O643" i="6"/>
  <c r="K643" i="6"/>
  <c r="I643" i="6"/>
  <c r="L643" i="6"/>
  <c r="G643" i="6"/>
  <c r="M619" i="6"/>
  <c r="J619" i="6"/>
  <c r="I619" i="6"/>
  <c r="P619" i="6"/>
  <c r="K619" i="6"/>
  <c r="G619" i="6"/>
  <c r="D619" i="6"/>
  <c r="F619" i="6"/>
  <c r="L619" i="6"/>
  <c r="N619" i="6"/>
  <c r="O619" i="6"/>
  <c r="L576" i="6"/>
  <c r="D576" i="6"/>
  <c r="E576" i="6"/>
  <c r="O576" i="6"/>
  <c r="H576" i="6"/>
  <c r="J576" i="6"/>
  <c r="P576" i="6"/>
  <c r="M576" i="6"/>
  <c r="I576" i="6"/>
  <c r="N576" i="6"/>
  <c r="G576" i="6"/>
  <c r="F576" i="6"/>
  <c r="G534" i="6"/>
  <c r="L534" i="6"/>
  <c r="M534" i="6"/>
  <c r="F534" i="6"/>
  <c r="H534" i="6"/>
  <c r="I534" i="6"/>
  <c r="P534" i="6"/>
  <c r="O534" i="6"/>
  <c r="J534" i="6"/>
  <c r="D534" i="6"/>
  <c r="D491" i="6"/>
  <c r="I491" i="6"/>
  <c r="N491" i="6"/>
  <c r="G491" i="6"/>
  <c r="E491" i="6"/>
  <c r="J491" i="6"/>
  <c r="P491" i="6"/>
  <c r="F491" i="6"/>
  <c r="O491" i="6"/>
  <c r="M491" i="6"/>
  <c r="K491" i="6"/>
  <c r="L552" i="6"/>
  <c r="O582" i="6"/>
  <c r="E640" i="6"/>
  <c r="J644" i="6"/>
  <c r="D510" i="6"/>
  <c r="D542" i="6"/>
  <c r="D558" i="6"/>
  <c r="D638" i="6"/>
  <c r="F406" i="6"/>
  <c r="F426" i="6"/>
  <c r="G438" i="6"/>
  <c r="M474" i="6"/>
  <c r="E474" i="6"/>
  <c r="G518" i="6"/>
  <c r="H518" i="6"/>
  <c r="K554" i="6"/>
  <c r="E554" i="6"/>
  <c r="F578" i="6"/>
  <c r="L590" i="6"/>
  <c r="K602" i="6"/>
  <c r="G638" i="6"/>
  <c r="F355" i="6"/>
  <c r="G371" i="6"/>
  <c r="G379" i="6"/>
  <c r="G463" i="6"/>
  <c r="K499" i="6"/>
  <c r="P535" i="6"/>
  <c r="O570" i="6"/>
  <c r="D547" i="6"/>
  <c r="D643" i="6"/>
  <c r="I402" i="6"/>
  <c r="N534" i="6"/>
  <c r="N639" i="6"/>
  <c r="H471" i="6"/>
  <c r="G492" i="6"/>
  <c r="N603" i="6"/>
  <c r="K576" i="6"/>
  <c r="E612" i="6"/>
  <c r="N620" i="6"/>
  <c r="K644" i="6"/>
  <c r="H527" i="6"/>
  <c r="L603" i="6"/>
  <c r="D447" i="6"/>
  <c r="J447" i="6"/>
  <c r="E447" i="6"/>
  <c r="M447" i="6"/>
  <c r="F447" i="6"/>
  <c r="O447" i="6"/>
  <c r="H447" i="6"/>
  <c r="P447" i="6"/>
  <c r="K447" i="6"/>
  <c r="F542" i="6"/>
  <c r="O542" i="6"/>
  <c r="E542" i="6"/>
  <c r="J542" i="6"/>
  <c r="K542" i="6"/>
  <c r="P542" i="6"/>
  <c r="N542" i="6"/>
  <c r="L627" i="6"/>
  <c r="H627" i="6"/>
  <c r="K627" i="6"/>
  <c r="N627" i="6"/>
  <c r="G627" i="6"/>
  <c r="J627" i="6"/>
  <c r="D627" i="6"/>
  <c r="O627" i="6"/>
  <c r="E627" i="6"/>
  <c r="K522" i="6"/>
  <c r="E522" i="6"/>
  <c r="L522" i="6"/>
  <c r="O522" i="6"/>
  <c r="G522" i="6"/>
  <c r="J522" i="6"/>
  <c r="I410" i="6"/>
  <c r="F410" i="6"/>
  <c r="N410" i="6"/>
  <c r="E410" i="6"/>
  <c r="O410" i="6"/>
  <c r="H410" i="6"/>
  <c r="D410" i="6"/>
  <c r="M410" i="6"/>
  <c r="G410" i="6"/>
  <c r="P410" i="6"/>
  <c r="D516" i="6"/>
  <c r="M516" i="6"/>
  <c r="P516" i="6"/>
  <c r="G516" i="6"/>
  <c r="I516" i="6"/>
  <c r="L516" i="6"/>
  <c r="N516" i="6"/>
  <c r="E516" i="6"/>
  <c r="K516" i="6"/>
  <c r="J516" i="6"/>
  <c r="F516" i="6"/>
  <c r="O602" i="6"/>
  <c r="M602" i="6"/>
  <c r="N602" i="6"/>
  <c r="I602" i="6"/>
  <c r="H602" i="6"/>
  <c r="P602" i="6"/>
  <c r="H466" i="6"/>
  <c r="K466" i="6"/>
  <c r="M466" i="6"/>
  <c r="G466" i="6"/>
  <c r="E466" i="6"/>
  <c r="N466" i="6"/>
  <c r="J466" i="6"/>
  <c r="D466" i="6"/>
  <c r="O466" i="6"/>
  <c r="D628" i="6"/>
  <c r="I628" i="6"/>
  <c r="K628" i="6"/>
  <c r="N628" i="6"/>
  <c r="G628" i="6"/>
  <c r="J628" i="6"/>
  <c r="H628" i="6"/>
  <c r="P628" i="6"/>
  <c r="L628" i="6"/>
  <c r="E628" i="6"/>
  <c r="M628" i="6"/>
  <c r="G455" i="6"/>
  <c r="N455" i="6"/>
  <c r="K455" i="6"/>
  <c r="L455" i="6"/>
  <c r="J455" i="6"/>
  <c r="E455" i="6"/>
  <c r="M455" i="6"/>
  <c r="D455" i="6"/>
  <c r="F455" i="6"/>
  <c r="H455" i="6"/>
  <c r="P455" i="6"/>
  <c r="G547" i="6"/>
  <c r="I547" i="6"/>
  <c r="J547" i="6"/>
  <c r="E547" i="6"/>
  <c r="P547" i="6"/>
  <c r="H547" i="6"/>
  <c r="M547" i="6"/>
  <c r="L547" i="6"/>
  <c r="I632" i="6"/>
  <c r="D632" i="6"/>
  <c r="F632" i="6"/>
  <c r="O632" i="6"/>
  <c r="N632" i="6"/>
  <c r="J632" i="6"/>
  <c r="H632" i="6"/>
  <c r="K632" i="6"/>
  <c r="G632" i="6"/>
  <c r="E632" i="6"/>
  <c r="I624" i="6"/>
  <c r="D624" i="6"/>
  <c r="F624" i="6"/>
  <c r="O624" i="6"/>
  <c r="K624" i="6"/>
  <c r="L624" i="6"/>
  <c r="G624" i="6"/>
  <c r="H624" i="6"/>
  <c r="N624" i="6"/>
  <c r="M624" i="6"/>
  <c r="J624" i="6"/>
  <c r="J582" i="6"/>
  <c r="E582" i="6"/>
  <c r="L582" i="6"/>
  <c r="K582" i="6"/>
  <c r="G582" i="6"/>
  <c r="F582" i="6"/>
  <c r="N582" i="6"/>
  <c r="H582" i="6"/>
  <c r="D582" i="6"/>
  <c r="J539" i="6"/>
  <c r="D539" i="6"/>
  <c r="H539" i="6"/>
  <c r="I539" i="6"/>
  <c r="O539" i="6"/>
  <c r="E539" i="6"/>
  <c r="N539" i="6"/>
  <c r="P539" i="6"/>
  <c r="L539" i="6"/>
  <c r="D496" i="6"/>
  <c r="F496" i="6"/>
  <c r="L496" i="6"/>
  <c r="G496" i="6"/>
  <c r="M496" i="6"/>
  <c r="H496" i="6"/>
  <c r="O496" i="6"/>
  <c r="I496" i="6"/>
  <c r="K496" i="6"/>
  <c r="E496" i="6"/>
  <c r="P496" i="6"/>
  <c r="J496" i="6"/>
  <c r="D475" i="6"/>
  <c r="L475" i="6"/>
  <c r="E475" i="6"/>
  <c r="M475" i="6"/>
  <c r="H475" i="6"/>
  <c r="N475" i="6"/>
  <c r="G475" i="6"/>
  <c r="O475" i="6"/>
  <c r="J475" i="6"/>
  <c r="H411" i="6"/>
  <c r="G411" i="6"/>
  <c r="F411" i="6"/>
  <c r="M411" i="6"/>
  <c r="O411" i="6"/>
  <c r="P411" i="6"/>
  <c r="J411" i="6"/>
  <c r="N411" i="6"/>
  <c r="F642" i="6"/>
  <c r="J642" i="6"/>
  <c r="E642" i="6"/>
  <c r="P642" i="6"/>
  <c r="L642" i="6"/>
  <c r="K642" i="6"/>
  <c r="I642" i="6"/>
  <c r="G642" i="6"/>
  <c r="N642" i="6"/>
  <c r="D642" i="6"/>
  <c r="O642" i="6"/>
  <c r="H642" i="6"/>
  <c r="H599" i="6"/>
  <c r="M599" i="6"/>
  <c r="G599" i="6"/>
  <c r="I599" i="6"/>
  <c r="P599" i="6"/>
  <c r="O599" i="6"/>
  <c r="F599" i="6"/>
  <c r="E599" i="6"/>
  <c r="J599" i="6"/>
  <c r="D556" i="6"/>
  <c r="M556" i="6"/>
  <c r="K556" i="6"/>
  <c r="I556" i="6"/>
  <c r="F556" i="6"/>
  <c r="N556" i="6"/>
  <c r="O556" i="6"/>
  <c r="J556" i="6"/>
  <c r="P556" i="6"/>
  <c r="L556" i="6"/>
  <c r="E556" i="6"/>
  <c r="G556" i="6"/>
  <c r="M514" i="6"/>
  <c r="H514" i="6"/>
  <c r="K514" i="6"/>
  <c r="I514" i="6"/>
  <c r="N514" i="6"/>
  <c r="G514" i="6"/>
  <c r="F514" i="6"/>
  <c r="O514" i="6"/>
  <c r="D514" i="6"/>
  <c r="E514" i="6"/>
  <c r="P514" i="6"/>
  <c r="L470" i="6"/>
  <c r="O470" i="6"/>
  <c r="I470" i="6"/>
  <c r="N470" i="6"/>
  <c r="H470" i="6"/>
  <c r="K470" i="6"/>
  <c r="M470" i="6"/>
  <c r="D470" i="6"/>
  <c r="D359" i="6"/>
  <c r="F359" i="6"/>
  <c r="K359" i="6"/>
  <c r="L359" i="6"/>
  <c r="E359" i="6"/>
  <c r="G359" i="6"/>
  <c r="M359" i="6"/>
  <c r="J602" i="6"/>
  <c r="D590" i="6"/>
  <c r="I406" i="6"/>
  <c r="P438" i="6"/>
  <c r="P522" i="6"/>
  <c r="M522" i="6"/>
  <c r="I542" i="6"/>
  <c r="L554" i="6"/>
  <c r="G578" i="6"/>
  <c r="N599" i="6"/>
  <c r="P359" i="6"/>
  <c r="K371" i="6"/>
  <c r="M379" i="6"/>
  <c r="P443" i="6"/>
  <c r="K475" i="6"/>
  <c r="M499" i="6"/>
  <c r="K599" i="6"/>
  <c r="K492" i="6"/>
  <c r="H516" i="6"/>
  <c r="M560" i="6"/>
  <c r="G391" i="6"/>
  <c r="D399" i="6"/>
  <c r="I399" i="6"/>
  <c r="K399" i="6"/>
  <c r="P399" i="6"/>
  <c r="E399" i="6"/>
  <c r="L399" i="6"/>
  <c r="J399" i="6"/>
  <c r="G399" i="6"/>
  <c r="H399" i="6"/>
  <c r="M399" i="6"/>
  <c r="O399" i="6"/>
  <c r="I510" i="6"/>
  <c r="N510" i="6"/>
  <c r="G510" i="6"/>
  <c r="E510" i="6"/>
  <c r="J510" i="6"/>
  <c r="P510" i="6"/>
  <c r="M595" i="6"/>
  <c r="G595" i="6"/>
  <c r="I595" i="6"/>
  <c r="P595" i="6"/>
  <c r="O595" i="6"/>
  <c r="N595" i="6"/>
  <c r="E595" i="6"/>
  <c r="J595" i="6"/>
  <c r="L595" i="6"/>
  <c r="J434" i="6"/>
  <c r="K434" i="6"/>
  <c r="F434" i="6"/>
  <c r="M434" i="6"/>
  <c r="N434" i="6"/>
  <c r="P434" i="6"/>
  <c r="E434" i="6"/>
  <c r="L434" i="6"/>
  <c r="H434" i="6"/>
  <c r="K335" i="6"/>
  <c r="P335" i="6"/>
  <c r="N335" i="6"/>
  <c r="G335" i="6"/>
  <c r="L335" i="6"/>
  <c r="M335" i="6"/>
  <c r="H335" i="6"/>
  <c r="F335" i="6"/>
  <c r="D335" i="6"/>
  <c r="O335" i="6"/>
  <c r="J335" i="6"/>
  <c r="I335" i="6"/>
  <c r="E335" i="6"/>
  <c r="D484" i="6"/>
  <c r="H484" i="6"/>
  <c r="M484" i="6"/>
  <c r="K484" i="6"/>
  <c r="G484" i="6"/>
  <c r="F484" i="6"/>
  <c r="E484" i="6"/>
  <c r="P484" i="6"/>
  <c r="O484" i="6"/>
  <c r="L484" i="6"/>
  <c r="J484" i="6"/>
  <c r="N484" i="6"/>
  <c r="M570" i="6"/>
  <c r="N570" i="6"/>
  <c r="I570" i="6"/>
  <c r="H570" i="6"/>
  <c r="P570" i="6"/>
  <c r="L570" i="6"/>
  <c r="G570" i="6"/>
  <c r="F383" i="6"/>
  <c r="L383" i="6"/>
  <c r="K383" i="6"/>
  <c r="M383" i="6"/>
  <c r="H383" i="6"/>
  <c r="G383" i="6"/>
  <c r="I383" i="6"/>
  <c r="O383" i="6"/>
  <c r="D383" i="6"/>
  <c r="E383" i="6"/>
  <c r="P383" i="6"/>
  <c r="D575" i="6"/>
  <c r="E575" i="6"/>
  <c r="K575" i="6"/>
  <c r="J575" i="6"/>
  <c r="F575" i="6"/>
  <c r="L575" i="6"/>
  <c r="I575" i="6"/>
  <c r="O575" i="6"/>
  <c r="N575" i="6"/>
  <c r="G575" i="6"/>
  <c r="E407" i="6"/>
  <c r="L407" i="6"/>
  <c r="P407" i="6"/>
  <c r="D407" i="6"/>
  <c r="G407" i="6"/>
  <c r="J407" i="6"/>
  <c r="K407" i="6"/>
  <c r="M407" i="6"/>
  <c r="N407" i="6"/>
  <c r="I407" i="6"/>
  <c r="F407" i="6"/>
  <c r="M515" i="6"/>
  <c r="H515" i="6"/>
  <c r="K515" i="6"/>
  <c r="I515" i="6"/>
  <c r="N515" i="6"/>
  <c r="G515" i="6"/>
  <c r="D515" i="6"/>
  <c r="J515" i="6"/>
  <c r="F515" i="6"/>
  <c r="O515" i="6"/>
  <c r="D600" i="6"/>
  <c r="E600" i="6"/>
  <c r="O600" i="6"/>
  <c r="H600" i="6"/>
  <c r="J600" i="6"/>
  <c r="P600" i="6"/>
  <c r="K600" i="6"/>
  <c r="F600" i="6"/>
  <c r="G600" i="6"/>
  <c r="M600" i="6"/>
  <c r="I600" i="6"/>
  <c r="L600" i="6"/>
  <c r="H640" i="6"/>
  <c r="M640" i="6"/>
  <c r="D640" i="6"/>
  <c r="K640" i="6"/>
  <c r="G640" i="6"/>
  <c r="O640" i="6"/>
  <c r="F640" i="6"/>
  <c r="P640" i="6"/>
  <c r="I640" i="6"/>
  <c r="L640" i="6"/>
  <c r="J598" i="6"/>
  <c r="E598" i="6"/>
  <c r="L598" i="6"/>
  <c r="K598" i="6"/>
  <c r="O598" i="6"/>
  <c r="G598" i="6"/>
  <c r="F598" i="6"/>
  <c r="D598" i="6"/>
  <c r="D555" i="6"/>
  <c r="E555" i="6"/>
  <c r="K555" i="6"/>
  <c r="J555" i="6"/>
  <c r="H555" i="6"/>
  <c r="F555" i="6"/>
  <c r="L555" i="6"/>
  <c r="M555" i="6"/>
  <c r="N555" i="6"/>
  <c r="I555" i="6"/>
  <c r="O555" i="6"/>
  <c r="D512" i="6"/>
  <c r="M512" i="6"/>
  <c r="H512" i="6"/>
  <c r="O512" i="6"/>
  <c r="I512" i="6"/>
  <c r="N512" i="6"/>
  <c r="K512" i="6"/>
  <c r="J512" i="6"/>
  <c r="F512" i="6"/>
  <c r="G512" i="6"/>
  <c r="L512" i="6"/>
  <c r="E512" i="6"/>
  <c r="H467" i="6"/>
  <c r="K467" i="6"/>
  <c r="I467" i="6"/>
  <c r="G467" i="6"/>
  <c r="N467" i="6"/>
  <c r="J467" i="6"/>
  <c r="P467" i="6"/>
  <c r="M467" i="6"/>
  <c r="L467" i="6"/>
  <c r="E467" i="6"/>
  <c r="F467" i="6"/>
  <c r="O467" i="6"/>
  <c r="E435" i="6"/>
  <c r="N435" i="6"/>
  <c r="K435" i="6"/>
  <c r="H435" i="6"/>
  <c r="J435" i="6"/>
  <c r="O435" i="6"/>
  <c r="L435" i="6"/>
  <c r="G435" i="6"/>
  <c r="P435" i="6"/>
  <c r="F435" i="6"/>
  <c r="I403" i="6"/>
  <c r="F403" i="6"/>
  <c r="K403" i="6"/>
  <c r="E403" i="6"/>
  <c r="L403" i="6"/>
  <c r="O403" i="6"/>
  <c r="H403" i="6"/>
  <c r="N403" i="6"/>
  <c r="D403" i="6"/>
  <c r="K355" i="6"/>
  <c r="I355" i="6"/>
  <c r="J355" i="6"/>
  <c r="G355" i="6"/>
  <c r="E355" i="6"/>
  <c r="N355" i="6"/>
  <c r="M638" i="6"/>
  <c r="F643" i="6"/>
  <c r="D371" i="6"/>
  <c r="D474" i="6"/>
  <c r="D490" i="6"/>
  <c r="D554" i="6"/>
  <c r="D570" i="6"/>
  <c r="D602" i="6"/>
  <c r="D618" i="6"/>
  <c r="L406" i="6"/>
  <c r="H426" i="6"/>
  <c r="E426" i="6"/>
  <c r="H438" i="6"/>
  <c r="M438" i="6"/>
  <c r="F470" i="6"/>
  <c r="P470" i="6"/>
  <c r="F474" i="6"/>
  <c r="K510" i="6"/>
  <c r="M510" i="6"/>
  <c r="J518" i="6"/>
  <c r="F522" i="6"/>
  <c r="I522" i="6"/>
  <c r="L542" i="6"/>
  <c r="G554" i="6"/>
  <c r="K578" i="6"/>
  <c r="E578" i="6"/>
  <c r="F590" i="6"/>
  <c r="P598" i="6"/>
  <c r="I598" i="6"/>
  <c r="G602" i="6"/>
  <c r="K638" i="6"/>
  <c r="D411" i="6"/>
  <c r="P355" i="6"/>
  <c r="H355" i="6"/>
  <c r="I359" i="6"/>
  <c r="L371" i="6"/>
  <c r="K379" i="6"/>
  <c r="N399" i="6"/>
  <c r="G403" i="6"/>
  <c r="L447" i="6"/>
  <c r="K463" i="6"/>
  <c r="I475" i="6"/>
  <c r="O499" i="6"/>
  <c r="E535" i="6"/>
  <c r="K539" i="6"/>
  <c r="G555" i="6"/>
  <c r="P575" i="6"/>
  <c r="F644" i="6"/>
  <c r="F402" i="6"/>
  <c r="J410" i="6"/>
  <c r="O434" i="6"/>
  <c r="I466" i="6"/>
  <c r="I490" i="6"/>
  <c r="L514" i="6"/>
  <c r="K570" i="6"/>
  <c r="M582" i="6"/>
  <c r="J383" i="6"/>
  <c r="E411" i="6"/>
  <c r="N471" i="6"/>
  <c r="F547" i="6"/>
  <c r="F595" i="6"/>
  <c r="H559" i="6"/>
  <c r="H575" i="6"/>
  <c r="P627" i="6"/>
  <c r="E492" i="6"/>
  <c r="F552" i="6"/>
  <c r="F584" i="6"/>
  <c r="I612" i="6"/>
  <c r="O644" i="6"/>
  <c r="O407" i="6"/>
  <c r="N527" i="6"/>
  <c r="J603" i="6"/>
  <c r="H636" i="6"/>
  <c r="M636" i="6"/>
  <c r="D636" i="6"/>
  <c r="O636" i="6"/>
  <c r="I636" i="6"/>
  <c r="K636" i="6"/>
  <c r="N636" i="6"/>
  <c r="G636" i="6"/>
  <c r="F636" i="6"/>
  <c r="O594" i="6"/>
  <c r="J594" i="6"/>
  <c r="M594" i="6"/>
  <c r="N594" i="6"/>
  <c r="I594" i="6"/>
  <c r="H594" i="6"/>
  <c r="P594" i="6"/>
  <c r="D551" i="6"/>
  <c r="L551" i="6"/>
  <c r="O551" i="6"/>
  <c r="H551" i="6"/>
  <c r="N551" i="6"/>
  <c r="K551" i="6"/>
  <c r="M551" i="6"/>
  <c r="F551" i="6"/>
  <c r="D508" i="6"/>
  <c r="G508" i="6"/>
  <c r="M508" i="6"/>
  <c r="H508" i="6"/>
  <c r="O508" i="6"/>
  <c r="I508" i="6"/>
  <c r="N508" i="6"/>
  <c r="K508" i="6"/>
  <c r="E508" i="6"/>
  <c r="P508" i="6"/>
  <c r="L508" i="6"/>
  <c r="P636" i="6"/>
  <c r="F398" i="6"/>
  <c r="P398" i="6"/>
  <c r="M398" i="6"/>
  <c r="K430" i="6"/>
  <c r="F430" i="6"/>
  <c r="J430" i="6"/>
  <c r="F462" i="6"/>
  <c r="M462" i="6"/>
  <c r="L462" i="6"/>
  <c r="F530" i="6"/>
  <c r="J530" i="6"/>
  <c r="G530" i="6"/>
  <c r="M343" i="6"/>
  <c r="L343" i="6"/>
  <c r="G343" i="6"/>
  <c r="P551" i="6"/>
  <c r="F594" i="6"/>
  <c r="J508" i="6"/>
  <c r="G615" i="6"/>
  <c r="H615" i="6"/>
  <c r="F615" i="6"/>
  <c r="O615" i="6"/>
  <c r="M615" i="6"/>
  <c r="J615" i="6"/>
  <c r="D572" i="6"/>
  <c r="M572" i="6"/>
  <c r="K572" i="6"/>
  <c r="I572" i="6"/>
  <c r="F572" i="6"/>
  <c r="N572" i="6"/>
  <c r="E572" i="6"/>
  <c r="H572" i="6"/>
  <c r="L572" i="6"/>
  <c r="P572" i="6"/>
  <c r="P487" i="6"/>
  <c r="J487" i="6"/>
  <c r="F487" i="6"/>
  <c r="L487" i="6"/>
  <c r="E487" i="6"/>
  <c r="M487" i="6"/>
  <c r="D487" i="6"/>
  <c r="N615" i="6"/>
  <c r="J636" i="6"/>
  <c r="D530" i="6"/>
  <c r="D594" i="6"/>
  <c r="L398" i="6"/>
  <c r="K398" i="6"/>
  <c r="D430" i="6"/>
  <c r="P430" i="6"/>
  <c r="O430" i="6"/>
  <c r="J462" i="6"/>
  <c r="G462" i="6"/>
  <c r="O530" i="6"/>
  <c r="L530" i="6"/>
  <c r="N343" i="6"/>
  <c r="P343" i="6"/>
  <c r="K343" i="6"/>
  <c r="J551" i="6"/>
  <c r="G551" i="6"/>
  <c r="K615" i="6"/>
  <c r="K594" i="6"/>
  <c r="E594" i="6"/>
  <c r="G487" i="6"/>
  <c r="H487" i="6"/>
  <c r="J574" i="6"/>
  <c r="O574" i="6"/>
  <c r="G616" i="6"/>
  <c r="D616" i="6"/>
  <c r="D548" i="6"/>
  <c r="P548" i="6"/>
  <c r="I634" i="6"/>
  <c r="E634" i="6"/>
  <c r="P634" i="6"/>
  <c r="J634" i="6"/>
  <c r="H622" i="6"/>
  <c r="I622" i="6"/>
  <c r="L630" i="6"/>
  <c r="I630" i="6"/>
  <c r="L608" i="6"/>
  <c r="D608" i="6"/>
  <c r="H626" i="6"/>
  <c r="I626" i="6"/>
  <c r="O562" i="6"/>
  <c r="J562" i="6"/>
  <c r="N540" i="6"/>
  <c r="D540" i="6"/>
  <c r="M648" i="6"/>
  <c r="D648" i="6"/>
  <c r="H648" i="6"/>
  <c r="D564" i="6"/>
  <c r="G564" i="6"/>
  <c r="D580" i="6"/>
  <c r="G580" i="6"/>
  <c r="D596" i="6"/>
  <c r="G596" i="6"/>
  <c r="H614" i="6"/>
  <c r="J614" i="6"/>
  <c r="L592" i="6"/>
  <c r="D592" i="6"/>
  <c r="O610" i="6"/>
  <c r="J610" i="6"/>
  <c r="P546" i="6"/>
  <c r="F546" i="6"/>
  <c r="G353" i="6"/>
  <c r="K353" i="6"/>
  <c r="O353" i="6"/>
  <c r="H353" i="6"/>
  <c r="L353" i="6"/>
  <c r="P353" i="6"/>
  <c r="E353" i="6"/>
  <c r="I353" i="6"/>
  <c r="M353" i="6"/>
  <c r="F353" i="6"/>
  <c r="J353" i="6"/>
  <c r="N353" i="6"/>
  <c r="D353" i="6"/>
  <c r="E401" i="6"/>
  <c r="I401" i="6"/>
  <c r="M401" i="6"/>
  <c r="J401" i="6"/>
  <c r="O401" i="6"/>
  <c r="H401" i="6"/>
  <c r="P401" i="6"/>
  <c r="K401" i="6"/>
  <c r="G401" i="6"/>
  <c r="N401" i="6"/>
  <c r="F401" i="6"/>
  <c r="L401" i="6"/>
  <c r="D401" i="6"/>
  <c r="H465" i="6"/>
  <c r="L465" i="6"/>
  <c r="P465" i="6"/>
  <c r="G465" i="6"/>
  <c r="K465" i="6"/>
  <c r="O465" i="6"/>
  <c r="F465" i="6"/>
  <c r="N465" i="6"/>
  <c r="I465" i="6"/>
  <c r="E465" i="6"/>
  <c r="M465" i="6"/>
  <c r="J465" i="6"/>
  <c r="D465" i="6"/>
  <c r="E529" i="6"/>
  <c r="I529" i="6"/>
  <c r="M529" i="6"/>
  <c r="H529" i="6"/>
  <c r="N529" i="6"/>
  <c r="J529" i="6"/>
  <c r="O529" i="6"/>
  <c r="F529" i="6"/>
  <c r="K529" i="6"/>
  <c r="P529" i="6"/>
  <c r="G529" i="6"/>
  <c r="L529" i="6"/>
  <c r="D529" i="6"/>
  <c r="E577" i="6"/>
  <c r="I577" i="6"/>
  <c r="M577" i="6"/>
  <c r="H577" i="6"/>
  <c r="N577" i="6"/>
  <c r="J577" i="6"/>
  <c r="O577" i="6"/>
  <c r="G577" i="6"/>
  <c r="L577" i="6"/>
  <c r="K577" i="6"/>
  <c r="P577" i="6"/>
  <c r="F577" i="6"/>
  <c r="D577" i="6"/>
  <c r="G641" i="6"/>
  <c r="K641" i="6"/>
  <c r="O641" i="6"/>
  <c r="I641" i="6"/>
  <c r="N641" i="6"/>
  <c r="E641" i="6"/>
  <c r="J641" i="6"/>
  <c r="P641" i="6"/>
  <c r="F641" i="6"/>
  <c r="L641" i="6"/>
  <c r="H641" i="6"/>
  <c r="M641" i="6"/>
  <c r="D641" i="6"/>
  <c r="E358" i="6"/>
  <c r="I358" i="6"/>
  <c r="M358" i="6"/>
  <c r="G358" i="6"/>
  <c r="L358" i="6"/>
  <c r="H358" i="6"/>
  <c r="N358" i="6"/>
  <c r="F358" i="6"/>
  <c r="K358" i="6"/>
  <c r="P358" i="6"/>
  <c r="J358" i="6"/>
  <c r="O358" i="6"/>
  <c r="D358" i="6"/>
  <c r="G332" i="6"/>
  <c r="K332" i="6"/>
  <c r="O332" i="6"/>
  <c r="H332" i="6"/>
  <c r="L332" i="6"/>
  <c r="P332" i="6"/>
  <c r="E332" i="6"/>
  <c r="I332" i="6"/>
  <c r="M332" i="6"/>
  <c r="F332" i="6"/>
  <c r="N332" i="6"/>
  <c r="J332" i="6"/>
  <c r="D332" i="6"/>
  <c r="E380" i="6"/>
  <c r="I380" i="6"/>
  <c r="M380" i="6"/>
  <c r="F380" i="6"/>
  <c r="J380" i="6"/>
  <c r="N380" i="6"/>
  <c r="H380" i="6"/>
  <c r="L380" i="6"/>
  <c r="P380" i="6"/>
  <c r="O380" i="6"/>
  <c r="K380" i="6"/>
  <c r="G380" i="6"/>
  <c r="D380" i="6"/>
  <c r="E444" i="6"/>
  <c r="I444" i="6"/>
  <c r="M444" i="6"/>
  <c r="G444" i="6"/>
  <c r="L444" i="6"/>
  <c r="K444" i="6"/>
  <c r="F444" i="6"/>
  <c r="N444" i="6"/>
  <c r="J444" i="6"/>
  <c r="P444" i="6"/>
  <c r="O444" i="6"/>
  <c r="H444" i="6"/>
  <c r="D444" i="6"/>
  <c r="F373" i="6"/>
  <c r="J373" i="6"/>
  <c r="N373" i="6"/>
  <c r="G373" i="6"/>
  <c r="L373" i="6"/>
  <c r="H373" i="6"/>
  <c r="M373" i="6"/>
  <c r="E373" i="6"/>
  <c r="K373" i="6"/>
  <c r="P373" i="6"/>
  <c r="O373" i="6"/>
  <c r="I373" i="6"/>
  <c r="D373" i="6"/>
  <c r="E437" i="6"/>
  <c r="I437" i="6"/>
  <c r="M437" i="6"/>
  <c r="F437" i="6"/>
  <c r="K437" i="6"/>
  <c r="P437" i="6"/>
  <c r="J437" i="6"/>
  <c r="O437" i="6"/>
  <c r="G437" i="6"/>
  <c r="H437" i="6"/>
  <c r="N437" i="6"/>
  <c r="L437" i="6"/>
  <c r="D437" i="6"/>
  <c r="E501" i="6"/>
  <c r="I501" i="6"/>
  <c r="M501" i="6"/>
  <c r="F501" i="6"/>
  <c r="J501" i="6"/>
  <c r="N501" i="6"/>
  <c r="H501" i="6"/>
  <c r="L501" i="6"/>
  <c r="P501" i="6"/>
  <c r="O501" i="6"/>
  <c r="G501" i="6"/>
  <c r="K501" i="6"/>
  <c r="D501" i="6"/>
  <c r="E517" i="6"/>
  <c r="I517" i="6"/>
  <c r="M517" i="6"/>
  <c r="H517" i="6"/>
  <c r="L517" i="6"/>
  <c r="P517" i="6"/>
  <c r="F517" i="6"/>
  <c r="N517" i="6"/>
  <c r="G517" i="6"/>
  <c r="O517" i="6"/>
  <c r="J517" i="6"/>
  <c r="K517" i="6"/>
  <c r="D517" i="6"/>
  <c r="E565" i="6"/>
  <c r="I565" i="6"/>
  <c r="M565" i="6"/>
  <c r="H565" i="6"/>
  <c r="N565" i="6"/>
  <c r="J565" i="6"/>
  <c r="O565" i="6"/>
  <c r="G565" i="6"/>
  <c r="L565" i="6"/>
  <c r="F565" i="6"/>
  <c r="K565" i="6"/>
  <c r="P565" i="6"/>
  <c r="D565" i="6"/>
  <c r="E581" i="6"/>
  <c r="I581" i="6"/>
  <c r="M581" i="6"/>
  <c r="H581" i="6"/>
  <c r="N581" i="6"/>
  <c r="J581" i="6"/>
  <c r="O581" i="6"/>
  <c r="G581" i="6"/>
  <c r="L581" i="6"/>
  <c r="F581" i="6"/>
  <c r="K581" i="6"/>
  <c r="P581" i="6"/>
  <c r="D581" i="6"/>
  <c r="E597" i="6"/>
  <c r="I597" i="6"/>
  <c r="M597" i="6"/>
  <c r="H597" i="6"/>
  <c r="N597" i="6"/>
  <c r="J597" i="6"/>
  <c r="O597" i="6"/>
  <c r="G597" i="6"/>
  <c r="L597" i="6"/>
  <c r="F597" i="6"/>
  <c r="K597" i="6"/>
  <c r="P597" i="6"/>
  <c r="D597" i="6"/>
  <c r="E613" i="6"/>
  <c r="I613" i="6"/>
  <c r="M613" i="6"/>
  <c r="H613" i="6"/>
  <c r="N613" i="6"/>
  <c r="G613" i="6"/>
  <c r="L613" i="6"/>
  <c r="F613" i="6"/>
  <c r="P613" i="6"/>
  <c r="J613" i="6"/>
  <c r="K613" i="6"/>
  <c r="O613" i="6"/>
  <c r="D613" i="6"/>
  <c r="G629" i="6"/>
  <c r="K629" i="6"/>
  <c r="O629" i="6"/>
  <c r="F629" i="6"/>
  <c r="J629" i="6"/>
  <c r="N629" i="6"/>
  <c r="I629" i="6"/>
  <c r="L629" i="6"/>
  <c r="E629" i="6"/>
  <c r="M629" i="6"/>
  <c r="H629" i="6"/>
  <c r="P629" i="6"/>
  <c r="D629" i="6"/>
  <c r="G645" i="6"/>
  <c r="K645" i="6"/>
  <c r="O645" i="6"/>
  <c r="I645" i="6"/>
  <c r="N645" i="6"/>
  <c r="L645" i="6"/>
  <c r="E645" i="6"/>
  <c r="J645" i="6"/>
  <c r="P645" i="6"/>
  <c r="H645" i="6"/>
  <c r="M645" i="6"/>
  <c r="D645" i="6"/>
  <c r="F645" i="6"/>
  <c r="G346" i="6"/>
  <c r="K346" i="6"/>
  <c r="O346" i="6"/>
  <c r="H346" i="6"/>
  <c r="L346" i="6"/>
  <c r="P346" i="6"/>
  <c r="E346" i="6"/>
  <c r="I346" i="6"/>
  <c r="M346" i="6"/>
  <c r="J346" i="6"/>
  <c r="N346" i="6"/>
  <c r="F346" i="6"/>
  <c r="D346" i="6"/>
  <c r="F362" i="6"/>
  <c r="J362" i="6"/>
  <c r="N362" i="6"/>
  <c r="G362" i="6"/>
  <c r="K362" i="6"/>
  <c r="O362" i="6"/>
  <c r="E362" i="6"/>
  <c r="I362" i="6"/>
  <c r="M362" i="6"/>
  <c r="H362" i="6"/>
  <c r="L362" i="6"/>
  <c r="P362" i="6"/>
  <c r="D362" i="6"/>
  <c r="F378" i="6"/>
  <c r="J378" i="6"/>
  <c r="N378" i="6"/>
  <c r="E378" i="6"/>
  <c r="K378" i="6"/>
  <c r="P378" i="6"/>
  <c r="G378" i="6"/>
  <c r="L378" i="6"/>
  <c r="I378" i="6"/>
  <c r="O378" i="6"/>
  <c r="H378" i="6"/>
  <c r="M378" i="6"/>
  <c r="D378" i="6"/>
  <c r="G336" i="6"/>
  <c r="K336" i="6"/>
  <c r="O336" i="6"/>
  <c r="H336" i="6"/>
  <c r="L336" i="6"/>
  <c r="P336" i="6"/>
  <c r="E336" i="6"/>
  <c r="I336" i="6"/>
  <c r="M336" i="6"/>
  <c r="F336" i="6"/>
  <c r="N336" i="6"/>
  <c r="J336" i="6"/>
  <c r="D336" i="6"/>
  <c r="G352" i="6"/>
  <c r="K352" i="6"/>
  <c r="O352" i="6"/>
  <c r="H352" i="6"/>
  <c r="L352" i="6"/>
  <c r="P352" i="6"/>
  <c r="E352" i="6"/>
  <c r="I352" i="6"/>
  <c r="M352" i="6"/>
  <c r="F352" i="6"/>
  <c r="N352" i="6"/>
  <c r="J352" i="6"/>
  <c r="D352" i="6"/>
  <c r="F368" i="6"/>
  <c r="J368" i="6"/>
  <c r="N368" i="6"/>
  <c r="H368" i="6"/>
  <c r="M368" i="6"/>
  <c r="I368" i="6"/>
  <c r="O368" i="6"/>
  <c r="G368" i="6"/>
  <c r="L368" i="6"/>
  <c r="E368" i="6"/>
  <c r="P368" i="6"/>
  <c r="K368" i="6"/>
  <c r="D368" i="6"/>
  <c r="E384" i="6"/>
  <c r="I384" i="6"/>
  <c r="M384" i="6"/>
  <c r="F384" i="6"/>
  <c r="J384" i="6"/>
  <c r="N384" i="6"/>
  <c r="H384" i="6"/>
  <c r="L384" i="6"/>
  <c r="P384" i="6"/>
  <c r="K384" i="6"/>
  <c r="O384" i="6"/>
  <c r="G384" i="6"/>
  <c r="D384" i="6"/>
  <c r="E400" i="6"/>
  <c r="I400" i="6"/>
  <c r="M400" i="6"/>
  <c r="F400" i="6"/>
  <c r="K400" i="6"/>
  <c r="P400" i="6"/>
  <c r="G400" i="6"/>
  <c r="N400" i="6"/>
  <c r="H400" i="6"/>
  <c r="O400" i="6"/>
  <c r="L400" i="6"/>
  <c r="J400" i="6"/>
  <c r="D400" i="6"/>
  <c r="E416" i="6"/>
  <c r="I416" i="6"/>
  <c r="M416" i="6"/>
  <c r="G416" i="6"/>
  <c r="L416" i="6"/>
  <c r="H416" i="6"/>
  <c r="N416" i="6"/>
  <c r="F416" i="6"/>
  <c r="K416" i="6"/>
  <c r="P416" i="6"/>
  <c r="O416" i="6"/>
  <c r="J416" i="6"/>
  <c r="D416" i="6"/>
  <c r="E432" i="6"/>
  <c r="I432" i="6"/>
  <c r="M432" i="6"/>
  <c r="G432" i="6"/>
  <c r="L432" i="6"/>
  <c r="F432" i="6"/>
  <c r="K432" i="6"/>
  <c r="P432" i="6"/>
  <c r="N432" i="6"/>
  <c r="O432" i="6"/>
  <c r="J432" i="6"/>
  <c r="H432" i="6"/>
  <c r="D432" i="6"/>
  <c r="F448" i="6"/>
  <c r="J448" i="6"/>
  <c r="N448" i="6"/>
  <c r="H448" i="6"/>
  <c r="M448" i="6"/>
  <c r="I448" i="6"/>
  <c r="O448" i="6"/>
  <c r="G448" i="6"/>
  <c r="L448" i="6"/>
  <c r="P448" i="6"/>
  <c r="K448" i="6"/>
  <c r="E448" i="6"/>
  <c r="D448" i="6"/>
  <c r="H464" i="6"/>
  <c r="L464" i="6"/>
  <c r="P464" i="6"/>
  <c r="E464" i="6"/>
  <c r="G464" i="6"/>
  <c r="K464" i="6"/>
  <c r="O464" i="6"/>
  <c r="J464" i="6"/>
  <c r="M464" i="6"/>
  <c r="I464" i="6"/>
  <c r="F464" i="6"/>
  <c r="N464" i="6"/>
  <c r="D464" i="6"/>
  <c r="E385" i="6"/>
  <c r="I385" i="6"/>
  <c r="M385" i="6"/>
  <c r="F385" i="6"/>
  <c r="J385" i="6"/>
  <c r="N385" i="6"/>
  <c r="H385" i="6"/>
  <c r="L385" i="6"/>
  <c r="P385" i="6"/>
  <c r="G385" i="6"/>
  <c r="O385" i="6"/>
  <c r="K385" i="6"/>
  <c r="D385" i="6"/>
  <c r="E433" i="6"/>
  <c r="I433" i="6"/>
  <c r="M433" i="6"/>
  <c r="F433" i="6"/>
  <c r="K433" i="6"/>
  <c r="P433" i="6"/>
  <c r="J433" i="6"/>
  <c r="O433" i="6"/>
  <c r="L433" i="6"/>
  <c r="N433" i="6"/>
  <c r="H433" i="6"/>
  <c r="G433" i="6"/>
  <c r="D433" i="6"/>
  <c r="E497" i="6"/>
  <c r="I497" i="6"/>
  <c r="M497" i="6"/>
  <c r="F497" i="6"/>
  <c r="J497" i="6"/>
  <c r="N497" i="6"/>
  <c r="H497" i="6"/>
  <c r="L497" i="6"/>
  <c r="P497" i="6"/>
  <c r="O497" i="6"/>
  <c r="G497" i="6"/>
  <c r="K497" i="6"/>
  <c r="D497" i="6"/>
  <c r="E561" i="6"/>
  <c r="I561" i="6"/>
  <c r="M561" i="6"/>
  <c r="H561" i="6"/>
  <c r="N561" i="6"/>
  <c r="J561" i="6"/>
  <c r="O561" i="6"/>
  <c r="G561" i="6"/>
  <c r="L561" i="6"/>
  <c r="K561" i="6"/>
  <c r="P561" i="6"/>
  <c r="F561" i="6"/>
  <c r="D561" i="6"/>
  <c r="E609" i="6"/>
  <c r="I609" i="6"/>
  <c r="M609" i="6"/>
  <c r="H609" i="6"/>
  <c r="N609" i="6"/>
  <c r="J609" i="6"/>
  <c r="O609" i="6"/>
  <c r="G609" i="6"/>
  <c r="L609" i="6"/>
  <c r="K609" i="6"/>
  <c r="P609" i="6"/>
  <c r="F609" i="6"/>
  <c r="D609" i="6"/>
  <c r="F374" i="6"/>
  <c r="J374" i="6"/>
  <c r="N374" i="6"/>
  <c r="E374" i="6"/>
  <c r="K374" i="6"/>
  <c r="P374" i="6"/>
  <c r="G374" i="6"/>
  <c r="L374" i="6"/>
  <c r="I374" i="6"/>
  <c r="O374" i="6"/>
  <c r="M374" i="6"/>
  <c r="H374" i="6"/>
  <c r="D374" i="6"/>
  <c r="F364" i="6"/>
  <c r="J364" i="6"/>
  <c r="N364" i="6"/>
  <c r="G364" i="6"/>
  <c r="E364" i="6"/>
  <c r="I364" i="6"/>
  <c r="M364" i="6"/>
  <c r="L364" i="6"/>
  <c r="O364" i="6"/>
  <c r="K364" i="6"/>
  <c r="H364" i="6"/>
  <c r="P364" i="6"/>
  <c r="D364" i="6"/>
  <c r="E428" i="6"/>
  <c r="I428" i="6"/>
  <c r="M428" i="6"/>
  <c r="G428" i="6"/>
  <c r="L428" i="6"/>
  <c r="F428" i="6"/>
  <c r="K428" i="6"/>
  <c r="P428" i="6"/>
  <c r="H428" i="6"/>
  <c r="J428" i="6"/>
  <c r="O428" i="6"/>
  <c r="N428" i="6"/>
  <c r="D428" i="6"/>
  <c r="G341" i="6"/>
  <c r="K341" i="6"/>
  <c r="O341" i="6"/>
  <c r="H341" i="6"/>
  <c r="L341" i="6"/>
  <c r="P341" i="6"/>
  <c r="E341" i="6"/>
  <c r="I341" i="6"/>
  <c r="M341" i="6"/>
  <c r="F341" i="6"/>
  <c r="J341" i="6"/>
  <c r="N341" i="6"/>
  <c r="D341" i="6"/>
  <c r="E389" i="6"/>
  <c r="I389" i="6"/>
  <c r="M389" i="6"/>
  <c r="H389" i="6"/>
  <c r="L389" i="6"/>
  <c r="P389" i="6"/>
  <c r="J389" i="6"/>
  <c r="G389" i="6"/>
  <c r="K389" i="6"/>
  <c r="F389" i="6"/>
  <c r="O389" i="6"/>
  <c r="N389" i="6"/>
  <c r="D389" i="6"/>
  <c r="F453" i="6"/>
  <c r="J453" i="6"/>
  <c r="N453" i="6"/>
  <c r="G453" i="6"/>
  <c r="L453" i="6"/>
  <c r="H453" i="6"/>
  <c r="M453" i="6"/>
  <c r="E453" i="6"/>
  <c r="K453" i="6"/>
  <c r="P453" i="6"/>
  <c r="O453" i="6"/>
  <c r="I453" i="6"/>
  <c r="D453" i="6"/>
  <c r="G533" i="6"/>
  <c r="K533" i="6"/>
  <c r="O533" i="6"/>
  <c r="H533" i="6"/>
  <c r="L533" i="6"/>
  <c r="P533" i="6"/>
  <c r="E533" i="6"/>
  <c r="I533" i="6"/>
  <c r="M533" i="6"/>
  <c r="J533" i="6"/>
  <c r="N533" i="6"/>
  <c r="F533" i="6"/>
  <c r="D533" i="6"/>
  <c r="F361" i="6"/>
  <c r="J361" i="6"/>
  <c r="N361" i="6"/>
  <c r="G361" i="6"/>
  <c r="K361" i="6"/>
  <c r="O361" i="6"/>
  <c r="E361" i="6"/>
  <c r="I361" i="6"/>
  <c r="M361" i="6"/>
  <c r="H361" i="6"/>
  <c r="P361" i="6"/>
  <c r="L361" i="6"/>
  <c r="D361" i="6"/>
  <c r="E393" i="6"/>
  <c r="I393" i="6"/>
  <c r="M393" i="6"/>
  <c r="H393" i="6"/>
  <c r="J393" i="6"/>
  <c r="O393" i="6"/>
  <c r="L393" i="6"/>
  <c r="F393" i="6"/>
  <c r="N393" i="6"/>
  <c r="K393" i="6"/>
  <c r="G393" i="6"/>
  <c r="P393" i="6"/>
  <c r="D393" i="6"/>
  <c r="E441" i="6"/>
  <c r="I441" i="6"/>
  <c r="M441" i="6"/>
  <c r="F441" i="6"/>
  <c r="K441" i="6"/>
  <c r="P441" i="6"/>
  <c r="L441" i="6"/>
  <c r="G441" i="6"/>
  <c r="N441" i="6"/>
  <c r="J441" i="6"/>
  <c r="H441" i="6"/>
  <c r="O441" i="6"/>
  <c r="D441" i="6"/>
  <c r="H489" i="6"/>
  <c r="L489" i="6"/>
  <c r="P489" i="6"/>
  <c r="F489" i="6"/>
  <c r="K489" i="6"/>
  <c r="G489" i="6"/>
  <c r="M489" i="6"/>
  <c r="E489" i="6"/>
  <c r="J489" i="6"/>
  <c r="O489" i="6"/>
  <c r="N489" i="6"/>
  <c r="I489" i="6"/>
  <c r="D489" i="6"/>
  <c r="G537" i="6"/>
  <c r="K537" i="6"/>
  <c r="O537" i="6"/>
  <c r="H537" i="6"/>
  <c r="L537" i="6"/>
  <c r="P537" i="6"/>
  <c r="E537" i="6"/>
  <c r="I537" i="6"/>
  <c r="M537" i="6"/>
  <c r="J537" i="6"/>
  <c r="N537" i="6"/>
  <c r="F537" i="6"/>
  <c r="D537" i="6"/>
  <c r="E585" i="6"/>
  <c r="I585" i="6"/>
  <c r="M585" i="6"/>
  <c r="H585" i="6"/>
  <c r="N585" i="6"/>
  <c r="J585" i="6"/>
  <c r="O585" i="6"/>
  <c r="G585" i="6"/>
  <c r="L585" i="6"/>
  <c r="K585" i="6"/>
  <c r="F585" i="6"/>
  <c r="P585" i="6"/>
  <c r="D585" i="6"/>
  <c r="G633" i="6"/>
  <c r="K633" i="6"/>
  <c r="O633" i="6"/>
  <c r="F633" i="6"/>
  <c r="I633" i="6"/>
  <c r="N633" i="6"/>
  <c r="E633" i="6"/>
  <c r="J633" i="6"/>
  <c r="P633" i="6"/>
  <c r="H633" i="6"/>
  <c r="M633" i="6"/>
  <c r="D633" i="6"/>
  <c r="L633" i="6"/>
  <c r="G334" i="6"/>
  <c r="K334" i="6"/>
  <c r="O334" i="6"/>
  <c r="H334" i="6"/>
  <c r="L334" i="6"/>
  <c r="P334" i="6"/>
  <c r="E334" i="6"/>
  <c r="I334" i="6"/>
  <c r="M334" i="6"/>
  <c r="J334" i="6"/>
  <c r="N334" i="6"/>
  <c r="F334" i="6"/>
  <c r="D334" i="6"/>
  <c r="G350" i="6"/>
  <c r="K350" i="6"/>
  <c r="O350" i="6"/>
  <c r="H350" i="6"/>
  <c r="L350" i="6"/>
  <c r="P350" i="6"/>
  <c r="E350" i="6"/>
  <c r="I350" i="6"/>
  <c r="M350" i="6"/>
  <c r="J350" i="6"/>
  <c r="N350" i="6"/>
  <c r="F350" i="6"/>
  <c r="D350" i="6"/>
  <c r="F366" i="6"/>
  <c r="J366" i="6"/>
  <c r="N366" i="6"/>
  <c r="E366" i="6"/>
  <c r="K366" i="6"/>
  <c r="P366" i="6"/>
  <c r="G366" i="6"/>
  <c r="L366" i="6"/>
  <c r="I366" i="6"/>
  <c r="O366" i="6"/>
  <c r="M366" i="6"/>
  <c r="H366" i="6"/>
  <c r="D366" i="6"/>
  <c r="E382" i="6"/>
  <c r="I382" i="6"/>
  <c r="M382" i="6"/>
  <c r="F382" i="6"/>
  <c r="J382" i="6"/>
  <c r="N382" i="6"/>
  <c r="H382" i="6"/>
  <c r="L382" i="6"/>
  <c r="P382" i="6"/>
  <c r="K382" i="6"/>
  <c r="O382" i="6"/>
  <c r="G382" i="6"/>
  <c r="D382" i="6"/>
  <c r="G340" i="6"/>
  <c r="K340" i="6"/>
  <c r="O340" i="6"/>
  <c r="H340" i="6"/>
  <c r="L340" i="6"/>
  <c r="P340" i="6"/>
  <c r="E340" i="6"/>
  <c r="I340" i="6"/>
  <c r="M340" i="6"/>
  <c r="F340" i="6"/>
  <c r="N340" i="6"/>
  <c r="J340" i="6"/>
  <c r="D340" i="6"/>
  <c r="G356" i="6"/>
  <c r="K356" i="6"/>
  <c r="O356" i="6"/>
  <c r="E356" i="6"/>
  <c r="I356" i="6"/>
  <c r="M356" i="6"/>
  <c r="H356" i="6"/>
  <c r="P356" i="6"/>
  <c r="J356" i="6"/>
  <c r="F356" i="6"/>
  <c r="N356" i="6"/>
  <c r="L356" i="6"/>
  <c r="D356" i="6"/>
  <c r="F372" i="6"/>
  <c r="J372" i="6"/>
  <c r="N372" i="6"/>
  <c r="H372" i="6"/>
  <c r="M372" i="6"/>
  <c r="I372" i="6"/>
  <c r="O372" i="6"/>
  <c r="G372" i="6"/>
  <c r="L372" i="6"/>
  <c r="P372" i="6"/>
  <c r="E372" i="6"/>
  <c r="K372" i="6"/>
  <c r="D372" i="6"/>
  <c r="E388" i="6"/>
  <c r="I388" i="6"/>
  <c r="M388" i="6"/>
  <c r="H388" i="6"/>
  <c r="L388" i="6"/>
  <c r="P388" i="6"/>
  <c r="F388" i="6"/>
  <c r="N388" i="6"/>
  <c r="J388" i="6"/>
  <c r="K388" i="6"/>
  <c r="G388" i="6"/>
  <c r="O388" i="6"/>
  <c r="D388" i="6"/>
  <c r="E404" i="6"/>
  <c r="I404" i="6"/>
  <c r="M404" i="6"/>
  <c r="F404" i="6"/>
  <c r="K404" i="6"/>
  <c r="P404" i="6"/>
  <c r="H404" i="6"/>
  <c r="O404" i="6"/>
  <c r="J404" i="6"/>
  <c r="G404" i="6"/>
  <c r="N404" i="6"/>
  <c r="L404" i="6"/>
  <c r="D404" i="6"/>
  <c r="E420" i="6"/>
  <c r="I420" i="6"/>
  <c r="M420" i="6"/>
  <c r="G420" i="6"/>
  <c r="L420" i="6"/>
  <c r="H420" i="6"/>
  <c r="N420" i="6"/>
  <c r="F420" i="6"/>
  <c r="K420" i="6"/>
  <c r="P420" i="6"/>
  <c r="J420" i="6"/>
  <c r="O420" i="6"/>
  <c r="D420" i="6"/>
  <c r="E436" i="6"/>
  <c r="I436" i="6"/>
  <c r="M436" i="6"/>
  <c r="G436" i="6"/>
  <c r="L436" i="6"/>
  <c r="F436" i="6"/>
  <c r="K436" i="6"/>
  <c r="P436" i="6"/>
  <c r="H436" i="6"/>
  <c r="J436" i="6"/>
  <c r="O436" i="6"/>
  <c r="N436" i="6"/>
  <c r="D436" i="6"/>
  <c r="F452" i="6"/>
  <c r="J452" i="6"/>
  <c r="N452" i="6"/>
  <c r="H452" i="6"/>
  <c r="M452" i="6"/>
  <c r="I452" i="6"/>
  <c r="O452" i="6"/>
  <c r="G452" i="6"/>
  <c r="L452" i="6"/>
  <c r="K452" i="6"/>
  <c r="P452" i="6"/>
  <c r="E452" i="6"/>
  <c r="D452" i="6"/>
  <c r="H468" i="6"/>
  <c r="L468" i="6"/>
  <c r="P468" i="6"/>
  <c r="G468" i="6"/>
  <c r="K468" i="6"/>
  <c r="O468" i="6"/>
  <c r="J468" i="6"/>
  <c r="E468" i="6"/>
  <c r="M468" i="6"/>
  <c r="I468" i="6"/>
  <c r="N468" i="6"/>
  <c r="F468" i="6"/>
  <c r="D468" i="6"/>
  <c r="G337" i="6"/>
  <c r="K337" i="6"/>
  <c r="O337" i="6"/>
  <c r="H337" i="6"/>
  <c r="L337" i="6"/>
  <c r="P337" i="6"/>
  <c r="E337" i="6"/>
  <c r="I337" i="6"/>
  <c r="M337" i="6"/>
  <c r="F337" i="6"/>
  <c r="J337" i="6"/>
  <c r="N337" i="6"/>
  <c r="D337" i="6"/>
  <c r="F369" i="6"/>
  <c r="J369" i="6"/>
  <c r="N369" i="6"/>
  <c r="G369" i="6"/>
  <c r="L369" i="6"/>
  <c r="H369" i="6"/>
  <c r="M369" i="6"/>
  <c r="E369" i="6"/>
  <c r="K369" i="6"/>
  <c r="P369" i="6"/>
  <c r="I369" i="6"/>
  <c r="O369" i="6"/>
  <c r="D369" i="6"/>
  <c r="E417" i="6"/>
  <c r="I417" i="6"/>
  <c r="M417" i="6"/>
  <c r="F417" i="6"/>
  <c r="K417" i="6"/>
  <c r="P417" i="6"/>
  <c r="G417" i="6"/>
  <c r="L417" i="6"/>
  <c r="J417" i="6"/>
  <c r="O417" i="6"/>
  <c r="H417" i="6"/>
  <c r="N417" i="6"/>
  <c r="D417" i="6"/>
  <c r="F449" i="6"/>
  <c r="J449" i="6"/>
  <c r="N449" i="6"/>
  <c r="G449" i="6"/>
  <c r="L449" i="6"/>
  <c r="H449" i="6"/>
  <c r="M449" i="6"/>
  <c r="E449" i="6"/>
  <c r="K449" i="6"/>
  <c r="P449" i="6"/>
  <c r="I449" i="6"/>
  <c r="O449" i="6"/>
  <c r="D449" i="6"/>
  <c r="H481" i="6"/>
  <c r="L481" i="6"/>
  <c r="P481" i="6"/>
  <c r="F481" i="6"/>
  <c r="K481" i="6"/>
  <c r="G481" i="6"/>
  <c r="M481" i="6"/>
  <c r="E481" i="6"/>
  <c r="J481" i="6"/>
  <c r="O481" i="6"/>
  <c r="I481" i="6"/>
  <c r="N481" i="6"/>
  <c r="D481" i="6"/>
  <c r="E513" i="6"/>
  <c r="I513" i="6"/>
  <c r="M513" i="6"/>
  <c r="F513" i="6"/>
  <c r="J513" i="6"/>
  <c r="N513" i="6"/>
  <c r="H513" i="6"/>
  <c r="L513" i="6"/>
  <c r="P513" i="6"/>
  <c r="O513" i="6"/>
  <c r="G513" i="6"/>
  <c r="K513" i="6"/>
  <c r="D513" i="6"/>
  <c r="G545" i="6"/>
  <c r="K545" i="6"/>
  <c r="O545" i="6"/>
  <c r="H545" i="6"/>
  <c r="L545" i="6"/>
  <c r="P545" i="6"/>
  <c r="E545" i="6"/>
  <c r="I545" i="6"/>
  <c r="M545" i="6"/>
  <c r="J545" i="6"/>
  <c r="N545" i="6"/>
  <c r="F545" i="6"/>
  <c r="D545" i="6"/>
  <c r="E593" i="6"/>
  <c r="I593" i="6"/>
  <c r="M593" i="6"/>
  <c r="H593" i="6"/>
  <c r="N593" i="6"/>
  <c r="J593" i="6"/>
  <c r="O593" i="6"/>
  <c r="G593" i="6"/>
  <c r="L593" i="6"/>
  <c r="K593" i="6"/>
  <c r="P593" i="6"/>
  <c r="F593" i="6"/>
  <c r="D593" i="6"/>
  <c r="G625" i="6"/>
  <c r="K625" i="6"/>
  <c r="O625" i="6"/>
  <c r="F625" i="6"/>
  <c r="J625" i="6"/>
  <c r="N625" i="6"/>
  <c r="I625" i="6"/>
  <c r="L625" i="6"/>
  <c r="M625" i="6"/>
  <c r="H625" i="6"/>
  <c r="P625" i="6"/>
  <c r="D625" i="6"/>
  <c r="E625" i="6"/>
  <c r="G342" i="6"/>
  <c r="K342" i="6"/>
  <c r="O342" i="6"/>
  <c r="H342" i="6"/>
  <c r="L342" i="6"/>
  <c r="P342" i="6"/>
  <c r="E342" i="6"/>
  <c r="I342" i="6"/>
  <c r="M342" i="6"/>
  <c r="J342" i="6"/>
  <c r="N342" i="6"/>
  <c r="F342" i="6"/>
  <c r="D342" i="6"/>
  <c r="G348" i="6"/>
  <c r="K348" i="6"/>
  <c r="O348" i="6"/>
  <c r="H348" i="6"/>
  <c r="L348" i="6"/>
  <c r="P348" i="6"/>
  <c r="E348" i="6"/>
  <c r="I348" i="6"/>
  <c r="M348" i="6"/>
  <c r="F348" i="6"/>
  <c r="N348" i="6"/>
  <c r="J348" i="6"/>
  <c r="D348" i="6"/>
  <c r="E396" i="6"/>
  <c r="I396" i="6"/>
  <c r="M396" i="6"/>
  <c r="F396" i="6"/>
  <c r="K396" i="6"/>
  <c r="P396" i="6"/>
  <c r="L396" i="6"/>
  <c r="G396" i="6"/>
  <c r="N396" i="6"/>
  <c r="J396" i="6"/>
  <c r="H396" i="6"/>
  <c r="O396" i="6"/>
  <c r="D396" i="6"/>
  <c r="E412" i="6"/>
  <c r="I412" i="6"/>
  <c r="M412" i="6"/>
  <c r="G412" i="6"/>
  <c r="L412" i="6"/>
  <c r="H412" i="6"/>
  <c r="N412" i="6"/>
  <c r="F412" i="6"/>
  <c r="K412" i="6"/>
  <c r="P412" i="6"/>
  <c r="O412" i="6"/>
  <c r="J412" i="6"/>
  <c r="D412" i="6"/>
  <c r="H460" i="6"/>
  <c r="L460" i="6"/>
  <c r="P460" i="6"/>
  <c r="E460" i="6"/>
  <c r="I460" i="6"/>
  <c r="M460" i="6"/>
  <c r="G460" i="6"/>
  <c r="K460" i="6"/>
  <c r="O460" i="6"/>
  <c r="N460" i="6"/>
  <c r="J460" i="6"/>
  <c r="F460" i="6"/>
  <c r="D460" i="6"/>
  <c r="G357" i="6"/>
  <c r="K357" i="6"/>
  <c r="O357" i="6"/>
  <c r="E357" i="6"/>
  <c r="I357" i="6"/>
  <c r="M357" i="6"/>
  <c r="L357" i="6"/>
  <c r="F357" i="6"/>
  <c r="N357" i="6"/>
  <c r="J357" i="6"/>
  <c r="P357" i="6"/>
  <c r="H357" i="6"/>
  <c r="D357" i="6"/>
  <c r="E405" i="6"/>
  <c r="I405" i="6"/>
  <c r="M405" i="6"/>
  <c r="J405" i="6"/>
  <c r="O405" i="6"/>
  <c r="K405" i="6"/>
  <c r="F405" i="6"/>
  <c r="L405" i="6"/>
  <c r="H405" i="6"/>
  <c r="P405" i="6"/>
  <c r="G405" i="6"/>
  <c r="N405" i="6"/>
  <c r="D405" i="6"/>
  <c r="E421" i="6"/>
  <c r="I421" i="6"/>
  <c r="M421" i="6"/>
  <c r="F421" i="6"/>
  <c r="K421" i="6"/>
  <c r="P421" i="6"/>
  <c r="G421" i="6"/>
  <c r="L421" i="6"/>
  <c r="J421" i="6"/>
  <c r="O421" i="6"/>
  <c r="N421" i="6"/>
  <c r="H421" i="6"/>
  <c r="D421" i="6"/>
  <c r="H469" i="6"/>
  <c r="L469" i="6"/>
  <c r="P469" i="6"/>
  <c r="G469" i="6"/>
  <c r="K469" i="6"/>
  <c r="O469" i="6"/>
  <c r="F469" i="6"/>
  <c r="N469" i="6"/>
  <c r="I469" i="6"/>
  <c r="E469" i="6"/>
  <c r="M469" i="6"/>
  <c r="J469" i="6"/>
  <c r="D469" i="6"/>
  <c r="H485" i="6"/>
  <c r="L485" i="6"/>
  <c r="P485" i="6"/>
  <c r="F485" i="6"/>
  <c r="K485" i="6"/>
  <c r="G485" i="6"/>
  <c r="M485" i="6"/>
  <c r="E485" i="6"/>
  <c r="J485" i="6"/>
  <c r="O485" i="6"/>
  <c r="I485" i="6"/>
  <c r="N485" i="6"/>
  <c r="D485" i="6"/>
  <c r="G549" i="6"/>
  <c r="K549" i="6"/>
  <c r="O549" i="6"/>
  <c r="E549" i="6"/>
  <c r="I549" i="6"/>
  <c r="M549" i="6"/>
  <c r="H549" i="6"/>
  <c r="P549" i="6"/>
  <c r="J549" i="6"/>
  <c r="F549" i="6"/>
  <c r="N549" i="6"/>
  <c r="L549" i="6"/>
  <c r="D549" i="6"/>
  <c r="G345" i="6"/>
  <c r="K345" i="6"/>
  <c r="O345" i="6"/>
  <c r="H345" i="6"/>
  <c r="L345" i="6"/>
  <c r="P345" i="6"/>
  <c r="E345" i="6"/>
  <c r="I345" i="6"/>
  <c r="M345" i="6"/>
  <c r="F345" i="6"/>
  <c r="J345" i="6"/>
  <c r="N345" i="6"/>
  <c r="D345" i="6"/>
  <c r="F377" i="6"/>
  <c r="J377" i="6"/>
  <c r="N377" i="6"/>
  <c r="G377" i="6"/>
  <c r="L377" i="6"/>
  <c r="H377" i="6"/>
  <c r="M377" i="6"/>
  <c r="E377" i="6"/>
  <c r="K377" i="6"/>
  <c r="P377" i="6"/>
  <c r="I377" i="6"/>
  <c r="O377" i="6"/>
  <c r="D377" i="6"/>
  <c r="E409" i="6"/>
  <c r="I409" i="6"/>
  <c r="M409" i="6"/>
  <c r="F409" i="6"/>
  <c r="K409" i="6"/>
  <c r="P409" i="6"/>
  <c r="G409" i="6"/>
  <c r="L409" i="6"/>
  <c r="J409" i="6"/>
  <c r="O409" i="6"/>
  <c r="N409" i="6"/>
  <c r="H409" i="6"/>
  <c r="D409" i="6"/>
  <c r="E425" i="6"/>
  <c r="I425" i="6"/>
  <c r="M425" i="6"/>
  <c r="F425" i="6"/>
  <c r="K425" i="6"/>
  <c r="P425" i="6"/>
  <c r="G425" i="6"/>
  <c r="L425" i="6"/>
  <c r="J425" i="6"/>
  <c r="O425" i="6"/>
  <c r="N425" i="6"/>
  <c r="H425" i="6"/>
  <c r="D425" i="6"/>
  <c r="F457" i="6"/>
  <c r="J457" i="6"/>
  <c r="N457" i="6"/>
  <c r="G457" i="6"/>
  <c r="L457" i="6"/>
  <c r="H457" i="6"/>
  <c r="M457" i="6"/>
  <c r="E457" i="6"/>
  <c r="K457" i="6"/>
  <c r="P457" i="6"/>
  <c r="O457" i="6"/>
  <c r="I457" i="6"/>
  <c r="D457" i="6"/>
  <c r="H473" i="6"/>
  <c r="L473" i="6"/>
  <c r="P473" i="6"/>
  <c r="F473" i="6"/>
  <c r="K473" i="6"/>
  <c r="G473" i="6"/>
  <c r="M473" i="6"/>
  <c r="E473" i="6"/>
  <c r="J473" i="6"/>
  <c r="O473" i="6"/>
  <c r="N473" i="6"/>
  <c r="I473" i="6"/>
  <c r="D473" i="6"/>
  <c r="E505" i="6"/>
  <c r="I505" i="6"/>
  <c r="M505" i="6"/>
  <c r="F505" i="6"/>
  <c r="J505" i="6"/>
  <c r="N505" i="6"/>
  <c r="H505" i="6"/>
  <c r="L505" i="6"/>
  <c r="P505" i="6"/>
  <c r="O505" i="6"/>
  <c r="G505" i="6"/>
  <c r="K505" i="6"/>
  <c r="D505" i="6"/>
  <c r="E521" i="6"/>
  <c r="I521" i="6"/>
  <c r="M521" i="6"/>
  <c r="H521" i="6"/>
  <c r="L521" i="6"/>
  <c r="F521" i="6"/>
  <c r="N521" i="6"/>
  <c r="G521" i="6"/>
  <c r="O521" i="6"/>
  <c r="J521" i="6"/>
  <c r="P521" i="6"/>
  <c r="K521" i="6"/>
  <c r="D521" i="6"/>
  <c r="E553" i="6"/>
  <c r="I553" i="6"/>
  <c r="M553" i="6"/>
  <c r="H553" i="6"/>
  <c r="N553" i="6"/>
  <c r="J553" i="6"/>
  <c r="O553" i="6"/>
  <c r="G553" i="6"/>
  <c r="L553" i="6"/>
  <c r="F553" i="6"/>
  <c r="K553" i="6"/>
  <c r="P553" i="6"/>
  <c r="D553" i="6"/>
  <c r="E569" i="6"/>
  <c r="I569" i="6"/>
  <c r="M569" i="6"/>
  <c r="H569" i="6"/>
  <c r="N569" i="6"/>
  <c r="J569" i="6"/>
  <c r="O569" i="6"/>
  <c r="G569" i="6"/>
  <c r="L569" i="6"/>
  <c r="K569" i="6"/>
  <c r="F569" i="6"/>
  <c r="P569" i="6"/>
  <c r="D569" i="6"/>
  <c r="E601" i="6"/>
  <c r="I601" i="6"/>
  <c r="M601" i="6"/>
  <c r="H601" i="6"/>
  <c r="N601" i="6"/>
  <c r="J601" i="6"/>
  <c r="O601" i="6"/>
  <c r="G601" i="6"/>
  <c r="L601" i="6"/>
  <c r="K601" i="6"/>
  <c r="F601" i="6"/>
  <c r="P601" i="6"/>
  <c r="D601" i="6"/>
  <c r="E617" i="6"/>
  <c r="I617" i="6"/>
  <c r="M617" i="6"/>
  <c r="H617" i="6"/>
  <c r="N617" i="6"/>
  <c r="G617" i="6"/>
  <c r="L617" i="6"/>
  <c r="K617" i="6"/>
  <c r="P617" i="6"/>
  <c r="O617" i="6"/>
  <c r="F617" i="6"/>
  <c r="J617" i="6"/>
  <c r="D617" i="6"/>
  <c r="G649" i="6"/>
  <c r="K649" i="6"/>
  <c r="O649" i="6"/>
  <c r="I649" i="6"/>
  <c r="N649" i="6"/>
  <c r="E649" i="6"/>
  <c r="J649" i="6"/>
  <c r="P649" i="6"/>
  <c r="H649" i="6"/>
  <c r="M649" i="6"/>
  <c r="D649" i="6"/>
  <c r="F649" i="6"/>
  <c r="L649" i="6"/>
  <c r="G349" i="6"/>
  <c r="K349" i="6"/>
  <c r="O349" i="6"/>
  <c r="H349" i="6"/>
  <c r="L349" i="6"/>
  <c r="P349" i="6"/>
  <c r="E349" i="6"/>
  <c r="I349" i="6"/>
  <c r="M349" i="6"/>
  <c r="F349" i="6"/>
  <c r="J349" i="6"/>
  <c r="N349" i="6"/>
  <c r="D349" i="6"/>
  <c r="F365" i="6"/>
  <c r="J365" i="6"/>
  <c r="N365" i="6"/>
  <c r="E365" i="6"/>
  <c r="I365" i="6"/>
  <c r="M365" i="6"/>
  <c r="H365" i="6"/>
  <c r="P365" i="6"/>
  <c r="K365" i="6"/>
  <c r="G365" i="6"/>
  <c r="O365" i="6"/>
  <c r="L365" i="6"/>
  <c r="D365" i="6"/>
  <c r="E381" i="6"/>
  <c r="I381" i="6"/>
  <c r="M381" i="6"/>
  <c r="F381" i="6"/>
  <c r="J381" i="6"/>
  <c r="N381" i="6"/>
  <c r="H381" i="6"/>
  <c r="L381" i="6"/>
  <c r="P381" i="6"/>
  <c r="G381" i="6"/>
  <c r="K381" i="6"/>
  <c r="O381" i="6"/>
  <c r="D381" i="6"/>
  <c r="E397" i="6"/>
  <c r="I397" i="6"/>
  <c r="M397" i="6"/>
  <c r="J397" i="6"/>
  <c r="O397" i="6"/>
  <c r="G397" i="6"/>
  <c r="N397" i="6"/>
  <c r="H397" i="6"/>
  <c r="P397" i="6"/>
  <c r="F397" i="6"/>
  <c r="L397" i="6"/>
  <c r="K397" i="6"/>
  <c r="D397" i="6"/>
  <c r="E413" i="6"/>
  <c r="I413" i="6"/>
  <c r="M413" i="6"/>
  <c r="F413" i="6"/>
  <c r="K413" i="6"/>
  <c r="P413" i="6"/>
  <c r="G413" i="6"/>
  <c r="L413" i="6"/>
  <c r="J413" i="6"/>
  <c r="O413" i="6"/>
  <c r="H413" i="6"/>
  <c r="N413" i="6"/>
  <c r="D413" i="6"/>
  <c r="E429" i="6"/>
  <c r="I429" i="6"/>
  <c r="M429" i="6"/>
  <c r="F429" i="6"/>
  <c r="K429" i="6"/>
  <c r="P429" i="6"/>
  <c r="J429" i="6"/>
  <c r="O429" i="6"/>
  <c r="G429" i="6"/>
  <c r="H429" i="6"/>
  <c r="N429" i="6"/>
  <c r="L429" i="6"/>
  <c r="D429" i="6"/>
  <c r="E445" i="6"/>
  <c r="F445" i="6"/>
  <c r="J445" i="6"/>
  <c r="N445" i="6"/>
  <c r="G445" i="6"/>
  <c r="L445" i="6"/>
  <c r="H445" i="6"/>
  <c r="M445" i="6"/>
  <c r="K445" i="6"/>
  <c r="P445" i="6"/>
  <c r="I445" i="6"/>
  <c r="O445" i="6"/>
  <c r="D445" i="6"/>
  <c r="H461" i="6"/>
  <c r="L461" i="6"/>
  <c r="P461" i="6"/>
  <c r="E461" i="6"/>
  <c r="I461" i="6"/>
  <c r="M461" i="6"/>
  <c r="G461" i="6"/>
  <c r="K461" i="6"/>
  <c r="O461" i="6"/>
  <c r="F461" i="6"/>
  <c r="N461" i="6"/>
  <c r="J461" i="6"/>
  <c r="D461" i="6"/>
  <c r="H477" i="6"/>
  <c r="L477" i="6"/>
  <c r="P477" i="6"/>
  <c r="F477" i="6"/>
  <c r="K477" i="6"/>
  <c r="G477" i="6"/>
  <c r="M477" i="6"/>
  <c r="E477" i="6"/>
  <c r="J477" i="6"/>
  <c r="O477" i="6"/>
  <c r="I477" i="6"/>
  <c r="N477" i="6"/>
  <c r="D477" i="6"/>
  <c r="E493" i="6"/>
  <c r="I493" i="6"/>
  <c r="M493" i="6"/>
  <c r="F493" i="6"/>
  <c r="J493" i="6"/>
  <c r="N493" i="6"/>
  <c r="H493" i="6"/>
  <c r="L493" i="6"/>
  <c r="P493" i="6"/>
  <c r="O493" i="6"/>
  <c r="G493" i="6"/>
  <c r="K493" i="6"/>
  <c r="D493" i="6"/>
  <c r="E509" i="6"/>
  <c r="I509" i="6"/>
  <c r="M509" i="6"/>
  <c r="F509" i="6"/>
  <c r="J509" i="6"/>
  <c r="N509" i="6"/>
  <c r="H509" i="6"/>
  <c r="L509" i="6"/>
  <c r="P509" i="6"/>
  <c r="O509" i="6"/>
  <c r="G509" i="6"/>
  <c r="K509" i="6"/>
  <c r="D509" i="6"/>
  <c r="E525" i="6"/>
  <c r="I525" i="6"/>
  <c r="M525" i="6"/>
  <c r="H525" i="6"/>
  <c r="N525" i="6"/>
  <c r="J525" i="6"/>
  <c r="O525" i="6"/>
  <c r="F525" i="6"/>
  <c r="K525" i="6"/>
  <c r="P525" i="6"/>
  <c r="G525" i="6"/>
  <c r="L525" i="6"/>
  <c r="D525" i="6"/>
  <c r="G541" i="6"/>
  <c r="K541" i="6"/>
  <c r="O541" i="6"/>
  <c r="H541" i="6"/>
  <c r="L541" i="6"/>
  <c r="P541" i="6"/>
  <c r="E541" i="6"/>
  <c r="I541" i="6"/>
  <c r="M541" i="6"/>
  <c r="J541" i="6"/>
  <c r="N541" i="6"/>
  <c r="F541" i="6"/>
  <c r="D541" i="6"/>
  <c r="E557" i="6"/>
  <c r="I557" i="6"/>
  <c r="M557" i="6"/>
  <c r="H557" i="6"/>
  <c r="N557" i="6"/>
  <c r="J557" i="6"/>
  <c r="O557" i="6"/>
  <c r="G557" i="6"/>
  <c r="L557" i="6"/>
  <c r="P557" i="6"/>
  <c r="F557" i="6"/>
  <c r="K557" i="6"/>
  <c r="D557" i="6"/>
  <c r="E573" i="6"/>
  <c r="I573" i="6"/>
  <c r="M573" i="6"/>
  <c r="H573" i="6"/>
  <c r="N573" i="6"/>
  <c r="J573" i="6"/>
  <c r="O573" i="6"/>
  <c r="G573" i="6"/>
  <c r="L573" i="6"/>
  <c r="P573" i="6"/>
  <c r="F573" i="6"/>
  <c r="K573" i="6"/>
  <c r="D573" i="6"/>
  <c r="E589" i="6"/>
  <c r="I589" i="6"/>
  <c r="M589" i="6"/>
  <c r="H589" i="6"/>
  <c r="N589" i="6"/>
  <c r="J589" i="6"/>
  <c r="O589" i="6"/>
  <c r="G589" i="6"/>
  <c r="L589" i="6"/>
  <c r="P589" i="6"/>
  <c r="K589" i="6"/>
  <c r="D589" i="6"/>
  <c r="F589" i="6"/>
  <c r="E605" i="6"/>
  <c r="I605" i="6"/>
  <c r="M605" i="6"/>
  <c r="H605" i="6"/>
  <c r="N605" i="6"/>
  <c r="J605" i="6"/>
  <c r="O605" i="6"/>
  <c r="G605" i="6"/>
  <c r="L605" i="6"/>
  <c r="P605" i="6"/>
  <c r="F605" i="6"/>
  <c r="K605" i="6"/>
  <c r="D605" i="6"/>
  <c r="E621" i="6"/>
  <c r="I621" i="6"/>
  <c r="M621" i="6"/>
  <c r="H621" i="6"/>
  <c r="N621" i="6"/>
  <c r="G621" i="6"/>
  <c r="L621" i="6"/>
  <c r="F621" i="6"/>
  <c r="P621" i="6"/>
  <c r="J621" i="6"/>
  <c r="O621" i="6"/>
  <c r="D621" i="6"/>
  <c r="K621" i="6"/>
  <c r="G637" i="6"/>
  <c r="K637" i="6"/>
  <c r="O637" i="6"/>
  <c r="I637" i="6"/>
  <c r="N637" i="6"/>
  <c r="E637" i="6"/>
  <c r="J637" i="6"/>
  <c r="P637" i="6"/>
  <c r="F637" i="6"/>
  <c r="L637" i="6"/>
  <c r="H637" i="6"/>
  <c r="M637" i="6"/>
  <c r="D637" i="6"/>
  <c r="G338" i="6"/>
  <c r="K338" i="6"/>
  <c r="O338" i="6"/>
  <c r="H338" i="6"/>
  <c r="L338" i="6"/>
  <c r="P338" i="6"/>
  <c r="E338" i="6"/>
  <c r="I338" i="6"/>
  <c r="M338" i="6"/>
  <c r="J338" i="6"/>
  <c r="N338" i="6"/>
  <c r="F338" i="6"/>
  <c r="D338" i="6"/>
  <c r="G354" i="6"/>
  <c r="K354" i="6"/>
  <c r="O354" i="6"/>
  <c r="H354" i="6"/>
  <c r="L354" i="6"/>
  <c r="P354" i="6"/>
  <c r="E354" i="6"/>
  <c r="I354" i="6"/>
  <c r="M354" i="6"/>
  <c r="J354" i="6"/>
  <c r="N354" i="6"/>
  <c r="F354" i="6"/>
  <c r="D354" i="6"/>
  <c r="F370" i="6"/>
  <c r="J370" i="6"/>
  <c r="N370" i="6"/>
  <c r="E370" i="6"/>
  <c r="K370" i="6"/>
  <c r="P370" i="6"/>
  <c r="G370" i="6"/>
  <c r="L370" i="6"/>
  <c r="I370" i="6"/>
  <c r="O370" i="6"/>
  <c r="H370" i="6"/>
  <c r="M370" i="6"/>
  <c r="D370" i="6"/>
  <c r="E386" i="6"/>
  <c r="I386" i="6"/>
  <c r="M386" i="6"/>
  <c r="F386" i="6"/>
  <c r="J386" i="6"/>
  <c r="N386" i="6"/>
  <c r="H386" i="6"/>
  <c r="L386" i="6"/>
  <c r="P386" i="6"/>
  <c r="K386" i="6"/>
  <c r="G386" i="6"/>
  <c r="O386" i="6"/>
  <c r="D386" i="6"/>
  <c r="G344" i="6"/>
  <c r="K344" i="6"/>
  <c r="O344" i="6"/>
  <c r="H344" i="6"/>
  <c r="L344" i="6"/>
  <c r="P344" i="6"/>
  <c r="E344" i="6"/>
  <c r="I344" i="6"/>
  <c r="M344" i="6"/>
  <c r="F344" i="6"/>
  <c r="N344" i="6"/>
  <c r="J344" i="6"/>
  <c r="D344" i="6"/>
  <c r="F360" i="6"/>
  <c r="J360" i="6"/>
  <c r="N360" i="6"/>
  <c r="G360" i="6"/>
  <c r="K360" i="6"/>
  <c r="O360" i="6"/>
  <c r="E360" i="6"/>
  <c r="I360" i="6"/>
  <c r="M360" i="6"/>
  <c r="P360" i="6"/>
  <c r="L360" i="6"/>
  <c r="H360" i="6"/>
  <c r="D360" i="6"/>
  <c r="F376" i="6"/>
  <c r="J376" i="6"/>
  <c r="N376" i="6"/>
  <c r="H376" i="6"/>
  <c r="M376" i="6"/>
  <c r="I376" i="6"/>
  <c r="O376" i="6"/>
  <c r="G376" i="6"/>
  <c r="L376" i="6"/>
  <c r="K376" i="6"/>
  <c r="P376" i="6"/>
  <c r="E376" i="6"/>
  <c r="D376" i="6"/>
  <c r="E392" i="6"/>
  <c r="I392" i="6"/>
  <c r="M392" i="6"/>
  <c r="H392" i="6"/>
  <c r="L392" i="6"/>
  <c r="P392" i="6"/>
  <c r="F392" i="6"/>
  <c r="N392" i="6"/>
  <c r="O392" i="6"/>
  <c r="G392" i="6"/>
  <c r="K392" i="6"/>
  <c r="J392" i="6"/>
  <c r="D392" i="6"/>
  <c r="E408" i="6"/>
  <c r="I408" i="6"/>
  <c r="M408" i="6"/>
  <c r="F408" i="6"/>
  <c r="K408" i="6"/>
  <c r="P408" i="6"/>
  <c r="J408" i="6"/>
  <c r="L408" i="6"/>
  <c r="H408" i="6"/>
  <c r="O408" i="6"/>
  <c r="G408" i="6"/>
  <c r="N408" i="6"/>
  <c r="D408" i="6"/>
  <c r="E424" i="6"/>
  <c r="I424" i="6"/>
  <c r="M424" i="6"/>
  <c r="G424" i="6"/>
  <c r="L424" i="6"/>
  <c r="H424" i="6"/>
  <c r="N424" i="6"/>
  <c r="F424" i="6"/>
  <c r="K424" i="6"/>
  <c r="P424" i="6"/>
  <c r="J424" i="6"/>
  <c r="O424" i="6"/>
  <c r="D424" i="6"/>
  <c r="E440" i="6"/>
  <c r="I440" i="6"/>
  <c r="M440" i="6"/>
  <c r="G440" i="6"/>
  <c r="L440" i="6"/>
  <c r="J440" i="6"/>
  <c r="P440" i="6"/>
  <c r="K440" i="6"/>
  <c r="H440" i="6"/>
  <c r="O440" i="6"/>
  <c r="N440" i="6"/>
  <c r="F440" i="6"/>
  <c r="D440" i="6"/>
  <c r="F456" i="6"/>
  <c r="J456" i="6"/>
  <c r="N456" i="6"/>
  <c r="H456" i="6"/>
  <c r="M456" i="6"/>
  <c r="I456" i="6"/>
  <c r="O456" i="6"/>
  <c r="G456" i="6"/>
  <c r="L456" i="6"/>
  <c r="E456" i="6"/>
  <c r="K456" i="6"/>
  <c r="P456" i="6"/>
  <c r="D456" i="6"/>
  <c r="H472" i="6"/>
  <c r="L472" i="6"/>
  <c r="P472" i="6"/>
  <c r="G472" i="6"/>
  <c r="K472" i="6"/>
  <c r="O472" i="6"/>
  <c r="J472" i="6"/>
  <c r="E472" i="6"/>
  <c r="M472" i="6"/>
  <c r="I472" i="6"/>
  <c r="F472" i="6"/>
  <c r="N472" i="6"/>
  <c r="D472" i="6"/>
  <c r="B334" i="4"/>
  <c r="B335" i="4"/>
  <c r="B336" i="4"/>
  <c r="B337" i="4"/>
  <c r="B334" i="3"/>
  <c r="F334" i="3"/>
  <c r="K334" i="3"/>
  <c r="L334" i="3"/>
  <c r="B335" i="3"/>
  <c r="F335" i="3"/>
  <c r="K335" i="3"/>
  <c r="L335" i="3"/>
  <c r="B336" i="3"/>
  <c r="F336" i="3"/>
  <c r="G336" i="3"/>
  <c r="K336" i="3"/>
  <c r="L336" i="3"/>
  <c r="B337" i="3"/>
  <c r="F337" i="3"/>
  <c r="I337" i="3"/>
  <c r="K337" i="3"/>
  <c r="L337" i="3"/>
  <c r="I333" i="2"/>
  <c r="G334" i="3" s="1"/>
  <c r="I334" i="2"/>
  <c r="K334" i="2" s="1"/>
  <c r="I335" i="2"/>
  <c r="I336" i="3" s="1"/>
  <c r="I336" i="2"/>
  <c r="K336" i="2" s="1"/>
  <c r="D18" i="3" l="1"/>
  <c r="E19" i="3"/>
  <c r="H334" i="3"/>
  <c r="I334" i="3"/>
  <c r="H336" i="3"/>
  <c r="G335" i="3"/>
  <c r="H335" i="3" s="1"/>
  <c r="K333" i="2"/>
  <c r="L333" i="2" s="1"/>
  <c r="J334" i="3" s="1"/>
  <c r="K335" i="2"/>
  <c r="L335" i="2" s="1"/>
  <c r="J336" i="3" s="1"/>
  <c r="I335" i="3"/>
  <c r="B651" i="4"/>
  <c r="B650" i="4"/>
  <c r="B649" i="4"/>
  <c r="B648" i="4"/>
  <c r="B647" i="4"/>
  <c r="B646" i="4"/>
  <c r="B645" i="4"/>
  <c r="B644" i="4"/>
  <c r="B643" i="4"/>
  <c r="B642" i="4"/>
  <c r="B641" i="4"/>
  <c r="B640" i="4"/>
  <c r="B639" i="4"/>
  <c r="B638" i="4"/>
  <c r="B637" i="4"/>
  <c r="B636" i="4"/>
  <c r="B635" i="4"/>
  <c r="B634" i="4"/>
  <c r="B633" i="4"/>
  <c r="B632" i="4"/>
  <c r="B631" i="4"/>
  <c r="B630" i="4"/>
  <c r="B629" i="4"/>
  <c r="B628" i="4"/>
  <c r="B627" i="4"/>
  <c r="B626" i="4"/>
  <c r="B625" i="4"/>
  <c r="B624" i="4"/>
  <c r="B623" i="4"/>
  <c r="B622" i="4"/>
  <c r="B621" i="4"/>
  <c r="B620" i="4"/>
  <c r="B619" i="4"/>
  <c r="B618" i="4"/>
  <c r="B617" i="4"/>
  <c r="B616" i="4"/>
  <c r="B615" i="4"/>
  <c r="B614" i="4"/>
  <c r="B613" i="4"/>
  <c r="B612" i="4"/>
  <c r="B611" i="4"/>
  <c r="B610" i="4"/>
  <c r="B609" i="4"/>
  <c r="B608" i="4"/>
  <c r="B607" i="4"/>
  <c r="B606" i="4"/>
  <c r="B605" i="4"/>
  <c r="B604" i="4"/>
  <c r="B603" i="4"/>
  <c r="B602" i="4"/>
  <c r="B601" i="4"/>
  <c r="B600" i="4"/>
  <c r="B599" i="4"/>
  <c r="B598" i="4"/>
  <c r="B597" i="4"/>
  <c r="B596" i="4"/>
  <c r="B595" i="4"/>
  <c r="B594" i="4"/>
  <c r="B593" i="4"/>
  <c r="B592" i="4"/>
  <c r="B591" i="4"/>
  <c r="B590" i="4"/>
  <c r="B589" i="4"/>
  <c r="B588" i="4"/>
  <c r="B587" i="4"/>
  <c r="B586" i="4"/>
  <c r="B585" i="4"/>
  <c r="B584" i="4"/>
  <c r="B583" i="4"/>
  <c r="B582" i="4"/>
  <c r="B581" i="4"/>
  <c r="B580" i="4"/>
  <c r="B579" i="4"/>
  <c r="B578" i="4"/>
  <c r="B577" i="4"/>
  <c r="B576" i="4"/>
  <c r="B575" i="4"/>
  <c r="B574" i="4"/>
  <c r="B573" i="4"/>
  <c r="B572" i="4"/>
  <c r="B571" i="4"/>
  <c r="B570" i="4"/>
  <c r="B569" i="4"/>
  <c r="B568" i="4"/>
  <c r="B567" i="4"/>
  <c r="B566" i="4"/>
  <c r="B565" i="4"/>
  <c r="B564" i="4"/>
  <c r="B563" i="4"/>
  <c r="B562" i="4"/>
  <c r="B561" i="4"/>
  <c r="B560" i="4"/>
  <c r="B559" i="4"/>
  <c r="B558" i="4"/>
  <c r="B557" i="4"/>
  <c r="B556" i="4"/>
  <c r="B555" i="4"/>
  <c r="B554" i="4"/>
  <c r="B553" i="4"/>
  <c r="B552" i="4"/>
  <c r="B551" i="4"/>
  <c r="B550" i="4"/>
  <c r="B549" i="4"/>
  <c r="B548" i="4"/>
  <c r="B547" i="4"/>
  <c r="B546" i="4"/>
  <c r="B545" i="4"/>
  <c r="B544" i="4"/>
  <c r="B543" i="4"/>
  <c r="B542" i="4"/>
  <c r="B541" i="4"/>
  <c r="B540" i="4"/>
  <c r="B539" i="4"/>
  <c r="B538" i="4"/>
  <c r="B537" i="4"/>
  <c r="B536" i="4"/>
  <c r="B535" i="4"/>
  <c r="B534" i="4"/>
  <c r="B533" i="4"/>
  <c r="B532" i="4"/>
  <c r="B531" i="4"/>
  <c r="B530" i="4"/>
  <c r="B529" i="4"/>
  <c r="B528" i="4"/>
  <c r="B527" i="4"/>
  <c r="B526" i="4"/>
  <c r="B525" i="4"/>
  <c r="B524" i="4"/>
  <c r="B523" i="4"/>
  <c r="B522" i="4"/>
  <c r="B521" i="4"/>
  <c r="B520" i="4"/>
  <c r="B519" i="4"/>
  <c r="B518" i="4"/>
  <c r="B517" i="4"/>
  <c r="B516" i="4"/>
  <c r="B515" i="4"/>
  <c r="B514" i="4"/>
  <c r="B513" i="4"/>
  <c r="B512" i="4"/>
  <c r="B511" i="4"/>
  <c r="B510" i="4"/>
  <c r="B509" i="4"/>
  <c r="B508" i="4"/>
  <c r="B507" i="4"/>
  <c r="B506" i="4"/>
  <c r="B505" i="4"/>
  <c r="B504" i="4"/>
  <c r="B503" i="4"/>
  <c r="B502" i="4"/>
  <c r="B501" i="4"/>
  <c r="B500" i="4"/>
  <c r="B499" i="4"/>
  <c r="B498" i="4"/>
  <c r="B497" i="4"/>
  <c r="B496" i="4"/>
  <c r="B495" i="4"/>
  <c r="B494" i="4"/>
  <c r="B493" i="4"/>
  <c r="B492" i="4"/>
  <c r="B491" i="4"/>
  <c r="B490" i="4"/>
  <c r="B489" i="4"/>
  <c r="B488" i="4"/>
  <c r="B487" i="4"/>
  <c r="B486" i="4"/>
  <c r="B485" i="4"/>
  <c r="B484" i="4"/>
  <c r="B483" i="4"/>
  <c r="B482" i="4"/>
  <c r="B481" i="4"/>
  <c r="B480" i="4"/>
  <c r="B479" i="4"/>
  <c r="B478" i="4"/>
  <c r="B477" i="4"/>
  <c r="B476" i="4"/>
  <c r="B475" i="4"/>
  <c r="B474" i="4"/>
  <c r="B473" i="4"/>
  <c r="B472" i="4"/>
  <c r="B471" i="4"/>
  <c r="B470" i="4"/>
  <c r="B469" i="4"/>
  <c r="B468" i="4"/>
  <c r="B467" i="4"/>
  <c r="B466" i="4"/>
  <c r="B465" i="4"/>
  <c r="B464" i="4"/>
  <c r="B463" i="4"/>
  <c r="B462" i="4"/>
  <c r="B461" i="4"/>
  <c r="B460" i="4"/>
  <c r="B459" i="4"/>
  <c r="B458" i="4"/>
  <c r="B457" i="4"/>
  <c r="B456" i="4"/>
  <c r="B455" i="4"/>
  <c r="B454" i="4"/>
  <c r="B453" i="4"/>
  <c r="B452" i="4"/>
  <c r="B451" i="4"/>
  <c r="B450" i="4"/>
  <c r="B449" i="4"/>
  <c r="B448" i="4"/>
  <c r="B447" i="4"/>
  <c r="B446" i="4"/>
  <c r="B445" i="4"/>
  <c r="B444" i="4"/>
  <c r="B443" i="4"/>
  <c r="B442" i="4"/>
  <c r="B441" i="4"/>
  <c r="B440" i="4"/>
  <c r="B439" i="4"/>
  <c r="B438" i="4"/>
  <c r="B437" i="4"/>
  <c r="B436" i="4"/>
  <c r="B435" i="4"/>
  <c r="B434" i="4"/>
  <c r="B433" i="4"/>
  <c r="B432" i="4"/>
  <c r="B431" i="4"/>
  <c r="B430" i="4"/>
  <c r="B429" i="4"/>
  <c r="B428" i="4"/>
  <c r="B427" i="4"/>
  <c r="B426" i="4"/>
  <c r="B425" i="4"/>
  <c r="B424" i="4"/>
  <c r="B423" i="4"/>
  <c r="B422" i="4"/>
  <c r="B421" i="4"/>
  <c r="B420" i="4"/>
  <c r="B419" i="4"/>
  <c r="B418" i="4"/>
  <c r="B417" i="4"/>
  <c r="B416" i="4"/>
  <c r="B415" i="4"/>
  <c r="B414" i="4"/>
  <c r="B413" i="4"/>
  <c r="B412" i="4"/>
  <c r="B411" i="4"/>
  <c r="B410" i="4"/>
  <c r="B409" i="4"/>
  <c r="B408" i="4"/>
  <c r="B407" i="4"/>
  <c r="B406" i="4"/>
  <c r="B405" i="4"/>
  <c r="B404" i="4"/>
  <c r="B403" i="4"/>
  <c r="B402" i="4"/>
  <c r="B401" i="4"/>
  <c r="B400" i="4"/>
  <c r="B399" i="4"/>
  <c r="B398" i="4"/>
  <c r="B397" i="4"/>
  <c r="B396" i="4"/>
  <c r="B395" i="4"/>
  <c r="B394" i="4"/>
  <c r="B393" i="4"/>
  <c r="B392" i="4"/>
  <c r="B391" i="4"/>
  <c r="B390" i="4"/>
  <c r="B389" i="4"/>
  <c r="B388" i="4"/>
  <c r="B387" i="4"/>
  <c r="B386" i="4"/>
  <c r="B385" i="4"/>
  <c r="B384" i="4"/>
  <c r="B383" i="4"/>
  <c r="B382" i="4"/>
  <c r="B381" i="4"/>
  <c r="B380" i="4"/>
  <c r="B379" i="4"/>
  <c r="B378" i="4"/>
  <c r="B377" i="4"/>
  <c r="B376" i="4"/>
  <c r="B375" i="4"/>
  <c r="B374" i="4"/>
  <c r="B373" i="4"/>
  <c r="B372" i="4"/>
  <c r="B371" i="4"/>
  <c r="B370" i="4"/>
  <c r="B369" i="4"/>
  <c r="B368" i="4"/>
  <c r="B367" i="4"/>
  <c r="B366" i="4"/>
  <c r="B365" i="4"/>
  <c r="B364" i="4"/>
  <c r="B363" i="4"/>
  <c r="B362" i="4"/>
  <c r="B361" i="4"/>
  <c r="B360" i="4"/>
  <c r="B359" i="4"/>
  <c r="B358" i="4"/>
  <c r="B357" i="4"/>
  <c r="B356" i="4"/>
  <c r="B355" i="4"/>
  <c r="B354" i="4"/>
  <c r="B353" i="4"/>
  <c r="B352" i="4"/>
  <c r="B351" i="4"/>
  <c r="B350" i="4"/>
  <c r="B349" i="4"/>
  <c r="B348" i="4"/>
  <c r="B347" i="4"/>
  <c r="B346" i="4"/>
  <c r="B345" i="4"/>
  <c r="B344" i="4"/>
  <c r="B343" i="4"/>
  <c r="B342" i="4"/>
  <c r="B341" i="4"/>
  <c r="B340" i="4"/>
  <c r="B339" i="4"/>
  <c r="B338" i="4"/>
  <c r="B649" i="3"/>
  <c r="B648" i="3"/>
  <c r="B647" i="3"/>
  <c r="B646" i="3"/>
  <c r="B645" i="3"/>
  <c r="B644" i="3"/>
  <c r="B643" i="3"/>
  <c r="B642" i="3"/>
  <c r="B641" i="3"/>
  <c r="B640" i="3"/>
  <c r="B639" i="3"/>
  <c r="B638" i="3"/>
  <c r="B637" i="3"/>
  <c r="B636" i="3"/>
  <c r="B635" i="3"/>
  <c r="B634" i="3"/>
  <c r="B633" i="3"/>
  <c r="B632" i="3"/>
  <c r="B631" i="3"/>
  <c r="B630" i="3"/>
  <c r="B629" i="3"/>
  <c r="B628" i="3"/>
  <c r="B627" i="3"/>
  <c r="B626" i="3"/>
  <c r="B625" i="3"/>
  <c r="B624" i="3"/>
  <c r="B623" i="3"/>
  <c r="B622" i="3"/>
  <c r="B621" i="3"/>
  <c r="B620" i="3"/>
  <c r="B619" i="3"/>
  <c r="B618" i="3"/>
  <c r="B617" i="3"/>
  <c r="B616" i="3"/>
  <c r="B615" i="3"/>
  <c r="B614" i="3"/>
  <c r="B613" i="3"/>
  <c r="B612" i="3"/>
  <c r="B611" i="3"/>
  <c r="B610" i="3"/>
  <c r="B609" i="3"/>
  <c r="B608" i="3"/>
  <c r="B607" i="3"/>
  <c r="B606" i="3"/>
  <c r="B605" i="3"/>
  <c r="B604" i="3"/>
  <c r="B603" i="3"/>
  <c r="B602" i="3"/>
  <c r="B601" i="3"/>
  <c r="B600" i="3"/>
  <c r="B599" i="3"/>
  <c r="B598" i="3"/>
  <c r="B597" i="3"/>
  <c r="B596" i="3"/>
  <c r="B595" i="3"/>
  <c r="B594" i="3"/>
  <c r="B593" i="3"/>
  <c r="B592" i="3"/>
  <c r="B591" i="3"/>
  <c r="B590" i="3"/>
  <c r="B589" i="3"/>
  <c r="B588" i="3"/>
  <c r="B587" i="3"/>
  <c r="B586" i="3"/>
  <c r="B585" i="3"/>
  <c r="B584" i="3"/>
  <c r="B583" i="3"/>
  <c r="B582" i="3"/>
  <c r="B581" i="3"/>
  <c r="B580" i="3"/>
  <c r="B579" i="3"/>
  <c r="B578" i="3"/>
  <c r="B577" i="3"/>
  <c r="B576" i="3"/>
  <c r="B575" i="3"/>
  <c r="B574" i="3"/>
  <c r="B573" i="3"/>
  <c r="B572" i="3"/>
  <c r="B571" i="3"/>
  <c r="B570" i="3"/>
  <c r="B569" i="3"/>
  <c r="B568" i="3"/>
  <c r="B567" i="3"/>
  <c r="B566" i="3"/>
  <c r="B565" i="3"/>
  <c r="B564" i="3"/>
  <c r="B563" i="3"/>
  <c r="B562" i="3"/>
  <c r="B561" i="3"/>
  <c r="B560" i="3"/>
  <c r="B559" i="3"/>
  <c r="B558" i="3"/>
  <c r="B557" i="3"/>
  <c r="B556" i="3"/>
  <c r="B555" i="3"/>
  <c r="B554" i="3"/>
  <c r="B553" i="3"/>
  <c r="B552" i="3"/>
  <c r="B551" i="3"/>
  <c r="B550" i="3"/>
  <c r="B549" i="3"/>
  <c r="B548" i="3"/>
  <c r="B547" i="3"/>
  <c r="B546" i="3"/>
  <c r="B545" i="3"/>
  <c r="B544" i="3"/>
  <c r="B543" i="3"/>
  <c r="B542" i="3"/>
  <c r="B541" i="3"/>
  <c r="B540" i="3"/>
  <c r="B539" i="3"/>
  <c r="B538" i="3"/>
  <c r="B537" i="3"/>
  <c r="B536" i="3"/>
  <c r="B535" i="3"/>
  <c r="B534" i="3"/>
  <c r="B533" i="3"/>
  <c r="B532" i="3"/>
  <c r="B531" i="3"/>
  <c r="B530" i="3"/>
  <c r="B529" i="3"/>
  <c r="B528" i="3"/>
  <c r="B527" i="3"/>
  <c r="B526" i="3"/>
  <c r="B525" i="3"/>
  <c r="B524" i="3"/>
  <c r="B523" i="3"/>
  <c r="B522" i="3"/>
  <c r="B521" i="3"/>
  <c r="B520" i="3"/>
  <c r="B519" i="3"/>
  <c r="B518" i="3"/>
  <c r="B517" i="3"/>
  <c r="B516" i="3"/>
  <c r="B515" i="3"/>
  <c r="B514" i="3"/>
  <c r="B513" i="3"/>
  <c r="B512" i="3"/>
  <c r="B511" i="3"/>
  <c r="B510" i="3"/>
  <c r="B509" i="3"/>
  <c r="B508" i="3"/>
  <c r="B507" i="3"/>
  <c r="B506" i="3"/>
  <c r="B505" i="3"/>
  <c r="B504" i="3"/>
  <c r="B503" i="3"/>
  <c r="B502" i="3"/>
  <c r="B501" i="3"/>
  <c r="B500" i="3"/>
  <c r="B499" i="3"/>
  <c r="B498" i="3"/>
  <c r="B497" i="3"/>
  <c r="B496" i="3"/>
  <c r="B495" i="3"/>
  <c r="B494" i="3"/>
  <c r="B493" i="3"/>
  <c r="B492" i="3"/>
  <c r="B491" i="3"/>
  <c r="B490" i="3"/>
  <c r="B489" i="3"/>
  <c r="B488" i="3"/>
  <c r="B487" i="3"/>
  <c r="B486" i="3"/>
  <c r="B485" i="3"/>
  <c r="B484" i="3"/>
  <c r="B483" i="3"/>
  <c r="B482" i="3"/>
  <c r="B481" i="3"/>
  <c r="B480" i="3"/>
  <c r="B479" i="3"/>
  <c r="B478" i="3"/>
  <c r="B477" i="3"/>
  <c r="B476" i="3"/>
  <c r="B475" i="3"/>
  <c r="B474" i="3"/>
  <c r="B473" i="3"/>
  <c r="B472" i="3"/>
  <c r="B471" i="3"/>
  <c r="B470" i="3"/>
  <c r="B469" i="3"/>
  <c r="B468" i="3"/>
  <c r="B467" i="3"/>
  <c r="B466" i="3"/>
  <c r="B465" i="3"/>
  <c r="B464" i="3"/>
  <c r="B463" i="3"/>
  <c r="B462" i="3"/>
  <c r="B461" i="3"/>
  <c r="B460" i="3"/>
  <c r="B459" i="3"/>
  <c r="B458" i="3"/>
  <c r="B457" i="3"/>
  <c r="B456" i="3"/>
  <c r="B455" i="3"/>
  <c r="B454" i="3"/>
  <c r="B453" i="3"/>
  <c r="B452" i="3"/>
  <c r="B451" i="3"/>
  <c r="B450" i="3"/>
  <c r="B449" i="3"/>
  <c r="B448" i="3"/>
  <c r="B447" i="3"/>
  <c r="B446" i="3"/>
  <c r="B445" i="3"/>
  <c r="B444" i="3"/>
  <c r="B443" i="3"/>
  <c r="B442" i="3"/>
  <c r="B441" i="3"/>
  <c r="B440" i="3"/>
  <c r="B439" i="3"/>
  <c r="B438" i="3"/>
  <c r="B437" i="3"/>
  <c r="B436" i="3"/>
  <c r="B435" i="3"/>
  <c r="B434" i="3"/>
  <c r="B433" i="3"/>
  <c r="B432" i="3"/>
  <c r="B431" i="3"/>
  <c r="B430" i="3"/>
  <c r="B429" i="3"/>
  <c r="B428" i="3"/>
  <c r="B427" i="3"/>
  <c r="B426" i="3"/>
  <c r="B425" i="3"/>
  <c r="B424" i="3"/>
  <c r="B423" i="3"/>
  <c r="B422" i="3"/>
  <c r="B421" i="3"/>
  <c r="B420" i="3"/>
  <c r="B419" i="3"/>
  <c r="B418" i="3"/>
  <c r="B417" i="3"/>
  <c r="B416" i="3"/>
  <c r="B415" i="3"/>
  <c r="B414" i="3"/>
  <c r="B413" i="3"/>
  <c r="B412" i="3"/>
  <c r="B411" i="3"/>
  <c r="B410" i="3"/>
  <c r="B409" i="3"/>
  <c r="B408" i="3"/>
  <c r="B407" i="3"/>
  <c r="B406" i="3"/>
  <c r="B405" i="3"/>
  <c r="B404" i="3"/>
  <c r="B403" i="3"/>
  <c r="B402" i="3"/>
  <c r="B401" i="3"/>
  <c r="B400" i="3"/>
  <c r="B399" i="3"/>
  <c r="B398" i="3"/>
  <c r="B397" i="3"/>
  <c r="B396" i="3"/>
  <c r="B395" i="3"/>
  <c r="B394" i="3"/>
  <c r="B393" i="3"/>
  <c r="B392" i="3"/>
  <c r="B391" i="3"/>
  <c r="B390" i="3"/>
  <c r="B389" i="3"/>
  <c r="B388" i="3"/>
  <c r="B387" i="3"/>
  <c r="B386" i="3"/>
  <c r="B385" i="3"/>
  <c r="B384" i="3"/>
  <c r="B383" i="3"/>
  <c r="B382" i="3"/>
  <c r="B381" i="3"/>
  <c r="B380" i="3"/>
  <c r="B379" i="3"/>
  <c r="B378" i="3"/>
  <c r="B377" i="3"/>
  <c r="B376" i="3"/>
  <c r="B375" i="3"/>
  <c r="B374" i="3"/>
  <c r="B373" i="3"/>
  <c r="B372" i="3"/>
  <c r="B371" i="3"/>
  <c r="B370" i="3"/>
  <c r="B369" i="3"/>
  <c r="B368" i="3"/>
  <c r="B367" i="3"/>
  <c r="B366" i="3"/>
  <c r="B365" i="3"/>
  <c r="B364" i="3"/>
  <c r="B363" i="3"/>
  <c r="B362" i="3"/>
  <c r="B361" i="3"/>
  <c r="B360" i="3"/>
  <c r="B359" i="3"/>
  <c r="B358" i="3"/>
  <c r="B357" i="3"/>
  <c r="B356" i="3"/>
  <c r="B355" i="3"/>
  <c r="B354" i="3"/>
  <c r="B353" i="3"/>
  <c r="B352" i="3"/>
  <c r="B351" i="3"/>
  <c r="B350" i="3"/>
  <c r="B349" i="3"/>
  <c r="B348" i="3"/>
  <c r="B347" i="3"/>
  <c r="B346" i="3"/>
  <c r="B345" i="3"/>
  <c r="B344" i="3"/>
  <c r="B343" i="3"/>
  <c r="B342" i="3"/>
  <c r="B341" i="3"/>
  <c r="B340" i="3"/>
  <c r="B339" i="3"/>
  <c r="B338" i="3"/>
  <c r="B650" i="3"/>
  <c r="B651" i="3"/>
  <c r="D17" i="3" l="1"/>
  <c r="E18" i="3"/>
  <c r="L334" i="2"/>
  <c r="J335" i="3" s="1"/>
  <c r="E4" i="4"/>
  <c r="D9" i="4"/>
  <c r="C3" i="3"/>
  <c r="C4" i="3"/>
  <c r="C8" i="3"/>
  <c r="E8" i="4" s="1"/>
  <c r="D8" i="3"/>
  <c r="F8" i="4" s="1"/>
  <c r="F338" i="3"/>
  <c r="K338" i="3"/>
  <c r="L338" i="3"/>
  <c r="F339" i="3"/>
  <c r="K339" i="3"/>
  <c r="L339" i="3"/>
  <c r="F340" i="3"/>
  <c r="K340" i="3"/>
  <c r="L340" i="3"/>
  <c r="F341" i="3"/>
  <c r="K341" i="3"/>
  <c r="L341" i="3"/>
  <c r="F342" i="3"/>
  <c r="K342" i="3"/>
  <c r="L342" i="3"/>
  <c r="F343" i="3"/>
  <c r="K343" i="3"/>
  <c r="L343" i="3"/>
  <c r="F344" i="3"/>
  <c r="K344" i="3"/>
  <c r="L344" i="3"/>
  <c r="F345" i="3"/>
  <c r="K345" i="3"/>
  <c r="L345" i="3"/>
  <c r="F346" i="3"/>
  <c r="K346" i="3"/>
  <c r="L346" i="3"/>
  <c r="F347" i="3"/>
  <c r="K347" i="3"/>
  <c r="L347" i="3"/>
  <c r="F348" i="3"/>
  <c r="K348" i="3"/>
  <c r="L348" i="3"/>
  <c r="F349" i="3"/>
  <c r="K349" i="3"/>
  <c r="L349" i="3"/>
  <c r="F350" i="3"/>
  <c r="K350" i="3"/>
  <c r="L350" i="3"/>
  <c r="F351" i="3"/>
  <c r="K351" i="3"/>
  <c r="L351" i="3"/>
  <c r="F352" i="3"/>
  <c r="K352" i="3"/>
  <c r="L352" i="3"/>
  <c r="F353" i="3"/>
  <c r="K353" i="3"/>
  <c r="L353" i="3"/>
  <c r="F354" i="3"/>
  <c r="K354" i="3"/>
  <c r="L354" i="3"/>
  <c r="F355" i="3"/>
  <c r="K355" i="3"/>
  <c r="L355" i="3"/>
  <c r="F356" i="3"/>
  <c r="K356" i="3"/>
  <c r="L356" i="3"/>
  <c r="F357" i="3"/>
  <c r="K357" i="3"/>
  <c r="L357" i="3"/>
  <c r="F358" i="3"/>
  <c r="K358" i="3"/>
  <c r="L358" i="3"/>
  <c r="F359" i="3"/>
  <c r="K359" i="3"/>
  <c r="L359" i="3"/>
  <c r="F360" i="3"/>
  <c r="K360" i="3"/>
  <c r="L360" i="3"/>
  <c r="F361" i="3"/>
  <c r="I361" i="3"/>
  <c r="K361" i="3"/>
  <c r="L361" i="3"/>
  <c r="F362" i="3"/>
  <c r="K362" i="3"/>
  <c r="L362" i="3"/>
  <c r="F363" i="3"/>
  <c r="K363" i="3"/>
  <c r="L363" i="3"/>
  <c r="F364" i="3"/>
  <c r="K364" i="3"/>
  <c r="L364" i="3"/>
  <c r="F365" i="3"/>
  <c r="K365" i="3"/>
  <c r="L365" i="3"/>
  <c r="F366" i="3"/>
  <c r="K366" i="3"/>
  <c r="L366" i="3"/>
  <c r="F367" i="3"/>
  <c r="I367" i="3"/>
  <c r="K367" i="3"/>
  <c r="L367" i="3"/>
  <c r="F368" i="3"/>
  <c r="K368" i="3"/>
  <c r="L368" i="3"/>
  <c r="F369" i="3"/>
  <c r="K369" i="3"/>
  <c r="L369" i="3"/>
  <c r="F370" i="3"/>
  <c r="K370" i="3"/>
  <c r="L370" i="3"/>
  <c r="F371" i="3"/>
  <c r="K371" i="3"/>
  <c r="L371" i="3"/>
  <c r="F372" i="3"/>
  <c r="K372" i="3"/>
  <c r="L372" i="3"/>
  <c r="F373" i="3"/>
  <c r="K373" i="3"/>
  <c r="L373" i="3"/>
  <c r="F374" i="3"/>
  <c r="K374" i="3"/>
  <c r="L374" i="3"/>
  <c r="F375" i="3"/>
  <c r="K375" i="3"/>
  <c r="L375" i="3"/>
  <c r="F376" i="3"/>
  <c r="K376" i="3"/>
  <c r="L376" i="3"/>
  <c r="F377" i="3"/>
  <c r="K377" i="3"/>
  <c r="L377" i="3"/>
  <c r="F378" i="3"/>
  <c r="K378" i="3"/>
  <c r="L378" i="3"/>
  <c r="F379" i="3"/>
  <c r="K379" i="3"/>
  <c r="L379" i="3"/>
  <c r="F380" i="3"/>
  <c r="K380" i="3"/>
  <c r="L380" i="3"/>
  <c r="F381" i="3"/>
  <c r="K381" i="3"/>
  <c r="L381" i="3"/>
  <c r="F382" i="3"/>
  <c r="K382" i="3"/>
  <c r="L382" i="3"/>
  <c r="F383" i="3"/>
  <c r="K383" i="3"/>
  <c r="L383" i="3"/>
  <c r="F384" i="3"/>
  <c r="K384" i="3"/>
  <c r="L384" i="3"/>
  <c r="F385" i="3"/>
  <c r="K385" i="3"/>
  <c r="L385" i="3"/>
  <c r="F386" i="3"/>
  <c r="K386" i="3"/>
  <c r="L386" i="3"/>
  <c r="F387" i="3"/>
  <c r="K387" i="3"/>
  <c r="L387" i="3"/>
  <c r="F388" i="3"/>
  <c r="K388" i="3"/>
  <c r="L388" i="3"/>
  <c r="F389" i="3"/>
  <c r="K389" i="3"/>
  <c r="L389" i="3"/>
  <c r="F390" i="3"/>
  <c r="K390" i="3"/>
  <c r="L390" i="3"/>
  <c r="F391" i="3"/>
  <c r="K391" i="3"/>
  <c r="L391" i="3"/>
  <c r="F392" i="3"/>
  <c r="K392" i="3"/>
  <c r="L392" i="3"/>
  <c r="F393" i="3"/>
  <c r="K393" i="3"/>
  <c r="L393" i="3"/>
  <c r="F394" i="3"/>
  <c r="K394" i="3"/>
  <c r="L394" i="3"/>
  <c r="F395" i="3"/>
  <c r="K395" i="3"/>
  <c r="L395" i="3"/>
  <c r="F396" i="3"/>
  <c r="K396" i="3"/>
  <c r="L396" i="3"/>
  <c r="F397" i="3"/>
  <c r="K397" i="3"/>
  <c r="L397" i="3"/>
  <c r="F398" i="3"/>
  <c r="K398" i="3"/>
  <c r="L398" i="3"/>
  <c r="F399" i="3"/>
  <c r="K399" i="3"/>
  <c r="L399" i="3"/>
  <c r="F400" i="3"/>
  <c r="K400" i="3"/>
  <c r="L400" i="3"/>
  <c r="F401" i="3"/>
  <c r="K401" i="3"/>
  <c r="L401" i="3"/>
  <c r="F402" i="3"/>
  <c r="K402" i="3"/>
  <c r="L402" i="3"/>
  <c r="F403" i="3"/>
  <c r="K403" i="3"/>
  <c r="L403" i="3"/>
  <c r="F404" i="3"/>
  <c r="K404" i="3"/>
  <c r="L404" i="3"/>
  <c r="F405" i="3"/>
  <c r="K405" i="3"/>
  <c r="L405" i="3"/>
  <c r="F406" i="3"/>
  <c r="K406" i="3"/>
  <c r="L406" i="3"/>
  <c r="F407" i="3"/>
  <c r="K407" i="3"/>
  <c r="L407" i="3"/>
  <c r="F408" i="3"/>
  <c r="K408" i="3"/>
  <c r="L408" i="3"/>
  <c r="F409" i="3"/>
  <c r="K409" i="3"/>
  <c r="L409" i="3"/>
  <c r="F410" i="3"/>
  <c r="K410" i="3"/>
  <c r="L410" i="3"/>
  <c r="F411" i="3"/>
  <c r="K411" i="3"/>
  <c r="L411" i="3"/>
  <c r="F412" i="3"/>
  <c r="K412" i="3"/>
  <c r="L412" i="3"/>
  <c r="F413" i="3"/>
  <c r="K413" i="3"/>
  <c r="L413" i="3"/>
  <c r="F414" i="3"/>
  <c r="K414" i="3"/>
  <c r="L414" i="3"/>
  <c r="F415" i="3"/>
  <c r="K415" i="3"/>
  <c r="L415" i="3"/>
  <c r="F416" i="3"/>
  <c r="K416" i="3"/>
  <c r="L416" i="3"/>
  <c r="F417" i="3"/>
  <c r="K417" i="3"/>
  <c r="L417" i="3"/>
  <c r="F418" i="3"/>
  <c r="K418" i="3"/>
  <c r="L418" i="3"/>
  <c r="F419" i="3"/>
  <c r="K419" i="3"/>
  <c r="L419" i="3"/>
  <c r="F420" i="3"/>
  <c r="K420" i="3"/>
  <c r="L420" i="3"/>
  <c r="F421" i="3"/>
  <c r="K421" i="3"/>
  <c r="L421" i="3"/>
  <c r="F422" i="3"/>
  <c r="K422" i="3"/>
  <c r="L422" i="3"/>
  <c r="F423" i="3"/>
  <c r="K423" i="3"/>
  <c r="L423" i="3"/>
  <c r="F424" i="3"/>
  <c r="K424" i="3"/>
  <c r="L424" i="3"/>
  <c r="F425" i="3"/>
  <c r="K425" i="3"/>
  <c r="L425" i="3"/>
  <c r="F426" i="3"/>
  <c r="K426" i="3"/>
  <c r="L426" i="3"/>
  <c r="F427" i="3"/>
  <c r="K427" i="3"/>
  <c r="L427" i="3"/>
  <c r="F428" i="3"/>
  <c r="K428" i="3"/>
  <c r="L428" i="3"/>
  <c r="F429" i="3"/>
  <c r="K429" i="3"/>
  <c r="L429" i="3"/>
  <c r="F430" i="3"/>
  <c r="K430" i="3"/>
  <c r="L430" i="3"/>
  <c r="F431" i="3"/>
  <c r="K431" i="3"/>
  <c r="L431" i="3"/>
  <c r="F432" i="3"/>
  <c r="K432" i="3"/>
  <c r="L432" i="3"/>
  <c r="F433" i="3"/>
  <c r="K433" i="3"/>
  <c r="L433" i="3"/>
  <c r="F434" i="3"/>
  <c r="K434" i="3"/>
  <c r="L434" i="3"/>
  <c r="F435" i="3"/>
  <c r="K435" i="3"/>
  <c r="L435" i="3"/>
  <c r="F436" i="3"/>
  <c r="K436" i="3"/>
  <c r="L436" i="3"/>
  <c r="F437" i="3"/>
  <c r="K437" i="3"/>
  <c r="L437" i="3"/>
  <c r="F438" i="3"/>
  <c r="K438" i="3"/>
  <c r="L438" i="3"/>
  <c r="F439" i="3"/>
  <c r="K439" i="3"/>
  <c r="L439" i="3"/>
  <c r="F440" i="3"/>
  <c r="K440" i="3"/>
  <c r="L440" i="3"/>
  <c r="F441" i="3"/>
  <c r="K441" i="3"/>
  <c r="L441" i="3"/>
  <c r="F442" i="3"/>
  <c r="K442" i="3"/>
  <c r="L442" i="3"/>
  <c r="F443" i="3"/>
  <c r="K443" i="3"/>
  <c r="L443" i="3"/>
  <c r="F444" i="3"/>
  <c r="K444" i="3"/>
  <c r="L444" i="3"/>
  <c r="F445" i="3"/>
  <c r="K445" i="3"/>
  <c r="L445" i="3"/>
  <c r="F446" i="3"/>
  <c r="K446" i="3"/>
  <c r="L446" i="3"/>
  <c r="F447" i="3"/>
  <c r="K447" i="3"/>
  <c r="L447" i="3"/>
  <c r="F448" i="3"/>
  <c r="K448" i="3"/>
  <c r="L448" i="3"/>
  <c r="F449" i="3"/>
  <c r="G449" i="3"/>
  <c r="K449" i="3"/>
  <c r="L449" i="3"/>
  <c r="F450" i="3"/>
  <c r="K450" i="3"/>
  <c r="L450" i="3"/>
  <c r="F451" i="3"/>
  <c r="K451" i="3"/>
  <c r="L451" i="3"/>
  <c r="F452" i="3"/>
  <c r="K452" i="3"/>
  <c r="L452" i="3"/>
  <c r="F453" i="3"/>
  <c r="K453" i="3"/>
  <c r="L453" i="3"/>
  <c r="F454" i="3"/>
  <c r="K454" i="3"/>
  <c r="L454" i="3"/>
  <c r="F455" i="3"/>
  <c r="K455" i="3"/>
  <c r="L455" i="3"/>
  <c r="F456" i="3"/>
  <c r="K456" i="3"/>
  <c r="L456" i="3"/>
  <c r="F457" i="3"/>
  <c r="K457" i="3"/>
  <c r="L457" i="3"/>
  <c r="F458" i="3"/>
  <c r="K458" i="3"/>
  <c r="L458" i="3"/>
  <c r="F459" i="3"/>
  <c r="K459" i="3"/>
  <c r="L459" i="3"/>
  <c r="F460" i="3"/>
  <c r="K460" i="3"/>
  <c r="L460" i="3"/>
  <c r="F461" i="3"/>
  <c r="K461" i="3"/>
  <c r="L461" i="3"/>
  <c r="F462" i="3"/>
  <c r="K462" i="3"/>
  <c r="L462" i="3"/>
  <c r="F463" i="3"/>
  <c r="K463" i="3"/>
  <c r="L463" i="3"/>
  <c r="F464" i="3"/>
  <c r="K464" i="3"/>
  <c r="L464" i="3"/>
  <c r="F465" i="3"/>
  <c r="K465" i="3"/>
  <c r="L465" i="3"/>
  <c r="F466" i="3"/>
  <c r="K466" i="3"/>
  <c r="L466" i="3"/>
  <c r="F467" i="3"/>
  <c r="K467" i="3"/>
  <c r="L467" i="3"/>
  <c r="F468" i="3"/>
  <c r="K468" i="3"/>
  <c r="L468" i="3"/>
  <c r="F469" i="3"/>
  <c r="K469" i="3"/>
  <c r="L469" i="3"/>
  <c r="F470" i="3"/>
  <c r="K470" i="3"/>
  <c r="L470" i="3"/>
  <c r="F471" i="3"/>
  <c r="K471" i="3"/>
  <c r="L471" i="3"/>
  <c r="F472" i="3"/>
  <c r="K472" i="3"/>
  <c r="L472" i="3"/>
  <c r="F473" i="3"/>
  <c r="K473" i="3"/>
  <c r="L473" i="3"/>
  <c r="F474" i="3"/>
  <c r="K474" i="3"/>
  <c r="L474" i="3"/>
  <c r="F475" i="3"/>
  <c r="K475" i="3"/>
  <c r="L475" i="3"/>
  <c r="F476" i="3"/>
  <c r="K476" i="3"/>
  <c r="L476" i="3"/>
  <c r="F477" i="3"/>
  <c r="K477" i="3"/>
  <c r="L477" i="3"/>
  <c r="F478" i="3"/>
  <c r="K478" i="3"/>
  <c r="L478" i="3"/>
  <c r="F479" i="3"/>
  <c r="K479" i="3"/>
  <c r="L479" i="3"/>
  <c r="F480" i="3"/>
  <c r="K480" i="3"/>
  <c r="L480" i="3"/>
  <c r="F481" i="3"/>
  <c r="K481" i="3"/>
  <c r="L481" i="3"/>
  <c r="F482" i="3"/>
  <c r="K482" i="3"/>
  <c r="L482" i="3"/>
  <c r="F483" i="3"/>
  <c r="K483" i="3"/>
  <c r="L483" i="3"/>
  <c r="F484" i="3"/>
  <c r="K484" i="3"/>
  <c r="L484" i="3"/>
  <c r="F485" i="3"/>
  <c r="K485" i="3"/>
  <c r="L485" i="3"/>
  <c r="F486" i="3"/>
  <c r="K486" i="3"/>
  <c r="L486" i="3"/>
  <c r="F487" i="3"/>
  <c r="K487" i="3"/>
  <c r="L487" i="3"/>
  <c r="F488" i="3"/>
  <c r="K488" i="3"/>
  <c r="L488" i="3"/>
  <c r="F489" i="3"/>
  <c r="K489" i="3"/>
  <c r="L489" i="3"/>
  <c r="F490" i="3"/>
  <c r="K490" i="3"/>
  <c r="L490" i="3"/>
  <c r="F491" i="3"/>
  <c r="K491" i="3"/>
  <c r="L491" i="3"/>
  <c r="F492" i="3"/>
  <c r="I492" i="3"/>
  <c r="K492" i="3"/>
  <c r="L492" i="3"/>
  <c r="F493" i="3"/>
  <c r="K493" i="3"/>
  <c r="L493" i="3"/>
  <c r="F494" i="3"/>
  <c r="K494" i="3"/>
  <c r="L494" i="3"/>
  <c r="F495" i="3"/>
  <c r="K495" i="3"/>
  <c r="L495" i="3"/>
  <c r="F496" i="3"/>
  <c r="K496" i="3"/>
  <c r="L496" i="3"/>
  <c r="F497" i="3"/>
  <c r="K497" i="3"/>
  <c r="L497" i="3"/>
  <c r="F498" i="3"/>
  <c r="K498" i="3"/>
  <c r="L498" i="3"/>
  <c r="F499" i="3"/>
  <c r="K499" i="3"/>
  <c r="L499" i="3"/>
  <c r="F500" i="3"/>
  <c r="K500" i="3"/>
  <c r="L500" i="3"/>
  <c r="F501" i="3"/>
  <c r="K501" i="3"/>
  <c r="L501" i="3"/>
  <c r="F502" i="3"/>
  <c r="K502" i="3"/>
  <c r="L502" i="3"/>
  <c r="F503" i="3"/>
  <c r="K503" i="3"/>
  <c r="L503" i="3"/>
  <c r="F504" i="3"/>
  <c r="K504" i="3"/>
  <c r="L504" i="3"/>
  <c r="F505" i="3"/>
  <c r="K505" i="3"/>
  <c r="L505" i="3"/>
  <c r="F506" i="3"/>
  <c r="K506" i="3"/>
  <c r="L506" i="3"/>
  <c r="F507" i="3"/>
  <c r="K507" i="3"/>
  <c r="L507" i="3"/>
  <c r="F508" i="3"/>
  <c r="K508" i="3"/>
  <c r="L508" i="3"/>
  <c r="F509" i="3"/>
  <c r="K509" i="3"/>
  <c r="L509" i="3"/>
  <c r="F510" i="3"/>
  <c r="K510" i="3"/>
  <c r="L510" i="3"/>
  <c r="F511" i="3"/>
  <c r="K511" i="3"/>
  <c r="L511" i="3"/>
  <c r="F512" i="3"/>
  <c r="K512" i="3"/>
  <c r="L512" i="3"/>
  <c r="F513" i="3"/>
  <c r="K513" i="3"/>
  <c r="L513" i="3"/>
  <c r="F514" i="3"/>
  <c r="K514" i="3"/>
  <c r="L514" i="3"/>
  <c r="F515" i="3"/>
  <c r="K515" i="3"/>
  <c r="L515" i="3"/>
  <c r="F516" i="3"/>
  <c r="K516" i="3"/>
  <c r="L516" i="3"/>
  <c r="F517" i="3"/>
  <c r="K517" i="3"/>
  <c r="L517" i="3"/>
  <c r="F518" i="3"/>
  <c r="K518" i="3"/>
  <c r="L518" i="3"/>
  <c r="F519" i="3"/>
  <c r="K519" i="3"/>
  <c r="L519" i="3"/>
  <c r="F520" i="3"/>
  <c r="K520" i="3"/>
  <c r="L520" i="3"/>
  <c r="F521" i="3"/>
  <c r="K521" i="3"/>
  <c r="L521" i="3"/>
  <c r="F522" i="3"/>
  <c r="K522" i="3"/>
  <c r="L522" i="3"/>
  <c r="F523" i="3"/>
  <c r="K523" i="3"/>
  <c r="L523" i="3"/>
  <c r="F524" i="3"/>
  <c r="K524" i="3"/>
  <c r="L524" i="3"/>
  <c r="F525" i="3"/>
  <c r="K525" i="3"/>
  <c r="L525" i="3"/>
  <c r="F526" i="3"/>
  <c r="K526" i="3"/>
  <c r="L526" i="3"/>
  <c r="F527" i="3"/>
  <c r="K527" i="3"/>
  <c r="L527" i="3"/>
  <c r="F528" i="3"/>
  <c r="K528" i="3"/>
  <c r="L528" i="3"/>
  <c r="F529" i="3"/>
  <c r="K529" i="3"/>
  <c r="L529" i="3"/>
  <c r="F530" i="3"/>
  <c r="K530" i="3"/>
  <c r="L530" i="3"/>
  <c r="F531" i="3"/>
  <c r="K531" i="3"/>
  <c r="L531" i="3"/>
  <c r="F532" i="3"/>
  <c r="K532" i="3"/>
  <c r="L532" i="3"/>
  <c r="F533" i="3"/>
  <c r="K533" i="3"/>
  <c r="L533" i="3"/>
  <c r="F534" i="3"/>
  <c r="K534" i="3"/>
  <c r="L534" i="3"/>
  <c r="F535" i="3"/>
  <c r="K535" i="3"/>
  <c r="L535" i="3"/>
  <c r="F536" i="3"/>
  <c r="K536" i="3"/>
  <c r="L536" i="3"/>
  <c r="F537" i="3"/>
  <c r="K537" i="3"/>
  <c r="L537" i="3"/>
  <c r="F538" i="3"/>
  <c r="K538" i="3"/>
  <c r="L538" i="3"/>
  <c r="F539" i="3"/>
  <c r="K539" i="3"/>
  <c r="L539" i="3"/>
  <c r="F540" i="3"/>
  <c r="K540" i="3"/>
  <c r="L540" i="3"/>
  <c r="F541" i="3"/>
  <c r="K541" i="3"/>
  <c r="L541" i="3"/>
  <c r="F542" i="3"/>
  <c r="K542" i="3"/>
  <c r="L542" i="3"/>
  <c r="F543" i="3"/>
  <c r="K543" i="3"/>
  <c r="L543" i="3"/>
  <c r="F544" i="3"/>
  <c r="K544" i="3"/>
  <c r="L544" i="3"/>
  <c r="F545" i="3"/>
  <c r="K545" i="3"/>
  <c r="L545" i="3"/>
  <c r="F546" i="3"/>
  <c r="K546" i="3"/>
  <c r="L546" i="3"/>
  <c r="F547" i="3"/>
  <c r="K547" i="3"/>
  <c r="L547" i="3"/>
  <c r="F548" i="3"/>
  <c r="K548" i="3"/>
  <c r="L548" i="3"/>
  <c r="F549" i="3"/>
  <c r="K549" i="3"/>
  <c r="L549" i="3"/>
  <c r="F550" i="3"/>
  <c r="K550" i="3"/>
  <c r="L550" i="3"/>
  <c r="F551" i="3"/>
  <c r="K551" i="3"/>
  <c r="L551" i="3"/>
  <c r="F552" i="3"/>
  <c r="K552" i="3"/>
  <c r="L552" i="3"/>
  <c r="F553" i="3"/>
  <c r="K553" i="3"/>
  <c r="L553" i="3"/>
  <c r="F554" i="3"/>
  <c r="K554" i="3"/>
  <c r="L554" i="3"/>
  <c r="F555" i="3"/>
  <c r="K555" i="3"/>
  <c r="L555" i="3"/>
  <c r="F556" i="3"/>
  <c r="K556" i="3"/>
  <c r="L556" i="3"/>
  <c r="F557" i="3"/>
  <c r="K557" i="3"/>
  <c r="L557" i="3"/>
  <c r="F558" i="3"/>
  <c r="K558" i="3"/>
  <c r="L558" i="3"/>
  <c r="F559" i="3"/>
  <c r="K559" i="3"/>
  <c r="L559" i="3"/>
  <c r="F560" i="3"/>
  <c r="K560" i="3"/>
  <c r="L560" i="3"/>
  <c r="F561" i="3"/>
  <c r="K561" i="3"/>
  <c r="L561" i="3"/>
  <c r="F562" i="3"/>
  <c r="K562" i="3"/>
  <c r="L562" i="3"/>
  <c r="F563" i="3"/>
  <c r="K563" i="3"/>
  <c r="L563" i="3"/>
  <c r="F564" i="3"/>
  <c r="K564" i="3"/>
  <c r="L564" i="3"/>
  <c r="F565" i="3"/>
  <c r="K565" i="3"/>
  <c r="L565" i="3"/>
  <c r="F566" i="3"/>
  <c r="K566" i="3"/>
  <c r="L566" i="3"/>
  <c r="F567" i="3"/>
  <c r="K567" i="3"/>
  <c r="L567" i="3"/>
  <c r="F568" i="3"/>
  <c r="K568" i="3"/>
  <c r="L568" i="3"/>
  <c r="F569" i="3"/>
  <c r="K569" i="3"/>
  <c r="L569" i="3"/>
  <c r="F570" i="3"/>
  <c r="K570" i="3"/>
  <c r="L570" i="3"/>
  <c r="F571" i="3"/>
  <c r="K571" i="3"/>
  <c r="L571" i="3"/>
  <c r="F572" i="3"/>
  <c r="K572" i="3"/>
  <c r="L572" i="3"/>
  <c r="F573" i="3"/>
  <c r="K573" i="3"/>
  <c r="L573" i="3"/>
  <c r="F574" i="3"/>
  <c r="K574" i="3"/>
  <c r="L574" i="3"/>
  <c r="F575" i="3"/>
  <c r="K575" i="3"/>
  <c r="L575" i="3"/>
  <c r="F576" i="3"/>
  <c r="K576" i="3"/>
  <c r="L576" i="3"/>
  <c r="F577" i="3"/>
  <c r="K577" i="3"/>
  <c r="L577" i="3"/>
  <c r="F578" i="3"/>
  <c r="K578" i="3"/>
  <c r="L578" i="3"/>
  <c r="F579" i="3"/>
  <c r="I579" i="3"/>
  <c r="K579" i="3"/>
  <c r="L579" i="3"/>
  <c r="F580" i="3"/>
  <c r="K580" i="3"/>
  <c r="L580" i="3"/>
  <c r="F581" i="3"/>
  <c r="K581" i="3"/>
  <c r="L581" i="3"/>
  <c r="F582" i="3"/>
  <c r="K582" i="3"/>
  <c r="L582" i="3"/>
  <c r="F583" i="3"/>
  <c r="K583" i="3"/>
  <c r="L583" i="3"/>
  <c r="F584" i="3"/>
  <c r="K584" i="3"/>
  <c r="L584" i="3"/>
  <c r="F585" i="3"/>
  <c r="K585" i="3"/>
  <c r="L585" i="3"/>
  <c r="F586" i="3"/>
  <c r="K586" i="3"/>
  <c r="L586" i="3"/>
  <c r="F587" i="3"/>
  <c r="K587" i="3"/>
  <c r="L587" i="3"/>
  <c r="F588" i="3"/>
  <c r="K588" i="3"/>
  <c r="L588" i="3"/>
  <c r="F589" i="3"/>
  <c r="K589" i="3"/>
  <c r="L589" i="3"/>
  <c r="F590" i="3"/>
  <c r="K590" i="3"/>
  <c r="L590" i="3"/>
  <c r="F591" i="3"/>
  <c r="K591" i="3"/>
  <c r="L591" i="3"/>
  <c r="F592" i="3"/>
  <c r="K592" i="3"/>
  <c r="L592" i="3"/>
  <c r="F593" i="3"/>
  <c r="K593" i="3"/>
  <c r="L593" i="3"/>
  <c r="F594" i="3"/>
  <c r="K594" i="3"/>
  <c r="L594" i="3"/>
  <c r="F595" i="3"/>
  <c r="K595" i="3"/>
  <c r="L595" i="3"/>
  <c r="F596" i="3"/>
  <c r="K596" i="3"/>
  <c r="L596" i="3"/>
  <c r="F597" i="3"/>
  <c r="I597" i="3"/>
  <c r="K597" i="3"/>
  <c r="L597" i="3"/>
  <c r="F598" i="3"/>
  <c r="K598" i="3"/>
  <c r="L598" i="3"/>
  <c r="F599" i="3"/>
  <c r="K599" i="3"/>
  <c r="L599" i="3"/>
  <c r="F600" i="3"/>
  <c r="K600" i="3"/>
  <c r="L600" i="3"/>
  <c r="F601" i="3"/>
  <c r="K601" i="3"/>
  <c r="L601" i="3"/>
  <c r="F602" i="3"/>
  <c r="K602" i="3"/>
  <c r="L602" i="3"/>
  <c r="F603" i="3"/>
  <c r="I603" i="3"/>
  <c r="K603" i="3"/>
  <c r="L603" i="3"/>
  <c r="F604" i="3"/>
  <c r="K604" i="3"/>
  <c r="L604" i="3"/>
  <c r="F605" i="3"/>
  <c r="I605" i="3"/>
  <c r="K605" i="3"/>
  <c r="L605" i="3"/>
  <c r="F606" i="3"/>
  <c r="K606" i="3"/>
  <c r="L606" i="3"/>
  <c r="F607" i="3"/>
  <c r="I607" i="3"/>
  <c r="K607" i="3"/>
  <c r="L607" i="3"/>
  <c r="F608" i="3"/>
  <c r="K608" i="3"/>
  <c r="L608" i="3"/>
  <c r="F609" i="3"/>
  <c r="K609" i="3"/>
  <c r="L609" i="3"/>
  <c r="F610" i="3"/>
  <c r="K610" i="3"/>
  <c r="L610" i="3"/>
  <c r="F611" i="3"/>
  <c r="K611" i="3"/>
  <c r="L611" i="3"/>
  <c r="F612" i="3"/>
  <c r="K612" i="3"/>
  <c r="L612" i="3"/>
  <c r="F613" i="3"/>
  <c r="K613" i="3"/>
  <c r="L613" i="3"/>
  <c r="F614" i="3"/>
  <c r="K614" i="3"/>
  <c r="L614" i="3"/>
  <c r="F615" i="3"/>
  <c r="K615" i="3"/>
  <c r="L615" i="3"/>
  <c r="F616" i="3"/>
  <c r="K616" i="3"/>
  <c r="L616" i="3"/>
  <c r="F617" i="3"/>
  <c r="K617" i="3"/>
  <c r="L617" i="3"/>
  <c r="F618" i="3"/>
  <c r="K618" i="3"/>
  <c r="L618" i="3"/>
  <c r="F619" i="3"/>
  <c r="K619" i="3"/>
  <c r="L619" i="3"/>
  <c r="F620" i="3"/>
  <c r="K620" i="3"/>
  <c r="L620" i="3"/>
  <c r="F621" i="3"/>
  <c r="I621" i="3"/>
  <c r="K621" i="3"/>
  <c r="L621" i="3"/>
  <c r="F622" i="3"/>
  <c r="K622" i="3"/>
  <c r="L622" i="3"/>
  <c r="F623" i="3"/>
  <c r="K623" i="3"/>
  <c r="L623" i="3"/>
  <c r="F624" i="3"/>
  <c r="K624" i="3"/>
  <c r="L624" i="3"/>
  <c r="F625" i="3"/>
  <c r="K625" i="3"/>
  <c r="L625" i="3"/>
  <c r="F626" i="3"/>
  <c r="K626" i="3"/>
  <c r="L626" i="3"/>
  <c r="F627" i="3"/>
  <c r="K627" i="3"/>
  <c r="L627" i="3"/>
  <c r="F628" i="3"/>
  <c r="I628" i="3"/>
  <c r="K628" i="3"/>
  <c r="L628" i="3"/>
  <c r="F629" i="3"/>
  <c r="K629" i="3"/>
  <c r="L629" i="3"/>
  <c r="F630" i="3"/>
  <c r="K630" i="3"/>
  <c r="L630" i="3"/>
  <c r="F631" i="3"/>
  <c r="K631" i="3"/>
  <c r="L631" i="3"/>
  <c r="F632" i="3"/>
  <c r="G632" i="3"/>
  <c r="K632" i="3"/>
  <c r="L632" i="3"/>
  <c r="F633" i="3"/>
  <c r="K633" i="3"/>
  <c r="L633" i="3"/>
  <c r="F634" i="3"/>
  <c r="K634" i="3"/>
  <c r="L634" i="3"/>
  <c r="F635" i="3"/>
  <c r="K635" i="3"/>
  <c r="L635" i="3"/>
  <c r="F636" i="3"/>
  <c r="K636" i="3"/>
  <c r="L636" i="3"/>
  <c r="F637" i="3"/>
  <c r="K637" i="3"/>
  <c r="L637" i="3"/>
  <c r="F638" i="3"/>
  <c r="K638" i="3"/>
  <c r="L638" i="3"/>
  <c r="F639" i="3"/>
  <c r="I639" i="3"/>
  <c r="K639" i="3"/>
  <c r="L639" i="3"/>
  <c r="F640" i="3"/>
  <c r="K640" i="3"/>
  <c r="L640" i="3"/>
  <c r="F641" i="3"/>
  <c r="I641" i="3"/>
  <c r="K641" i="3"/>
  <c r="L641" i="3"/>
  <c r="F642" i="3"/>
  <c r="I642" i="3"/>
  <c r="K642" i="3"/>
  <c r="L642" i="3"/>
  <c r="F643" i="3"/>
  <c r="K643" i="3"/>
  <c r="L643" i="3"/>
  <c r="F644" i="3"/>
  <c r="K644" i="3"/>
  <c r="L644" i="3"/>
  <c r="F645" i="3"/>
  <c r="K645" i="3"/>
  <c r="L645" i="3"/>
  <c r="F646" i="3"/>
  <c r="K646" i="3"/>
  <c r="L646" i="3"/>
  <c r="F647" i="3"/>
  <c r="K647" i="3"/>
  <c r="L647" i="3"/>
  <c r="F648" i="3"/>
  <c r="K648" i="3"/>
  <c r="L648" i="3"/>
  <c r="F649" i="3"/>
  <c r="K649" i="3"/>
  <c r="L649" i="3"/>
  <c r="C650" i="3"/>
  <c r="C649" i="3" s="1"/>
  <c r="C648" i="3" s="1"/>
  <c r="C647" i="3" s="1"/>
  <c r="C646" i="3" s="1"/>
  <c r="C645" i="3" s="1"/>
  <c r="C644" i="3" s="1"/>
  <c r="C643" i="3" s="1"/>
  <c r="C642" i="3" s="1"/>
  <c r="C641" i="3" s="1"/>
  <c r="C640" i="3" s="1"/>
  <c r="C639" i="3" s="1"/>
  <c r="C638" i="3" s="1"/>
  <c r="C637" i="3" s="1"/>
  <c r="C636" i="3" s="1"/>
  <c r="C635" i="3" s="1"/>
  <c r="C634" i="3" s="1"/>
  <c r="C633" i="3" s="1"/>
  <c r="C632" i="3" s="1"/>
  <c r="C631" i="3" s="1"/>
  <c r="C630" i="3" s="1"/>
  <c r="C629" i="3" s="1"/>
  <c r="C628" i="3" s="1"/>
  <c r="C627" i="3" s="1"/>
  <c r="C626" i="3" s="1"/>
  <c r="C625" i="3" s="1"/>
  <c r="C624" i="3" s="1"/>
  <c r="C623" i="3" s="1"/>
  <c r="C622" i="3" s="1"/>
  <c r="C621" i="3" s="1"/>
  <c r="C620" i="3" s="1"/>
  <c r="C619" i="3" s="1"/>
  <c r="C618" i="3" s="1"/>
  <c r="C617" i="3" s="1"/>
  <c r="C616" i="3" s="1"/>
  <c r="C615" i="3" s="1"/>
  <c r="C614" i="3" s="1"/>
  <c r="C613" i="3" s="1"/>
  <c r="C612" i="3" s="1"/>
  <c r="C611" i="3" s="1"/>
  <c r="C610" i="3" s="1"/>
  <c r="C609" i="3" s="1"/>
  <c r="C608" i="3" s="1"/>
  <c r="C607" i="3" s="1"/>
  <c r="C606" i="3" s="1"/>
  <c r="C605" i="3" s="1"/>
  <c r="C604" i="3" s="1"/>
  <c r="C603" i="3" s="1"/>
  <c r="C602" i="3" s="1"/>
  <c r="C601" i="3" s="1"/>
  <c r="C600" i="3" s="1"/>
  <c r="C599" i="3" s="1"/>
  <c r="C598" i="3" s="1"/>
  <c r="C597" i="3" s="1"/>
  <c r="C596" i="3" s="1"/>
  <c r="C595" i="3" s="1"/>
  <c r="C594" i="3" s="1"/>
  <c r="C593" i="3" s="1"/>
  <c r="C592" i="3" s="1"/>
  <c r="C591" i="3" s="1"/>
  <c r="C590" i="3" s="1"/>
  <c r="C589" i="3" s="1"/>
  <c r="C588" i="3" s="1"/>
  <c r="C587" i="3" s="1"/>
  <c r="C586" i="3" s="1"/>
  <c r="C585" i="3" s="1"/>
  <c r="C584" i="3" s="1"/>
  <c r="C583" i="3" s="1"/>
  <c r="C582" i="3" s="1"/>
  <c r="C581" i="3" s="1"/>
  <c r="C580" i="3" s="1"/>
  <c r="C579" i="3" s="1"/>
  <c r="C578" i="3" s="1"/>
  <c r="C577" i="3" s="1"/>
  <c r="C576" i="3" s="1"/>
  <c r="C575" i="3" s="1"/>
  <c r="C574" i="3" s="1"/>
  <c r="C573" i="3" s="1"/>
  <c r="C572" i="3" s="1"/>
  <c r="C571" i="3" s="1"/>
  <c r="C570" i="3" s="1"/>
  <c r="C569" i="3" s="1"/>
  <c r="C568" i="3" s="1"/>
  <c r="C567" i="3" s="1"/>
  <c r="C566" i="3" s="1"/>
  <c r="C565" i="3" s="1"/>
  <c r="C564" i="3" s="1"/>
  <c r="C563" i="3" s="1"/>
  <c r="C562" i="3" s="1"/>
  <c r="C561" i="3" s="1"/>
  <c r="C560" i="3" s="1"/>
  <c r="C559" i="3" s="1"/>
  <c r="C558" i="3" s="1"/>
  <c r="C557" i="3" s="1"/>
  <c r="C556" i="3" s="1"/>
  <c r="C555" i="3" s="1"/>
  <c r="C554" i="3" s="1"/>
  <c r="C553" i="3" s="1"/>
  <c r="C552" i="3" s="1"/>
  <c r="C551" i="3" s="1"/>
  <c r="C550" i="3" s="1"/>
  <c r="C549" i="3" s="1"/>
  <c r="C548" i="3" s="1"/>
  <c r="C547" i="3" s="1"/>
  <c r="C546" i="3" s="1"/>
  <c r="C545" i="3" s="1"/>
  <c r="C544" i="3" s="1"/>
  <c r="C543" i="3" s="1"/>
  <c r="C542" i="3" s="1"/>
  <c r="C541" i="3" s="1"/>
  <c r="C540" i="3" s="1"/>
  <c r="C539" i="3" s="1"/>
  <c r="C538" i="3" s="1"/>
  <c r="C537" i="3" s="1"/>
  <c r="C536" i="3" s="1"/>
  <c r="C535" i="3" s="1"/>
  <c r="C534" i="3" s="1"/>
  <c r="C533" i="3" s="1"/>
  <c r="C532" i="3" s="1"/>
  <c r="C531" i="3" s="1"/>
  <c r="C530" i="3" s="1"/>
  <c r="C529" i="3" s="1"/>
  <c r="C528" i="3" s="1"/>
  <c r="C527" i="3" s="1"/>
  <c r="C526" i="3" s="1"/>
  <c r="C525" i="3" s="1"/>
  <c r="C524" i="3" s="1"/>
  <c r="C523" i="3" s="1"/>
  <c r="C522" i="3" s="1"/>
  <c r="C521" i="3" s="1"/>
  <c r="C520" i="3" s="1"/>
  <c r="C519" i="3" s="1"/>
  <c r="C518" i="3" s="1"/>
  <c r="C517" i="3" s="1"/>
  <c r="C516" i="3" s="1"/>
  <c r="C515" i="3" s="1"/>
  <c r="C514" i="3" s="1"/>
  <c r="C513" i="3" s="1"/>
  <c r="C512" i="3" s="1"/>
  <c r="C511" i="3" s="1"/>
  <c r="C510" i="3" s="1"/>
  <c r="C509" i="3" s="1"/>
  <c r="C508" i="3" s="1"/>
  <c r="C507" i="3" s="1"/>
  <c r="C506" i="3" s="1"/>
  <c r="C505" i="3" s="1"/>
  <c r="C504" i="3" s="1"/>
  <c r="C503" i="3" s="1"/>
  <c r="C502" i="3" s="1"/>
  <c r="C501" i="3" s="1"/>
  <c r="C500" i="3" s="1"/>
  <c r="C499" i="3" s="1"/>
  <c r="C498" i="3" s="1"/>
  <c r="C497" i="3" s="1"/>
  <c r="C496" i="3" s="1"/>
  <c r="C495" i="3" s="1"/>
  <c r="C494" i="3" s="1"/>
  <c r="C493" i="3" s="1"/>
  <c r="C492" i="3" s="1"/>
  <c r="C491" i="3" s="1"/>
  <c r="C490" i="3" s="1"/>
  <c r="C489" i="3" s="1"/>
  <c r="C488" i="3" s="1"/>
  <c r="C487" i="3" s="1"/>
  <c r="C486" i="3" s="1"/>
  <c r="C485" i="3" s="1"/>
  <c r="C484" i="3" s="1"/>
  <c r="C483" i="3" s="1"/>
  <c r="C482" i="3" s="1"/>
  <c r="C481" i="3" s="1"/>
  <c r="C480" i="3" s="1"/>
  <c r="C479" i="3" s="1"/>
  <c r="C478" i="3" s="1"/>
  <c r="C477" i="3" s="1"/>
  <c r="C476" i="3" s="1"/>
  <c r="C475" i="3" s="1"/>
  <c r="C474" i="3" s="1"/>
  <c r="C473" i="3" s="1"/>
  <c r="C472" i="3" s="1"/>
  <c r="C471" i="3" s="1"/>
  <c r="C470" i="3" s="1"/>
  <c r="C469" i="3" s="1"/>
  <c r="C468" i="3" s="1"/>
  <c r="C467" i="3" s="1"/>
  <c r="C466" i="3" s="1"/>
  <c r="C465" i="3" s="1"/>
  <c r="C464" i="3" s="1"/>
  <c r="C463" i="3" s="1"/>
  <c r="C462" i="3" s="1"/>
  <c r="C461" i="3" s="1"/>
  <c r="C460" i="3" s="1"/>
  <c r="C459" i="3" s="1"/>
  <c r="C458" i="3" s="1"/>
  <c r="C457" i="3" s="1"/>
  <c r="C456" i="3" s="1"/>
  <c r="C455" i="3" s="1"/>
  <c r="C454" i="3" s="1"/>
  <c r="C453" i="3" s="1"/>
  <c r="C452" i="3" s="1"/>
  <c r="C451" i="3" s="1"/>
  <c r="C450" i="3" s="1"/>
  <c r="C449" i="3" s="1"/>
  <c r="C448" i="3" s="1"/>
  <c r="C447" i="3" s="1"/>
  <c r="C446" i="3" s="1"/>
  <c r="C445" i="3" s="1"/>
  <c r="C444" i="3" s="1"/>
  <c r="C443" i="3" s="1"/>
  <c r="C442" i="3" s="1"/>
  <c r="C441" i="3" s="1"/>
  <c r="C440" i="3" s="1"/>
  <c r="C439" i="3" s="1"/>
  <c r="C438" i="3" s="1"/>
  <c r="C437" i="3" s="1"/>
  <c r="C436" i="3" s="1"/>
  <c r="C435" i="3" s="1"/>
  <c r="C434" i="3" s="1"/>
  <c r="C433" i="3" s="1"/>
  <c r="C432" i="3" s="1"/>
  <c r="C431" i="3" s="1"/>
  <c r="C430" i="3" s="1"/>
  <c r="C429" i="3" s="1"/>
  <c r="C428" i="3" s="1"/>
  <c r="C427" i="3" s="1"/>
  <c r="C426" i="3" s="1"/>
  <c r="C425" i="3" s="1"/>
  <c r="C424" i="3" s="1"/>
  <c r="C423" i="3" s="1"/>
  <c r="C422" i="3" s="1"/>
  <c r="C421" i="3" s="1"/>
  <c r="C420" i="3" s="1"/>
  <c r="C419" i="3" s="1"/>
  <c r="C418" i="3" s="1"/>
  <c r="C417" i="3" s="1"/>
  <c r="C416" i="3" s="1"/>
  <c r="C415" i="3" s="1"/>
  <c r="C414" i="3" s="1"/>
  <c r="C413" i="3" s="1"/>
  <c r="C412" i="3" s="1"/>
  <c r="C411" i="3" s="1"/>
  <c r="C410" i="3" s="1"/>
  <c r="C409" i="3" s="1"/>
  <c r="C408" i="3" s="1"/>
  <c r="C407" i="3" s="1"/>
  <c r="C406" i="3" s="1"/>
  <c r="C405" i="3" s="1"/>
  <c r="C404" i="3" s="1"/>
  <c r="C403" i="3" s="1"/>
  <c r="C402" i="3" s="1"/>
  <c r="C401" i="3" s="1"/>
  <c r="C400" i="3" s="1"/>
  <c r="C399" i="3" s="1"/>
  <c r="C398" i="3" s="1"/>
  <c r="C397" i="3" s="1"/>
  <c r="C396" i="3" s="1"/>
  <c r="C395" i="3" s="1"/>
  <c r="C394" i="3" s="1"/>
  <c r="C393" i="3" s="1"/>
  <c r="C392" i="3" s="1"/>
  <c r="C391" i="3" s="1"/>
  <c r="C390" i="3" s="1"/>
  <c r="C389" i="3" s="1"/>
  <c r="C388" i="3" s="1"/>
  <c r="C387" i="3" s="1"/>
  <c r="C386" i="3" s="1"/>
  <c r="C385" i="3" s="1"/>
  <c r="C384" i="3" s="1"/>
  <c r="C383" i="3" s="1"/>
  <c r="C382" i="3" s="1"/>
  <c r="C381" i="3" s="1"/>
  <c r="C380" i="3" s="1"/>
  <c r="C379" i="3" s="1"/>
  <c r="C378" i="3" s="1"/>
  <c r="C377" i="3" s="1"/>
  <c r="C376" i="3" s="1"/>
  <c r="C375" i="3" s="1"/>
  <c r="C374" i="3" s="1"/>
  <c r="C373" i="3" s="1"/>
  <c r="C372" i="3" s="1"/>
  <c r="C371" i="3" s="1"/>
  <c r="C370" i="3" s="1"/>
  <c r="C369" i="3" s="1"/>
  <c r="C368" i="3" s="1"/>
  <c r="C367" i="3" s="1"/>
  <c r="C366" i="3" s="1"/>
  <c r="C365" i="3" s="1"/>
  <c r="C364" i="3" s="1"/>
  <c r="C363" i="3" s="1"/>
  <c r="C362" i="3" s="1"/>
  <c r="C361" i="3" s="1"/>
  <c r="C360" i="3" s="1"/>
  <c r="C359" i="3" s="1"/>
  <c r="C358" i="3" s="1"/>
  <c r="C357" i="3" s="1"/>
  <c r="C356" i="3" s="1"/>
  <c r="C355" i="3" s="1"/>
  <c r="C354" i="3" s="1"/>
  <c r="C353" i="3" s="1"/>
  <c r="C352" i="3" s="1"/>
  <c r="C351" i="3" s="1"/>
  <c r="C350" i="3" s="1"/>
  <c r="C349" i="3" s="1"/>
  <c r="C348" i="3" s="1"/>
  <c r="C347" i="3" s="1"/>
  <c r="C346" i="3" s="1"/>
  <c r="C345" i="3" s="1"/>
  <c r="C344" i="3" s="1"/>
  <c r="C343" i="3" s="1"/>
  <c r="C342" i="3" s="1"/>
  <c r="C341" i="3" s="1"/>
  <c r="C340" i="3" s="1"/>
  <c r="C339" i="3" s="1"/>
  <c r="C338" i="3" s="1"/>
  <c r="C337" i="3" s="1"/>
  <c r="C336" i="3" s="1"/>
  <c r="C335" i="3" s="1"/>
  <c r="C334" i="3" s="1"/>
  <c r="C333" i="3" s="1"/>
  <c r="C332" i="3" s="1"/>
  <c r="C331" i="3" s="1"/>
  <c r="C330" i="3" s="1"/>
  <c r="C329" i="3" s="1"/>
  <c r="C328" i="3" s="1"/>
  <c r="C327" i="3" s="1"/>
  <c r="C326" i="3" s="1"/>
  <c r="C325" i="3" s="1"/>
  <c r="C324" i="3" s="1"/>
  <c r="C323" i="3" s="1"/>
  <c r="C322" i="3" s="1"/>
  <c r="C321" i="3" s="1"/>
  <c r="C320" i="3" s="1"/>
  <c r="C319" i="3" s="1"/>
  <c r="C318" i="3" s="1"/>
  <c r="C317" i="3" s="1"/>
  <c r="C316" i="3" s="1"/>
  <c r="C315" i="3" s="1"/>
  <c r="C314" i="3" s="1"/>
  <c r="C313" i="3" s="1"/>
  <c r="C312" i="3" s="1"/>
  <c r="C311" i="3" s="1"/>
  <c r="C310" i="3" s="1"/>
  <c r="C309" i="3" s="1"/>
  <c r="C308" i="3" s="1"/>
  <c r="C307" i="3" s="1"/>
  <c r="C306" i="3" s="1"/>
  <c r="C305" i="3" s="1"/>
  <c r="C304" i="3" s="1"/>
  <c r="C303" i="3" s="1"/>
  <c r="C302" i="3" s="1"/>
  <c r="C301" i="3" s="1"/>
  <c r="C300" i="3" s="1"/>
  <c r="C299" i="3" s="1"/>
  <c r="C298" i="3" s="1"/>
  <c r="C297" i="3" s="1"/>
  <c r="C296" i="3" s="1"/>
  <c r="C295" i="3" s="1"/>
  <c r="C294" i="3" s="1"/>
  <c r="C293" i="3" s="1"/>
  <c r="C292" i="3" s="1"/>
  <c r="C291" i="3" s="1"/>
  <c r="C290" i="3" s="1"/>
  <c r="C289" i="3" s="1"/>
  <c r="C288" i="3" s="1"/>
  <c r="C287" i="3" s="1"/>
  <c r="C286" i="3" s="1"/>
  <c r="C285" i="3" s="1"/>
  <c r="C284" i="3" s="1"/>
  <c r="C283" i="3" s="1"/>
  <c r="C282" i="3" s="1"/>
  <c r="C281" i="3" s="1"/>
  <c r="C280" i="3" s="1"/>
  <c r="C279" i="3" s="1"/>
  <c r="C278" i="3" s="1"/>
  <c r="C277" i="3" s="1"/>
  <c r="C276" i="3" s="1"/>
  <c r="C275" i="3" s="1"/>
  <c r="C274" i="3" s="1"/>
  <c r="C273" i="3" s="1"/>
  <c r="C272" i="3" s="1"/>
  <c r="C271" i="3" s="1"/>
  <c r="C270" i="3" s="1"/>
  <c r="C269" i="3" s="1"/>
  <c r="C268" i="3" s="1"/>
  <c r="C267" i="3" s="1"/>
  <c r="C266" i="3" s="1"/>
  <c r="C265" i="3" s="1"/>
  <c r="C264" i="3" s="1"/>
  <c r="C263" i="3" s="1"/>
  <c r="C262" i="3" s="1"/>
  <c r="C261" i="3" s="1"/>
  <c r="C260" i="3" s="1"/>
  <c r="C259" i="3" s="1"/>
  <c r="C258" i="3" s="1"/>
  <c r="C257" i="3" s="1"/>
  <c r="C256" i="3" s="1"/>
  <c r="C255" i="3" s="1"/>
  <c r="C254" i="3" s="1"/>
  <c r="C253" i="3" s="1"/>
  <c r="C252" i="3" s="1"/>
  <c r="C251" i="3" s="1"/>
  <c r="C250" i="3" s="1"/>
  <c r="C249" i="3" s="1"/>
  <c r="C248" i="3" s="1"/>
  <c r="C247" i="3" s="1"/>
  <c r="C246" i="3" s="1"/>
  <c r="C245" i="3" s="1"/>
  <c r="C244" i="3" s="1"/>
  <c r="C243" i="3" s="1"/>
  <c r="F650" i="3"/>
  <c r="K650" i="3"/>
  <c r="L650" i="3"/>
  <c r="D651" i="3"/>
  <c r="I337" i="2"/>
  <c r="I338" i="2"/>
  <c r="I339" i="2"/>
  <c r="I340" i="2"/>
  <c r="I341" i="3" s="1"/>
  <c r="K340" i="2"/>
  <c r="I341" i="2"/>
  <c r="I342" i="2"/>
  <c r="K342" i="2"/>
  <c r="I343" i="2"/>
  <c r="I344" i="2"/>
  <c r="I345" i="2"/>
  <c r="I346" i="2"/>
  <c r="I347" i="2"/>
  <c r="I348" i="2"/>
  <c r="K348" i="2"/>
  <c r="I349" i="2"/>
  <c r="I350" i="2"/>
  <c r="I351" i="2"/>
  <c r="I352" i="2"/>
  <c r="K352" i="2"/>
  <c r="I353" i="2"/>
  <c r="I354" i="2"/>
  <c r="I355" i="3" s="1"/>
  <c r="K354" i="2"/>
  <c r="I355" i="2"/>
  <c r="I356" i="2"/>
  <c r="I357" i="2"/>
  <c r="I358" i="2"/>
  <c r="K358" i="2"/>
  <c r="I359" i="2"/>
  <c r="I360" i="3" s="1"/>
  <c r="I360" i="2"/>
  <c r="K360" i="2"/>
  <c r="I361" i="2"/>
  <c r="I362" i="2"/>
  <c r="K362" i="2" s="1"/>
  <c r="I363" i="2"/>
  <c r="I364" i="2"/>
  <c r="K364" i="2"/>
  <c r="I365" i="2"/>
  <c r="I366" i="2"/>
  <c r="K366" i="2"/>
  <c r="I367" i="2"/>
  <c r="I368" i="2"/>
  <c r="I369" i="2"/>
  <c r="I370" i="2"/>
  <c r="K370" i="2"/>
  <c r="I371" i="2"/>
  <c r="I372" i="2"/>
  <c r="K372" i="2"/>
  <c r="I373" i="2"/>
  <c r="I374" i="2"/>
  <c r="K374" i="2"/>
  <c r="I375" i="2"/>
  <c r="I376" i="2"/>
  <c r="I377" i="2"/>
  <c r="I378" i="2"/>
  <c r="I379" i="2"/>
  <c r="K379" i="2" s="1"/>
  <c r="I380" i="2"/>
  <c r="K380" i="2" s="1"/>
  <c r="I381" i="2"/>
  <c r="I382" i="2"/>
  <c r="K382" i="2"/>
  <c r="I383" i="2"/>
  <c r="I384" i="2"/>
  <c r="K384" i="2"/>
  <c r="I385" i="2"/>
  <c r="I386" i="2"/>
  <c r="K386" i="2"/>
  <c r="I387" i="2"/>
  <c r="I388" i="2"/>
  <c r="I389" i="2"/>
  <c r="I390" i="2"/>
  <c r="K390" i="2"/>
  <c r="I391" i="2"/>
  <c r="I392" i="2"/>
  <c r="K392" i="2"/>
  <c r="I393" i="2"/>
  <c r="I394" i="2"/>
  <c r="K394" i="2" s="1"/>
  <c r="I395" i="2"/>
  <c r="I396" i="2"/>
  <c r="K396" i="2"/>
  <c r="I397" i="2"/>
  <c r="I398" i="2"/>
  <c r="I399" i="3" s="1"/>
  <c r="K398" i="2"/>
  <c r="I399" i="2"/>
  <c r="I400" i="2"/>
  <c r="I401" i="2"/>
  <c r="I402" i="2"/>
  <c r="K402" i="2"/>
  <c r="I403" i="2"/>
  <c r="I404" i="2"/>
  <c r="K404" i="2"/>
  <c r="I405" i="2"/>
  <c r="I406" i="2"/>
  <c r="K406" i="2"/>
  <c r="I407" i="2"/>
  <c r="I408" i="2"/>
  <c r="I409" i="2"/>
  <c r="I410" i="2"/>
  <c r="I411" i="2"/>
  <c r="I412" i="2"/>
  <c r="K412" i="2" s="1"/>
  <c r="I413" i="2"/>
  <c r="I414" i="2"/>
  <c r="K414" i="2" s="1"/>
  <c r="I415" i="2"/>
  <c r="I416" i="2"/>
  <c r="I417" i="3" s="1"/>
  <c r="K416" i="2"/>
  <c r="I417" i="2"/>
  <c r="I418" i="2"/>
  <c r="K418" i="2" s="1"/>
  <c r="I419" i="2"/>
  <c r="I420" i="2"/>
  <c r="I421" i="2"/>
  <c r="I422" i="2"/>
  <c r="K422" i="2"/>
  <c r="I423" i="2"/>
  <c r="I424" i="2"/>
  <c r="K424" i="2" s="1"/>
  <c r="I425" i="2"/>
  <c r="I426" i="2"/>
  <c r="I427" i="3" s="1"/>
  <c r="K426" i="2"/>
  <c r="I427" i="2"/>
  <c r="I428" i="2"/>
  <c r="K428" i="2"/>
  <c r="I429" i="2"/>
  <c r="I430" i="2"/>
  <c r="K430" i="2"/>
  <c r="I431" i="2"/>
  <c r="I432" i="2"/>
  <c r="I433" i="2"/>
  <c r="I434" i="2"/>
  <c r="K434" i="2"/>
  <c r="I435" i="2"/>
  <c r="I436" i="2"/>
  <c r="K436" i="2"/>
  <c r="I437" i="2"/>
  <c r="I438" i="2"/>
  <c r="K438" i="2" s="1"/>
  <c r="I439" i="2"/>
  <c r="I440" i="2"/>
  <c r="I441" i="2"/>
  <c r="I442" i="2"/>
  <c r="K442" i="2" s="1"/>
  <c r="I443" i="2"/>
  <c r="I444" i="2"/>
  <c r="K444" i="2"/>
  <c r="I445" i="2"/>
  <c r="I446" i="2"/>
  <c r="I447" i="3" s="1"/>
  <c r="K446" i="2"/>
  <c r="I447" i="2"/>
  <c r="I448" i="2"/>
  <c r="I449" i="2"/>
  <c r="I450" i="2"/>
  <c r="K450" i="2"/>
  <c r="I451" i="2"/>
  <c r="I452" i="2"/>
  <c r="K452" i="2"/>
  <c r="I453" i="2"/>
  <c r="I454" i="3" s="1"/>
  <c r="I454" i="2"/>
  <c r="K454" i="2"/>
  <c r="I455" i="2"/>
  <c r="I456" i="2"/>
  <c r="I457" i="2"/>
  <c r="I458" i="2"/>
  <c r="K458" i="2"/>
  <c r="I459" i="2"/>
  <c r="I460" i="2"/>
  <c r="K460" i="2"/>
  <c r="I461" i="2"/>
  <c r="I462" i="2"/>
  <c r="I463" i="3" s="1"/>
  <c r="I463" i="2"/>
  <c r="I464" i="2"/>
  <c r="I465" i="2"/>
  <c r="I466" i="2"/>
  <c r="K466" i="2"/>
  <c r="I467" i="2"/>
  <c r="I468" i="2"/>
  <c r="K468" i="2" s="1"/>
  <c r="I469" i="2"/>
  <c r="I470" i="2"/>
  <c r="K470" i="2"/>
  <c r="I471" i="2"/>
  <c r="I472" i="2"/>
  <c r="I473" i="2"/>
  <c r="I474" i="2"/>
  <c r="I475" i="2"/>
  <c r="G476" i="3" s="1"/>
  <c r="I476" i="2"/>
  <c r="I477" i="3" s="1"/>
  <c r="K476" i="2"/>
  <c r="I477" i="2"/>
  <c r="I478" i="2"/>
  <c r="K478" i="2"/>
  <c r="I479" i="2"/>
  <c r="I480" i="2"/>
  <c r="I481" i="2"/>
  <c r="I482" i="2"/>
  <c r="K482" i="2"/>
  <c r="I483" i="2"/>
  <c r="I484" i="3" s="1"/>
  <c r="I484" i="2"/>
  <c r="K484" i="2"/>
  <c r="I485" i="2"/>
  <c r="I486" i="2"/>
  <c r="K486" i="2" s="1"/>
  <c r="I487" i="2"/>
  <c r="I488" i="2"/>
  <c r="I489" i="2"/>
  <c r="I490" i="2"/>
  <c r="K490" i="2"/>
  <c r="I491" i="2"/>
  <c r="K491" i="2" s="1"/>
  <c r="I492" i="2"/>
  <c r="K492" i="2" s="1"/>
  <c r="I493" i="2"/>
  <c r="I494" i="2"/>
  <c r="I495" i="3" s="1"/>
  <c r="K494" i="2"/>
  <c r="I495" i="2"/>
  <c r="I496" i="2"/>
  <c r="I497" i="2"/>
  <c r="I498" i="2"/>
  <c r="K498" i="2" s="1"/>
  <c r="I499" i="2"/>
  <c r="G500" i="3" s="1"/>
  <c r="I500" i="2"/>
  <c r="K500" i="2"/>
  <c r="I501" i="2"/>
  <c r="I502" i="2"/>
  <c r="K502" i="2"/>
  <c r="I503" i="2"/>
  <c r="I504" i="2"/>
  <c r="I505" i="2"/>
  <c r="I506" i="2"/>
  <c r="I507" i="2"/>
  <c r="K507" i="2" s="1"/>
  <c r="I508" i="2"/>
  <c r="I509" i="2"/>
  <c r="I510" i="2"/>
  <c r="I511" i="2"/>
  <c r="I512" i="3" s="1"/>
  <c r="I512" i="2"/>
  <c r="I513" i="2"/>
  <c r="K513" i="2"/>
  <c r="I514" i="2"/>
  <c r="I515" i="2"/>
  <c r="I516" i="2"/>
  <c r="I517" i="2"/>
  <c r="K517" i="2"/>
  <c r="I518" i="2"/>
  <c r="I519" i="2"/>
  <c r="I520" i="2"/>
  <c r="I521" i="2"/>
  <c r="K521" i="2" s="1"/>
  <c r="I522" i="2"/>
  <c r="I523" i="2"/>
  <c r="I524" i="2"/>
  <c r="I525" i="2"/>
  <c r="K525" i="2"/>
  <c r="I526" i="2"/>
  <c r="I527" i="2"/>
  <c r="I528" i="2"/>
  <c r="I529" i="2"/>
  <c r="K529" i="2"/>
  <c r="I530" i="2"/>
  <c r="I531" i="2"/>
  <c r="I532" i="3" s="1"/>
  <c r="I532" i="2"/>
  <c r="I533" i="2"/>
  <c r="K533" i="2"/>
  <c r="I534" i="2"/>
  <c r="I535" i="2"/>
  <c r="I536" i="2"/>
  <c r="I537" i="2"/>
  <c r="K537" i="2" s="1"/>
  <c r="I538" i="2"/>
  <c r="I539" i="2"/>
  <c r="I540" i="2"/>
  <c r="I541" i="2"/>
  <c r="K541" i="2"/>
  <c r="I542" i="2"/>
  <c r="I543" i="2"/>
  <c r="I544" i="2"/>
  <c r="I545" i="2"/>
  <c r="K545" i="2"/>
  <c r="I546" i="2"/>
  <c r="I547" i="2"/>
  <c r="I548" i="3" s="1"/>
  <c r="I548" i="2"/>
  <c r="I549" i="2"/>
  <c r="I550" i="2"/>
  <c r="I551" i="2"/>
  <c r="I552" i="2"/>
  <c r="I553" i="2"/>
  <c r="I554" i="3" s="1"/>
  <c r="K553" i="2"/>
  <c r="I554" i="2"/>
  <c r="I555" i="2"/>
  <c r="I556" i="2"/>
  <c r="I557" i="2"/>
  <c r="K557" i="2" s="1"/>
  <c r="I558" i="2"/>
  <c r="G559" i="3" s="1"/>
  <c r="H559" i="3" s="1"/>
  <c r="I559" i="2"/>
  <c r="I560" i="3" s="1"/>
  <c r="I560" i="2"/>
  <c r="K560" i="2" s="1"/>
  <c r="L560" i="2" s="1"/>
  <c r="J561" i="3" s="1"/>
  <c r="I561" i="2"/>
  <c r="I562" i="3" s="1"/>
  <c r="K561" i="2"/>
  <c r="I562" i="2"/>
  <c r="I563" i="2"/>
  <c r="I564" i="3" s="1"/>
  <c r="K563" i="2"/>
  <c r="I564" i="2"/>
  <c r="I565" i="3" s="1"/>
  <c r="I565" i="2"/>
  <c r="I566" i="2"/>
  <c r="I567" i="2"/>
  <c r="I568" i="2"/>
  <c r="I569" i="2"/>
  <c r="K569" i="2" s="1"/>
  <c r="L569" i="2" s="1"/>
  <c r="J570" i="3" s="1"/>
  <c r="I570" i="2"/>
  <c r="K570" i="2" s="1"/>
  <c r="I571" i="2"/>
  <c r="K571" i="2" s="1"/>
  <c r="I572" i="2"/>
  <c r="I573" i="2"/>
  <c r="I574" i="3" s="1"/>
  <c r="K573" i="2"/>
  <c r="I574" i="2"/>
  <c r="K574" i="2"/>
  <c r="I575" i="2"/>
  <c r="I576" i="3" s="1"/>
  <c r="K575" i="2"/>
  <c r="I576" i="2"/>
  <c r="I577" i="2"/>
  <c r="I578" i="2"/>
  <c r="K578" i="2"/>
  <c r="I579" i="2"/>
  <c r="I580" i="3" s="1"/>
  <c r="K579" i="2"/>
  <c r="I580" i="2"/>
  <c r="I581" i="2"/>
  <c r="K581" i="2" s="1"/>
  <c r="I582" i="2"/>
  <c r="K582" i="2"/>
  <c r="I583" i="2"/>
  <c r="I584" i="3" s="1"/>
  <c r="K583" i="2"/>
  <c r="I584" i="2"/>
  <c r="I585" i="2"/>
  <c r="I586" i="2"/>
  <c r="I587" i="3" s="1"/>
  <c r="K586" i="2"/>
  <c r="I587" i="2"/>
  <c r="K587" i="2"/>
  <c r="I588" i="2"/>
  <c r="I589" i="2"/>
  <c r="G589" i="3" s="1"/>
  <c r="I590" i="2"/>
  <c r="I591" i="3" s="1"/>
  <c r="K590" i="2"/>
  <c r="I591" i="2"/>
  <c r="G591" i="3" s="1"/>
  <c r="K591" i="2"/>
  <c r="I592" i="2"/>
  <c r="I593" i="2"/>
  <c r="I594" i="2"/>
  <c r="I595" i="3" s="1"/>
  <c r="K594" i="2"/>
  <c r="I595" i="2"/>
  <c r="K595" i="2"/>
  <c r="I596" i="2"/>
  <c r="I597" i="2"/>
  <c r="I598" i="2"/>
  <c r="K598" i="2"/>
  <c r="I599" i="2"/>
  <c r="I600" i="3" s="1"/>
  <c r="K599" i="2"/>
  <c r="I600" i="2"/>
  <c r="I601" i="2"/>
  <c r="I602" i="2"/>
  <c r="K602" i="2"/>
  <c r="I603" i="2"/>
  <c r="K603" i="2"/>
  <c r="I604" i="2"/>
  <c r="K604" i="2" s="1"/>
  <c r="I605" i="2"/>
  <c r="I606" i="2"/>
  <c r="K606" i="2"/>
  <c r="I607" i="2"/>
  <c r="I608" i="3" s="1"/>
  <c r="K607" i="2"/>
  <c r="I608" i="2"/>
  <c r="I609" i="2"/>
  <c r="I610" i="2"/>
  <c r="I611" i="3" s="1"/>
  <c r="K610" i="2"/>
  <c r="I611" i="2"/>
  <c r="K611" i="2"/>
  <c r="I612" i="2"/>
  <c r="G613" i="3" s="1"/>
  <c r="I613" i="2"/>
  <c r="K613" i="2" s="1"/>
  <c r="I614" i="2"/>
  <c r="K614" i="2"/>
  <c r="I615" i="2"/>
  <c r="I616" i="3" s="1"/>
  <c r="K615" i="2"/>
  <c r="I616" i="2"/>
  <c r="I617" i="2"/>
  <c r="I618" i="2"/>
  <c r="I619" i="3" s="1"/>
  <c r="K618" i="2"/>
  <c r="I619" i="2"/>
  <c r="K619" i="2"/>
  <c r="I620" i="2"/>
  <c r="K620" i="2" s="1"/>
  <c r="I621" i="2"/>
  <c r="I622" i="2"/>
  <c r="K622" i="2"/>
  <c r="I623" i="2"/>
  <c r="I624" i="3" s="1"/>
  <c r="K623" i="2"/>
  <c r="I624" i="2"/>
  <c r="I625" i="3" s="1"/>
  <c r="I625" i="2"/>
  <c r="I626" i="2"/>
  <c r="I627" i="3" s="1"/>
  <c r="K626" i="2"/>
  <c r="I627" i="2"/>
  <c r="K627" i="2"/>
  <c r="I628" i="2"/>
  <c r="I629" i="2"/>
  <c r="K629" i="2" s="1"/>
  <c r="I630" i="2"/>
  <c r="I631" i="3" s="1"/>
  <c r="K630" i="2"/>
  <c r="I631" i="2"/>
  <c r="I632" i="3" s="1"/>
  <c r="K631" i="2"/>
  <c r="I632" i="2"/>
  <c r="I633" i="2"/>
  <c r="I634" i="2"/>
  <c r="I635" i="3" s="1"/>
  <c r="K634" i="2"/>
  <c r="I635" i="2"/>
  <c r="K635" i="2"/>
  <c r="I636" i="2"/>
  <c r="K636" i="2" s="1"/>
  <c r="I637" i="2"/>
  <c r="K637" i="2" s="1"/>
  <c r="I638" i="2"/>
  <c r="K638" i="2"/>
  <c r="I639" i="2"/>
  <c r="I640" i="3" s="1"/>
  <c r="K639" i="2"/>
  <c r="I640" i="2"/>
  <c r="K640" i="2" s="1"/>
  <c r="I641" i="2"/>
  <c r="I642" i="2"/>
  <c r="I643" i="3" s="1"/>
  <c r="K642" i="2"/>
  <c r="I643" i="2"/>
  <c r="K643" i="2"/>
  <c r="I644" i="2"/>
  <c r="K644" i="2" s="1"/>
  <c r="I645" i="2"/>
  <c r="K645" i="2" s="1"/>
  <c r="I646" i="2"/>
  <c r="I647" i="3" s="1"/>
  <c r="K646" i="2"/>
  <c r="I647" i="2"/>
  <c r="I648" i="3" s="1"/>
  <c r="K647" i="2"/>
  <c r="I648" i="2"/>
  <c r="I649" i="2"/>
  <c r="I650" i="2"/>
  <c r="K650" i="2"/>
  <c r="D11" i="4" l="1"/>
  <c r="D15" i="4"/>
  <c r="D19" i="4"/>
  <c r="D23" i="4"/>
  <c r="D27" i="4"/>
  <c r="D31" i="4"/>
  <c r="D12" i="4"/>
  <c r="D16" i="4"/>
  <c r="D20" i="4"/>
  <c r="D24" i="4"/>
  <c r="D28" i="4"/>
  <c r="D32" i="4"/>
  <c r="D35" i="4"/>
  <c r="D39" i="4"/>
  <c r="D40" i="4"/>
  <c r="D44" i="4"/>
  <c r="D48" i="4"/>
  <c r="D52" i="4"/>
  <c r="D56" i="4"/>
  <c r="D55" i="4"/>
  <c r="D60" i="4"/>
  <c r="D38" i="4"/>
  <c r="D41" i="4"/>
  <c r="D45" i="4"/>
  <c r="D49" i="4"/>
  <c r="D53" i="4"/>
  <c r="D59" i="4"/>
  <c r="D34" i="4"/>
  <c r="D61" i="4"/>
  <c r="D36" i="4"/>
  <c r="D47" i="4"/>
  <c r="D37" i="4"/>
  <c r="D26" i="4"/>
  <c r="D18" i="4"/>
  <c r="D17" i="4"/>
  <c r="D43" i="4"/>
  <c r="D22" i="4"/>
  <c r="D50" i="4"/>
  <c r="D29" i="4"/>
  <c r="D57" i="4"/>
  <c r="D54" i="4"/>
  <c r="D46" i="4"/>
  <c r="D33" i="4"/>
  <c r="D25" i="4"/>
  <c r="D51" i="4"/>
  <c r="D14" i="4"/>
  <c r="D62" i="4"/>
  <c r="D42" i="4"/>
  <c r="D13" i="4"/>
  <c r="D58" i="4"/>
  <c r="D30" i="4"/>
  <c r="D21" i="4"/>
  <c r="D16" i="3"/>
  <c r="E17" i="3"/>
  <c r="D67" i="4"/>
  <c r="D64" i="4"/>
  <c r="D63" i="4"/>
  <c r="D66" i="4"/>
  <c r="D65" i="4"/>
  <c r="D69" i="4"/>
  <c r="D70" i="4"/>
  <c r="D68" i="4"/>
  <c r="D71" i="4"/>
  <c r="D79" i="4"/>
  <c r="D75" i="4"/>
  <c r="D72" i="4"/>
  <c r="D76" i="4"/>
  <c r="D80" i="4"/>
  <c r="D78" i="4"/>
  <c r="D81" i="4"/>
  <c r="D74" i="4"/>
  <c r="D77" i="4"/>
  <c r="D73" i="4"/>
  <c r="D85" i="4"/>
  <c r="D89" i="4"/>
  <c r="D93" i="4"/>
  <c r="D97" i="4"/>
  <c r="D101" i="4"/>
  <c r="D105" i="4"/>
  <c r="D109" i="4"/>
  <c r="D108" i="4"/>
  <c r="D104" i="4"/>
  <c r="D106" i="4"/>
  <c r="D82" i="4"/>
  <c r="D86" i="4"/>
  <c r="D90" i="4"/>
  <c r="D94" i="4"/>
  <c r="D98" i="4"/>
  <c r="D102" i="4"/>
  <c r="D103" i="4"/>
  <c r="D95" i="4"/>
  <c r="D87" i="4"/>
  <c r="D100" i="4"/>
  <c r="D92" i="4"/>
  <c r="D84" i="4"/>
  <c r="D99" i="4"/>
  <c r="D91" i="4"/>
  <c r="D83" i="4"/>
  <c r="D107" i="4"/>
  <c r="D96" i="4"/>
  <c r="D88" i="4"/>
  <c r="D112" i="4"/>
  <c r="D113" i="4"/>
  <c r="D111" i="4"/>
  <c r="D110" i="4"/>
  <c r="D114" i="4"/>
  <c r="D115" i="4"/>
  <c r="D119" i="4"/>
  <c r="D116" i="4"/>
  <c r="D118" i="4"/>
  <c r="D117" i="4"/>
  <c r="D123" i="4"/>
  <c r="D120" i="4"/>
  <c r="D124" i="4"/>
  <c r="D122" i="4"/>
  <c r="D121" i="4"/>
  <c r="D134" i="4"/>
  <c r="D130" i="4"/>
  <c r="D129" i="4"/>
  <c r="D133" i="4"/>
  <c r="D126" i="4"/>
  <c r="D128" i="4"/>
  <c r="D125" i="4"/>
  <c r="D132" i="4"/>
  <c r="D127" i="4"/>
  <c r="D131" i="4"/>
  <c r="D136" i="4"/>
  <c r="D137" i="4"/>
  <c r="D138" i="4"/>
  <c r="D135" i="4"/>
  <c r="D139" i="4"/>
  <c r="D143" i="4"/>
  <c r="D144" i="4"/>
  <c r="D140" i="4"/>
  <c r="D142" i="4"/>
  <c r="D141" i="4"/>
  <c r="D146" i="4"/>
  <c r="D145" i="4"/>
  <c r="D149" i="4"/>
  <c r="D153" i="4"/>
  <c r="D150" i="4"/>
  <c r="D151" i="4"/>
  <c r="D147" i="4"/>
  <c r="D152" i="4"/>
  <c r="D148" i="4"/>
  <c r="D154" i="4"/>
  <c r="D158" i="4"/>
  <c r="D162" i="4"/>
  <c r="D166" i="4"/>
  <c r="D155" i="4"/>
  <c r="D159" i="4"/>
  <c r="D163" i="4"/>
  <c r="D167" i="4"/>
  <c r="D169" i="4"/>
  <c r="D164" i="4"/>
  <c r="D157" i="4"/>
  <c r="D165" i="4"/>
  <c r="D161" i="4"/>
  <c r="D168" i="4"/>
  <c r="D160" i="4"/>
  <c r="D156" i="4"/>
  <c r="D173" i="4"/>
  <c r="D177" i="4"/>
  <c r="D181" i="4"/>
  <c r="D174" i="4"/>
  <c r="D178" i="4"/>
  <c r="D182" i="4"/>
  <c r="D184" i="4"/>
  <c r="D183" i="4"/>
  <c r="D170" i="4"/>
  <c r="D180" i="4"/>
  <c r="D171" i="4"/>
  <c r="D176" i="4"/>
  <c r="D179" i="4"/>
  <c r="D172" i="4"/>
  <c r="D175" i="4"/>
  <c r="D207" i="4"/>
  <c r="D196" i="4"/>
  <c r="D185" i="4"/>
  <c r="D189" i="4"/>
  <c r="D193" i="4"/>
  <c r="D197" i="4"/>
  <c r="D201" i="4"/>
  <c r="D188" i="4"/>
  <c r="D192" i="4"/>
  <c r="D200" i="4"/>
  <c r="D204" i="4"/>
  <c r="D208" i="4"/>
  <c r="D206" i="4"/>
  <c r="D199" i="4"/>
  <c r="D187" i="4"/>
  <c r="D205" i="4"/>
  <c r="D194" i="4"/>
  <c r="D190" i="4"/>
  <c r="D203" i="4"/>
  <c r="D202" i="4"/>
  <c r="D191" i="4"/>
  <c r="D186" i="4"/>
  <c r="D198" i="4"/>
  <c r="D195" i="4"/>
  <c r="D212" i="4"/>
  <c r="D209" i="4"/>
  <c r="D213" i="4"/>
  <c r="D210" i="4"/>
  <c r="D211" i="4"/>
  <c r="D217" i="4"/>
  <c r="D214" i="4"/>
  <c r="D218" i="4"/>
  <c r="D215" i="4"/>
  <c r="D216" i="4"/>
  <c r="D220" i="4"/>
  <c r="D221" i="4"/>
  <c r="D222" i="4"/>
  <c r="D223" i="4"/>
  <c r="D219" i="4"/>
  <c r="C242" i="3"/>
  <c r="C241" i="3" s="1"/>
  <c r="C240" i="3" s="1"/>
  <c r="C239" i="3" s="1"/>
  <c r="C238" i="3" s="1"/>
  <c r="C237" i="3" s="1"/>
  <c r="C236" i="3" s="1"/>
  <c r="C235" i="3" s="1"/>
  <c r="C234" i="3" s="1"/>
  <c r="C233" i="3" s="1"/>
  <c r="C232" i="3" s="1"/>
  <c r="C231" i="3" s="1"/>
  <c r="C230" i="3" s="1"/>
  <c r="C229" i="3" s="1"/>
  <c r="C228" i="3" s="1"/>
  <c r="C227" i="3" s="1"/>
  <c r="C226" i="3" s="1"/>
  <c r="C225" i="3" s="1"/>
  <c r="C224" i="3" s="1"/>
  <c r="C223" i="3" s="1"/>
  <c r="C222" i="3" s="1"/>
  <c r="C221" i="3" s="1"/>
  <c r="C220" i="3" s="1"/>
  <c r="C219" i="3" s="1"/>
  <c r="C218" i="3" s="1"/>
  <c r="C217" i="3" s="1"/>
  <c r="C216" i="3" s="1"/>
  <c r="C215" i="3" s="1"/>
  <c r="C214" i="3" s="1"/>
  <c r="C213" i="3" s="1"/>
  <c r="C212" i="3" s="1"/>
  <c r="C211" i="3" s="1"/>
  <c r="C210" i="3" s="1"/>
  <c r="C209" i="3" s="1"/>
  <c r="C208" i="3" s="1"/>
  <c r="C207" i="3" s="1"/>
  <c r="C206" i="3" s="1"/>
  <c r="C205" i="3" s="1"/>
  <c r="C204" i="3" s="1"/>
  <c r="C203" i="3" s="1"/>
  <c r="C202" i="3" s="1"/>
  <c r="C201" i="3" s="1"/>
  <c r="C200" i="3" s="1"/>
  <c r="C199" i="3" s="1"/>
  <c r="C198" i="3" s="1"/>
  <c r="C197" i="3" s="1"/>
  <c r="C196" i="3" s="1"/>
  <c r="C195" i="3" s="1"/>
  <c r="C194" i="3" s="1"/>
  <c r="C193" i="3" s="1"/>
  <c r="C192" i="3" s="1"/>
  <c r="C191" i="3" s="1"/>
  <c r="C190" i="3" s="1"/>
  <c r="C189" i="3" s="1"/>
  <c r="C188" i="3" s="1"/>
  <c r="C187" i="3" s="1"/>
  <c r="C186" i="3" s="1"/>
  <c r="C185" i="3" s="1"/>
  <c r="C184" i="3" s="1"/>
  <c r="C183" i="3" s="1"/>
  <c r="C182" i="3" s="1"/>
  <c r="C181" i="3" s="1"/>
  <c r="C180" i="3" s="1"/>
  <c r="C179" i="3" s="1"/>
  <c r="C178" i="3" s="1"/>
  <c r="C177" i="3" s="1"/>
  <c r="C176" i="3" s="1"/>
  <c r="C175" i="3" s="1"/>
  <c r="C174" i="3" s="1"/>
  <c r="C173" i="3" s="1"/>
  <c r="C172" i="3" s="1"/>
  <c r="C171" i="3" s="1"/>
  <c r="C170" i="3" s="1"/>
  <c r="C169" i="3" s="1"/>
  <c r="C168" i="3" s="1"/>
  <c r="C167" i="3" s="1"/>
  <c r="C166" i="3" s="1"/>
  <c r="C165" i="3" s="1"/>
  <c r="C164" i="3" s="1"/>
  <c r="C163" i="3" s="1"/>
  <c r="C162" i="3" s="1"/>
  <c r="C161" i="3" s="1"/>
  <c r="C160" i="3" s="1"/>
  <c r="C159" i="3" s="1"/>
  <c r="C158" i="3" s="1"/>
  <c r="C157" i="3" s="1"/>
  <c r="C156" i="3" s="1"/>
  <c r="C155" i="3" s="1"/>
  <c r="C154" i="3" s="1"/>
  <c r="C153" i="3" s="1"/>
  <c r="C152" i="3" s="1"/>
  <c r="C151" i="3" s="1"/>
  <c r="C150" i="3" s="1"/>
  <c r="C149" i="3" s="1"/>
  <c r="C148" i="3" s="1"/>
  <c r="C147" i="3" s="1"/>
  <c r="C146" i="3" s="1"/>
  <c r="C145" i="3" s="1"/>
  <c r="C144" i="3" s="1"/>
  <c r="C143" i="3" s="1"/>
  <c r="C142" i="3" s="1"/>
  <c r="C141" i="3" s="1"/>
  <c r="C140" i="3" s="1"/>
  <c r="C139" i="3" s="1"/>
  <c r="C138" i="3" s="1"/>
  <c r="C137" i="3" s="1"/>
  <c r="C136" i="3" s="1"/>
  <c r="C135" i="3" s="1"/>
  <c r="C134" i="3" s="1"/>
  <c r="C133" i="3" s="1"/>
  <c r="C132" i="3" s="1"/>
  <c r="C131" i="3" s="1"/>
  <c r="C130" i="3" s="1"/>
  <c r="C129" i="3" s="1"/>
  <c r="C128" i="3" s="1"/>
  <c r="C127" i="3" s="1"/>
  <c r="C126" i="3" s="1"/>
  <c r="C125" i="3" s="1"/>
  <c r="C124" i="3" s="1"/>
  <c r="C123" i="3" s="1"/>
  <c r="C122" i="3" s="1"/>
  <c r="C121" i="3" s="1"/>
  <c r="C120" i="3" s="1"/>
  <c r="C119" i="3" s="1"/>
  <c r="C118" i="3" s="1"/>
  <c r="C117" i="3" s="1"/>
  <c r="C116" i="3" s="1"/>
  <c r="C115" i="3" s="1"/>
  <c r="C114" i="3" s="1"/>
  <c r="C113" i="3" s="1"/>
  <c r="C112" i="3" s="1"/>
  <c r="C111" i="3" s="1"/>
  <c r="C110" i="3" s="1"/>
  <c r="C109" i="3" s="1"/>
  <c r="C108" i="3" s="1"/>
  <c r="C107" i="3" s="1"/>
  <c r="C106" i="3" s="1"/>
  <c r="C105" i="3" s="1"/>
  <c r="C104" i="3" s="1"/>
  <c r="C103" i="3" s="1"/>
  <c r="C102" i="3" s="1"/>
  <c r="C101" i="3" s="1"/>
  <c r="C100" i="3" s="1"/>
  <c r="C99" i="3" s="1"/>
  <c r="C98" i="3" s="1"/>
  <c r="C97" i="3" s="1"/>
  <c r="C96" i="3" s="1"/>
  <c r="C95" i="3" s="1"/>
  <c r="C94" i="3" s="1"/>
  <c r="C93" i="3" s="1"/>
  <c r="C92" i="3" s="1"/>
  <c r="C91" i="3" s="1"/>
  <c r="C90" i="3" s="1"/>
  <c r="C89" i="3" s="1"/>
  <c r="C88" i="3" s="1"/>
  <c r="C87" i="3" s="1"/>
  <c r="C86" i="3" s="1"/>
  <c r="C85" i="3" s="1"/>
  <c r="C84" i="3" s="1"/>
  <c r="C83" i="3" s="1"/>
  <c r="C82" i="3" s="1"/>
  <c r="C81" i="3" s="1"/>
  <c r="C80" i="3" s="1"/>
  <c r="C79" i="3" s="1"/>
  <c r="C78" i="3" s="1"/>
  <c r="C77" i="3" s="1"/>
  <c r="C76" i="3" s="1"/>
  <c r="C75" i="3" s="1"/>
  <c r="C74" i="3" s="1"/>
  <c r="C73" i="3" s="1"/>
  <c r="C72" i="3" s="1"/>
  <c r="C71" i="3" s="1"/>
  <c r="C70" i="3" s="1"/>
  <c r="C69" i="3" s="1"/>
  <c r="C68" i="3" s="1"/>
  <c r="C67" i="3" s="1"/>
  <c r="C66" i="3" s="1"/>
  <c r="C65" i="3" s="1"/>
  <c r="C64" i="3" s="1"/>
  <c r="C63" i="3" s="1"/>
  <c r="D227" i="4"/>
  <c r="D231" i="4"/>
  <c r="D235" i="4"/>
  <c r="D239" i="4"/>
  <c r="D243" i="4"/>
  <c r="D232" i="4"/>
  <c r="D236" i="4"/>
  <c r="D240" i="4"/>
  <c r="D238" i="4"/>
  <c r="D241" i="4"/>
  <c r="D225" i="4"/>
  <c r="D228" i="4"/>
  <c r="D224" i="4"/>
  <c r="D234" i="4"/>
  <c r="D237" i="4"/>
  <c r="D242" i="4"/>
  <c r="D233" i="4"/>
  <c r="D229" i="4"/>
  <c r="D230" i="4"/>
  <c r="D226" i="4"/>
  <c r="D248" i="4"/>
  <c r="D244" i="4"/>
  <c r="D247" i="4"/>
  <c r="D245" i="4"/>
  <c r="D246" i="4"/>
  <c r="D250" i="4"/>
  <c r="D251" i="4"/>
  <c r="D253" i="4"/>
  <c r="D249" i="4"/>
  <c r="D252" i="4"/>
  <c r="D254" i="4"/>
  <c r="D255" i="4"/>
  <c r="D257" i="4"/>
  <c r="D256" i="4"/>
  <c r="D259" i="4"/>
  <c r="D258" i="4"/>
  <c r="D262" i="4"/>
  <c r="D263" i="4"/>
  <c r="D261" i="4"/>
  <c r="D260" i="4"/>
  <c r="D265" i="4"/>
  <c r="D264" i="4"/>
  <c r="D268" i="4"/>
  <c r="D267" i="4"/>
  <c r="D266" i="4"/>
  <c r="D270" i="4"/>
  <c r="D271" i="4"/>
  <c r="D272" i="4"/>
  <c r="D273" i="4"/>
  <c r="D269" i="4"/>
  <c r="D275" i="4"/>
  <c r="D276" i="4"/>
  <c r="D277" i="4"/>
  <c r="D278" i="4"/>
  <c r="D274" i="4"/>
  <c r="D282" i="4"/>
  <c r="D281" i="4"/>
  <c r="D280" i="4"/>
  <c r="D283" i="4"/>
  <c r="D279" i="4"/>
  <c r="D288" i="4"/>
  <c r="D287" i="4"/>
  <c r="D284" i="4"/>
  <c r="D286" i="4"/>
  <c r="D285" i="4"/>
  <c r="D292" i="4"/>
  <c r="D291" i="4"/>
  <c r="D289" i="4"/>
  <c r="D290" i="4"/>
  <c r="D293" i="4"/>
  <c r="D296" i="4"/>
  <c r="D297" i="4"/>
  <c r="D295" i="4"/>
  <c r="D294" i="4"/>
  <c r="D299" i="4"/>
  <c r="D300" i="4"/>
  <c r="D302" i="4"/>
  <c r="D301" i="4"/>
  <c r="D298" i="4"/>
  <c r="D306" i="4"/>
  <c r="D303" i="4"/>
  <c r="D307" i="4"/>
  <c r="D305" i="4"/>
  <c r="D304" i="4"/>
  <c r="D311" i="4"/>
  <c r="D308" i="4"/>
  <c r="D312" i="4"/>
  <c r="D309" i="4"/>
  <c r="D310" i="4"/>
  <c r="D316" i="4"/>
  <c r="D317" i="4"/>
  <c r="D315" i="4"/>
  <c r="D314" i="4"/>
  <c r="D313" i="4"/>
  <c r="D319" i="4"/>
  <c r="D320" i="4"/>
  <c r="D321" i="4"/>
  <c r="D322" i="4"/>
  <c r="D318" i="4"/>
  <c r="D326" i="4"/>
  <c r="D323" i="4"/>
  <c r="D324" i="4"/>
  <c r="D325" i="4"/>
  <c r="D581" i="4"/>
  <c r="E581" i="4" s="1"/>
  <c r="D330" i="4"/>
  <c r="D327" i="4"/>
  <c r="D331" i="4"/>
  <c r="D329" i="4"/>
  <c r="D328" i="4"/>
  <c r="D623" i="4"/>
  <c r="K623" i="4" s="1"/>
  <c r="D624" i="4"/>
  <c r="G624" i="4" s="1"/>
  <c r="D644" i="4"/>
  <c r="M644" i="4" s="1"/>
  <c r="D393" i="4"/>
  <c r="M393" i="4" s="1"/>
  <c r="D332" i="4"/>
  <c r="D333" i="4"/>
  <c r="D647" i="4"/>
  <c r="E647" i="4" s="1"/>
  <c r="D583" i="4"/>
  <c r="E583" i="4" s="1"/>
  <c r="D637" i="4"/>
  <c r="D603" i="4"/>
  <c r="D512" i="4"/>
  <c r="M512" i="4" s="1"/>
  <c r="D605" i="4"/>
  <c r="L605" i="4" s="1"/>
  <c r="D525" i="4"/>
  <c r="F525" i="4" s="1"/>
  <c r="D650" i="4"/>
  <c r="G650" i="4" s="1"/>
  <c r="D640" i="4"/>
  <c r="D631" i="4"/>
  <c r="L631" i="4" s="1"/>
  <c r="D613" i="4"/>
  <c r="D592" i="4"/>
  <c r="F592" i="4" s="1"/>
  <c r="D570" i="4"/>
  <c r="D448" i="4"/>
  <c r="H476" i="3"/>
  <c r="D651" i="4"/>
  <c r="F651" i="4" s="1"/>
  <c r="D641" i="4"/>
  <c r="K641" i="4" s="1"/>
  <c r="D632" i="4"/>
  <c r="D615" i="4"/>
  <c r="G615" i="4" s="1"/>
  <c r="D593" i="4"/>
  <c r="K593" i="4" s="1"/>
  <c r="D577" i="4"/>
  <c r="D465" i="4"/>
  <c r="M465" i="4" s="1"/>
  <c r="G636" i="3"/>
  <c r="H636" i="3" s="1"/>
  <c r="G621" i="3"/>
  <c r="H621" i="3" s="1"/>
  <c r="I380" i="3"/>
  <c r="G337" i="3"/>
  <c r="H337" i="3" s="1"/>
  <c r="G629" i="3"/>
  <c r="H629" i="3" s="1"/>
  <c r="I637" i="3"/>
  <c r="G631" i="3"/>
  <c r="H631" i="3" s="1"/>
  <c r="G616" i="3"/>
  <c r="H616" i="3" s="1"/>
  <c r="G614" i="3"/>
  <c r="H614" i="3" s="1"/>
  <c r="G605" i="3"/>
  <c r="H605" i="3" s="1"/>
  <c r="I592" i="3"/>
  <c r="L582" i="2"/>
  <c r="J583" i="3" s="1"/>
  <c r="L574" i="2"/>
  <c r="J575" i="3" s="1"/>
  <c r="G367" i="3"/>
  <c r="H367" i="3" s="1"/>
  <c r="G624" i="3"/>
  <c r="H624" i="3" s="1"/>
  <c r="G600" i="3"/>
  <c r="H600" i="3" s="1"/>
  <c r="G564" i="3"/>
  <c r="H564" i="3" s="1"/>
  <c r="D649" i="4"/>
  <c r="F649" i="4" s="1"/>
  <c r="D646" i="4"/>
  <c r="D643" i="4"/>
  <c r="N643" i="4" s="1"/>
  <c r="D639" i="4"/>
  <c r="E639" i="4" s="1"/>
  <c r="D635" i="4"/>
  <c r="L635" i="4" s="1"/>
  <c r="D628" i="4"/>
  <c r="D621" i="4"/>
  <c r="N621" i="4" s="1"/>
  <c r="D609" i="4"/>
  <c r="N609" i="4" s="1"/>
  <c r="D599" i="4"/>
  <c r="K599" i="4" s="1"/>
  <c r="D588" i="4"/>
  <c r="D580" i="4"/>
  <c r="K580" i="4" s="1"/>
  <c r="D558" i="4"/>
  <c r="E558" i="4" s="1"/>
  <c r="D494" i="4"/>
  <c r="E494" i="4" s="1"/>
  <c r="D427" i="4"/>
  <c r="L427" i="4" s="1"/>
  <c r="G638" i="3"/>
  <c r="H638" i="3" s="1"/>
  <c r="I508" i="3"/>
  <c r="L646" i="2"/>
  <c r="J647" i="3" s="1"/>
  <c r="L638" i="2"/>
  <c r="J639" i="3" s="1"/>
  <c r="L630" i="2"/>
  <c r="J631" i="3" s="1"/>
  <c r="L622" i="2"/>
  <c r="J623" i="3" s="1"/>
  <c r="L614" i="2"/>
  <c r="J615" i="3" s="1"/>
  <c r="L606" i="2"/>
  <c r="J607" i="3" s="1"/>
  <c r="L598" i="2"/>
  <c r="J599" i="3" s="1"/>
  <c r="L590" i="2"/>
  <c r="J591" i="3" s="1"/>
  <c r="G644" i="3"/>
  <c r="H644" i="3" s="1"/>
  <c r="G639" i="3"/>
  <c r="H639" i="3" s="1"/>
  <c r="G628" i="3"/>
  <c r="H628" i="3" s="1"/>
  <c r="G623" i="3"/>
  <c r="H623" i="3" s="1"/>
  <c r="G607" i="3"/>
  <c r="H607" i="3" s="1"/>
  <c r="G596" i="3"/>
  <c r="H596" i="3" s="1"/>
  <c r="K462" i="2"/>
  <c r="G647" i="3"/>
  <c r="H647" i="3" s="1"/>
  <c r="I646" i="3"/>
  <c r="G645" i="3"/>
  <c r="H645" i="3" s="1"/>
  <c r="I571" i="3"/>
  <c r="D648" i="4"/>
  <c r="L648" i="4" s="1"/>
  <c r="D645" i="4"/>
  <c r="K645" i="4" s="1"/>
  <c r="D642" i="4"/>
  <c r="M642" i="4" s="1"/>
  <c r="D638" i="4"/>
  <c r="F638" i="4" s="1"/>
  <c r="D634" i="4"/>
  <c r="E634" i="4" s="1"/>
  <c r="D627" i="4"/>
  <c r="E627" i="4" s="1"/>
  <c r="D620" i="4"/>
  <c r="D608" i="4"/>
  <c r="K608" i="4" s="1"/>
  <c r="D598" i="4"/>
  <c r="K598" i="4" s="1"/>
  <c r="D587" i="4"/>
  <c r="N587" i="4" s="1"/>
  <c r="D579" i="4"/>
  <c r="K579" i="4" s="1"/>
  <c r="D540" i="4"/>
  <c r="M540" i="4" s="1"/>
  <c r="D479" i="4"/>
  <c r="K479" i="4" s="1"/>
  <c r="D385" i="4"/>
  <c r="M385" i="4" s="1"/>
  <c r="K581" i="4"/>
  <c r="D559" i="4"/>
  <c r="M559" i="4" s="1"/>
  <c r="D545" i="4"/>
  <c r="M545" i="4" s="1"/>
  <c r="D531" i="4"/>
  <c r="N531" i="4" s="1"/>
  <c r="D515" i="4"/>
  <c r="N515" i="4" s="1"/>
  <c r="D496" i="4"/>
  <c r="M496" i="4" s="1"/>
  <c r="D480" i="4"/>
  <c r="N480" i="4" s="1"/>
  <c r="D450" i="4"/>
  <c r="M450" i="4" s="1"/>
  <c r="D431" i="4"/>
  <c r="F431" i="4" s="1"/>
  <c r="C9" i="4"/>
  <c r="D334" i="4"/>
  <c r="D335" i="4"/>
  <c r="D337" i="4"/>
  <c r="D336" i="4"/>
  <c r="D633" i="4"/>
  <c r="D630" i="4"/>
  <c r="G630" i="4" s="1"/>
  <c r="D626" i="4"/>
  <c r="D619" i="4"/>
  <c r="M619" i="4" s="1"/>
  <c r="D617" i="4"/>
  <c r="E617" i="4" s="1"/>
  <c r="D612" i="4"/>
  <c r="G612" i="4" s="1"/>
  <c r="D606" i="4"/>
  <c r="D602" i="4"/>
  <c r="L602" i="4" s="1"/>
  <c r="D596" i="4"/>
  <c r="G596" i="4" s="1"/>
  <c r="D591" i="4"/>
  <c r="K591" i="4" s="1"/>
  <c r="D585" i="4"/>
  <c r="K585" i="4" s="1"/>
  <c r="D582" i="4"/>
  <c r="K582" i="4" s="1"/>
  <c r="D575" i="4"/>
  <c r="M575" i="4" s="1"/>
  <c r="D552" i="4"/>
  <c r="G552" i="4" s="1"/>
  <c r="D539" i="4"/>
  <c r="M539" i="4" s="1"/>
  <c r="D522" i="4"/>
  <c r="M522" i="4" s="1"/>
  <c r="D509" i="4"/>
  <c r="N509" i="4" s="1"/>
  <c r="D488" i="4"/>
  <c r="K488" i="4" s="1"/>
  <c r="D471" i="4"/>
  <c r="N471" i="4" s="1"/>
  <c r="D439" i="4"/>
  <c r="F439" i="4" s="1"/>
  <c r="D419" i="4"/>
  <c r="L419" i="4" s="1"/>
  <c r="D364" i="4"/>
  <c r="M364" i="4" s="1"/>
  <c r="D636" i="4"/>
  <c r="N636" i="4" s="1"/>
  <c r="D629" i="4"/>
  <c r="G629" i="4" s="1"/>
  <c r="D625" i="4"/>
  <c r="M625" i="4" s="1"/>
  <c r="D622" i="4"/>
  <c r="N622" i="4" s="1"/>
  <c r="D618" i="4"/>
  <c r="G618" i="4" s="1"/>
  <c r="D616" i="4"/>
  <c r="M616" i="4" s="1"/>
  <c r="D611" i="4"/>
  <c r="G611" i="4" s="1"/>
  <c r="D601" i="4"/>
  <c r="D595" i="4"/>
  <c r="K595" i="4" s="1"/>
  <c r="D589" i="4"/>
  <c r="M589" i="4" s="1"/>
  <c r="D584" i="4"/>
  <c r="K584" i="4" s="1"/>
  <c r="D574" i="4"/>
  <c r="D562" i="4"/>
  <c r="D548" i="4"/>
  <c r="N548" i="4" s="1"/>
  <c r="D532" i="4"/>
  <c r="L532" i="4" s="1"/>
  <c r="D516" i="4"/>
  <c r="M516" i="4" s="1"/>
  <c r="D504" i="4"/>
  <c r="N504" i="4" s="1"/>
  <c r="D487" i="4"/>
  <c r="E487" i="4" s="1"/>
  <c r="D470" i="4"/>
  <c r="G470" i="4" s="1"/>
  <c r="D456" i="4"/>
  <c r="K456" i="4" s="1"/>
  <c r="D436" i="4"/>
  <c r="E436" i="4" s="1"/>
  <c r="D412" i="4"/>
  <c r="F412" i="4" s="1"/>
  <c r="D356" i="4"/>
  <c r="M356" i="4" s="1"/>
  <c r="D614" i="4"/>
  <c r="K614" i="4" s="1"/>
  <c r="D610" i="4"/>
  <c r="F610" i="4" s="1"/>
  <c r="D607" i="4"/>
  <c r="M607" i="4" s="1"/>
  <c r="D604" i="4"/>
  <c r="M604" i="4" s="1"/>
  <c r="D600" i="4"/>
  <c r="E600" i="4" s="1"/>
  <c r="D597" i="4"/>
  <c r="D594" i="4"/>
  <c r="L594" i="4" s="1"/>
  <c r="D590" i="4"/>
  <c r="M590" i="4" s="1"/>
  <c r="D586" i="4"/>
  <c r="N586" i="4" s="1"/>
  <c r="D578" i="4"/>
  <c r="E578" i="4" s="1"/>
  <c r="D576" i="4"/>
  <c r="D573" i="4"/>
  <c r="F573" i="4" s="1"/>
  <c r="D567" i="4"/>
  <c r="E567" i="4" s="1"/>
  <c r="D561" i="4"/>
  <c r="G561" i="4" s="1"/>
  <c r="D557" i="4"/>
  <c r="F557" i="4" s="1"/>
  <c r="D544" i="4"/>
  <c r="D536" i="4"/>
  <c r="L536" i="4" s="1"/>
  <c r="D528" i="4"/>
  <c r="L528" i="4" s="1"/>
  <c r="D521" i="4"/>
  <c r="G521" i="4" s="1"/>
  <c r="D514" i="4"/>
  <c r="K514" i="4" s="1"/>
  <c r="D508" i="4"/>
  <c r="M508" i="4" s="1"/>
  <c r="D500" i="4"/>
  <c r="L500" i="4" s="1"/>
  <c r="D492" i="4"/>
  <c r="F492" i="4" s="1"/>
  <c r="D485" i="4"/>
  <c r="K485" i="4" s="1"/>
  <c r="D475" i="4"/>
  <c r="N475" i="4" s="1"/>
  <c r="D469" i="4"/>
  <c r="L469" i="4" s="1"/>
  <c r="D460" i="4"/>
  <c r="N460" i="4" s="1"/>
  <c r="D453" i="4"/>
  <c r="K453" i="4" s="1"/>
  <c r="D445" i="4"/>
  <c r="L445" i="4" s="1"/>
  <c r="D433" i="4"/>
  <c r="F433" i="4" s="1"/>
  <c r="D424" i="4"/>
  <c r="E424" i="4" s="1"/>
  <c r="D407" i="4"/>
  <c r="F407" i="4" s="1"/>
  <c r="D379" i="4"/>
  <c r="N379" i="4" s="1"/>
  <c r="D350" i="4"/>
  <c r="M350" i="4" s="1"/>
  <c r="D572" i="4"/>
  <c r="D571" i="4"/>
  <c r="D565" i="4"/>
  <c r="G565" i="4" s="1"/>
  <c r="D554" i="4"/>
  <c r="D549" i="4"/>
  <c r="F549" i="4" s="1"/>
  <c r="D542" i="4"/>
  <c r="E542" i="4" s="1"/>
  <c r="D534" i="4"/>
  <c r="D527" i="4"/>
  <c r="K527" i="4" s="1"/>
  <c r="D518" i="4"/>
  <c r="F518" i="4" s="1"/>
  <c r="D513" i="4"/>
  <c r="E513" i="4" s="1"/>
  <c r="D505" i="4"/>
  <c r="F505" i="4" s="1"/>
  <c r="D491" i="4"/>
  <c r="K491" i="4" s="1"/>
  <c r="D483" i="4"/>
  <c r="G483" i="4" s="1"/>
  <c r="D474" i="4"/>
  <c r="M474" i="4" s="1"/>
  <c r="D467" i="4"/>
  <c r="N467" i="4" s="1"/>
  <c r="D459" i="4"/>
  <c r="F459" i="4" s="1"/>
  <c r="D451" i="4"/>
  <c r="N451" i="4" s="1"/>
  <c r="D442" i="4"/>
  <c r="M442" i="4" s="1"/>
  <c r="D432" i="4"/>
  <c r="F432" i="4" s="1"/>
  <c r="D420" i="4"/>
  <c r="F420" i="4" s="1"/>
  <c r="D399" i="4"/>
  <c r="K399" i="4" s="1"/>
  <c r="D372" i="4"/>
  <c r="M372" i="4" s="1"/>
  <c r="D342" i="4"/>
  <c r="M342" i="4" s="1"/>
  <c r="H632" i="3"/>
  <c r="H589" i="3"/>
  <c r="H500" i="3"/>
  <c r="H613" i="3"/>
  <c r="H591" i="3"/>
  <c r="H449" i="3"/>
  <c r="D556" i="4"/>
  <c r="M556" i="4" s="1"/>
  <c r="D553" i="4"/>
  <c r="K553" i="4" s="1"/>
  <c r="D551" i="4"/>
  <c r="L551" i="4" s="1"/>
  <c r="D547" i="4"/>
  <c r="G547" i="4" s="1"/>
  <c r="D541" i="4"/>
  <c r="L541" i="4" s="1"/>
  <c r="D533" i="4"/>
  <c r="F533" i="4" s="1"/>
  <c r="D526" i="4"/>
  <c r="D524" i="4"/>
  <c r="F524" i="4" s="1"/>
  <c r="D520" i="4"/>
  <c r="F520" i="4" s="1"/>
  <c r="D511" i="4"/>
  <c r="N511" i="4" s="1"/>
  <c r="D507" i="4"/>
  <c r="L507" i="4" s="1"/>
  <c r="D503" i="4"/>
  <c r="F503" i="4" s="1"/>
  <c r="D502" i="4"/>
  <c r="N502" i="4" s="1"/>
  <c r="D499" i="4"/>
  <c r="E499" i="4" s="1"/>
  <c r="D495" i="4"/>
  <c r="D490" i="4"/>
  <c r="G490" i="4" s="1"/>
  <c r="D486" i="4"/>
  <c r="E486" i="4" s="1"/>
  <c r="D482" i="4"/>
  <c r="L482" i="4" s="1"/>
  <c r="D478" i="4"/>
  <c r="D473" i="4"/>
  <c r="M473" i="4" s="1"/>
  <c r="D462" i="4"/>
  <c r="L462" i="4" s="1"/>
  <c r="D458" i="4"/>
  <c r="E458" i="4" s="1"/>
  <c r="D454" i="4"/>
  <c r="N454" i="4" s="1"/>
  <c r="D449" i="4"/>
  <c r="D446" i="4"/>
  <c r="N446" i="4" s="1"/>
  <c r="D438" i="4"/>
  <c r="M438" i="4" s="1"/>
  <c r="D430" i="4"/>
  <c r="E430" i="4" s="1"/>
  <c r="D423" i="4"/>
  <c r="L423" i="4" s="1"/>
  <c r="D416" i="4"/>
  <c r="K416" i="4" s="1"/>
  <c r="D411" i="4"/>
  <c r="L411" i="4" s="1"/>
  <c r="D404" i="4"/>
  <c r="M404" i="4" s="1"/>
  <c r="D397" i="4"/>
  <c r="N397" i="4" s="1"/>
  <c r="D390" i="4"/>
  <c r="N390" i="4" s="1"/>
  <c r="D384" i="4"/>
  <c r="M384" i="4" s="1"/>
  <c r="D378" i="4"/>
  <c r="D369" i="4"/>
  <c r="M369" i="4" s="1"/>
  <c r="D362" i="4"/>
  <c r="N362" i="4" s="1"/>
  <c r="D355" i="4"/>
  <c r="K355" i="4" s="1"/>
  <c r="D348" i="4"/>
  <c r="M348" i="4" s="1"/>
  <c r="D341" i="4"/>
  <c r="M341" i="4" s="1"/>
  <c r="D569" i="4"/>
  <c r="K569" i="4" s="1"/>
  <c r="D568" i="4"/>
  <c r="D566" i="4"/>
  <c r="L566" i="4" s="1"/>
  <c r="D564" i="4"/>
  <c r="N564" i="4" s="1"/>
  <c r="D563" i="4"/>
  <c r="D560" i="4"/>
  <c r="N560" i="4" s="1"/>
  <c r="D555" i="4"/>
  <c r="D550" i="4"/>
  <c r="D546" i="4"/>
  <c r="K546" i="4" s="1"/>
  <c r="D543" i="4"/>
  <c r="G543" i="4" s="1"/>
  <c r="D538" i="4"/>
  <c r="D537" i="4"/>
  <c r="D535" i="4"/>
  <c r="G535" i="4" s="1"/>
  <c r="D530" i="4"/>
  <c r="F530" i="4" s="1"/>
  <c r="D529" i="4"/>
  <c r="G529" i="4" s="1"/>
  <c r="D523" i="4"/>
  <c r="F523" i="4" s="1"/>
  <c r="D519" i="4"/>
  <c r="C519" i="4" s="1"/>
  <c r="D517" i="4"/>
  <c r="F517" i="4" s="1"/>
  <c r="D510" i="4"/>
  <c r="D506" i="4"/>
  <c r="G506" i="4" s="1"/>
  <c r="D501" i="4"/>
  <c r="L501" i="4" s="1"/>
  <c r="D498" i="4"/>
  <c r="F498" i="4" s="1"/>
  <c r="D497" i="4"/>
  <c r="D493" i="4"/>
  <c r="N493" i="4" s="1"/>
  <c r="D489" i="4"/>
  <c r="M489" i="4" s="1"/>
  <c r="D484" i="4"/>
  <c r="K484" i="4" s="1"/>
  <c r="D481" i="4"/>
  <c r="F481" i="4" s="1"/>
  <c r="D477" i="4"/>
  <c r="N477" i="4" s="1"/>
  <c r="D476" i="4"/>
  <c r="D472" i="4"/>
  <c r="L472" i="4" s="1"/>
  <c r="D468" i="4"/>
  <c r="E468" i="4" s="1"/>
  <c r="D461" i="4"/>
  <c r="E461" i="4" s="1"/>
  <c r="D455" i="4"/>
  <c r="N455" i="4" s="1"/>
  <c r="D452" i="4"/>
  <c r="E452" i="4" s="1"/>
  <c r="D447" i="4"/>
  <c r="E447" i="4" s="1"/>
  <c r="D444" i="4"/>
  <c r="D437" i="4"/>
  <c r="M437" i="4" s="1"/>
  <c r="D428" i="4"/>
  <c r="F428" i="4" s="1"/>
  <c r="D421" i="4"/>
  <c r="K421" i="4" s="1"/>
  <c r="D415" i="4"/>
  <c r="L415" i="4" s="1"/>
  <c r="D410" i="4"/>
  <c r="L410" i="4" s="1"/>
  <c r="D403" i="4"/>
  <c r="N403" i="4" s="1"/>
  <c r="D396" i="4"/>
  <c r="M396" i="4" s="1"/>
  <c r="D389" i="4"/>
  <c r="N389" i="4" s="1"/>
  <c r="D383" i="4"/>
  <c r="N383" i="4" s="1"/>
  <c r="D376" i="4"/>
  <c r="M376" i="4" s="1"/>
  <c r="D368" i="4"/>
  <c r="D361" i="4"/>
  <c r="K361" i="4" s="1"/>
  <c r="D352" i="4"/>
  <c r="M352" i="4" s="1"/>
  <c r="D346" i="4"/>
  <c r="M346" i="4" s="1"/>
  <c r="D339" i="4"/>
  <c r="N339" i="4" s="1"/>
  <c r="D413" i="4"/>
  <c r="K413" i="4" s="1"/>
  <c r="D408" i="4"/>
  <c r="K408" i="4" s="1"/>
  <c r="D401" i="4"/>
  <c r="N401" i="4" s="1"/>
  <c r="D394" i="4"/>
  <c r="M394" i="4" s="1"/>
  <c r="D388" i="4"/>
  <c r="N388" i="4" s="1"/>
  <c r="D381" i="4"/>
  <c r="N381" i="4" s="1"/>
  <c r="D374" i="4"/>
  <c r="N374" i="4" s="1"/>
  <c r="D366" i="4"/>
  <c r="N366" i="4" s="1"/>
  <c r="D358" i="4"/>
  <c r="N358" i="4" s="1"/>
  <c r="D351" i="4"/>
  <c r="N351" i="4" s="1"/>
  <c r="D345" i="4"/>
  <c r="C345" i="4" s="1"/>
  <c r="D443" i="4"/>
  <c r="K443" i="4" s="1"/>
  <c r="D440" i="4"/>
  <c r="L440" i="4" s="1"/>
  <c r="D434" i="4"/>
  <c r="M434" i="4" s="1"/>
  <c r="D429" i="4"/>
  <c r="K429" i="4" s="1"/>
  <c r="D426" i="4"/>
  <c r="K426" i="4" s="1"/>
  <c r="D422" i="4"/>
  <c r="L422" i="4" s="1"/>
  <c r="D418" i="4"/>
  <c r="F418" i="4" s="1"/>
  <c r="D414" i="4"/>
  <c r="L414" i="4" s="1"/>
  <c r="D405" i="4"/>
  <c r="N405" i="4" s="1"/>
  <c r="D400" i="4"/>
  <c r="D395" i="4"/>
  <c r="M395" i="4" s="1"/>
  <c r="D392" i="4"/>
  <c r="M392" i="4" s="1"/>
  <c r="D386" i="4"/>
  <c r="M386" i="4" s="1"/>
  <c r="D382" i="4"/>
  <c r="M382" i="4" s="1"/>
  <c r="D377" i="4"/>
  <c r="D371" i="4"/>
  <c r="N371" i="4" s="1"/>
  <c r="D365" i="4"/>
  <c r="M365" i="4" s="1"/>
  <c r="D359" i="4"/>
  <c r="M359" i="4" s="1"/>
  <c r="D353" i="4"/>
  <c r="N353" i="4" s="1"/>
  <c r="D349" i="4"/>
  <c r="M349" i="4" s="1"/>
  <c r="D343" i="4"/>
  <c r="M343" i="4" s="1"/>
  <c r="D338" i="4"/>
  <c r="N338" i="4" s="1"/>
  <c r="D466" i="4"/>
  <c r="D464" i="4"/>
  <c r="E464" i="4" s="1"/>
  <c r="D463" i="4"/>
  <c r="M463" i="4" s="1"/>
  <c r="D457" i="4"/>
  <c r="D441" i="4"/>
  <c r="D435" i="4"/>
  <c r="D425" i="4"/>
  <c r="F425" i="4" s="1"/>
  <c r="D417" i="4"/>
  <c r="G417" i="4" s="1"/>
  <c r="D409" i="4"/>
  <c r="D406" i="4"/>
  <c r="D402" i="4"/>
  <c r="D398" i="4"/>
  <c r="D391" i="4"/>
  <c r="D387" i="4"/>
  <c r="N387" i="4" s="1"/>
  <c r="D380" i="4"/>
  <c r="N380" i="4" s="1"/>
  <c r="D375" i="4"/>
  <c r="N375" i="4" s="1"/>
  <c r="D373" i="4"/>
  <c r="D370" i="4"/>
  <c r="N370" i="4" s="1"/>
  <c r="D367" i="4"/>
  <c r="N367" i="4" s="1"/>
  <c r="D363" i="4"/>
  <c r="D360" i="4"/>
  <c r="D357" i="4"/>
  <c r="D354" i="4"/>
  <c r="M354" i="4" s="1"/>
  <c r="D347" i="4"/>
  <c r="D344" i="4"/>
  <c r="D340" i="4"/>
  <c r="M340" i="4" s="1"/>
  <c r="I566" i="3"/>
  <c r="G566" i="3"/>
  <c r="H566" i="3" s="1"/>
  <c r="K565" i="2"/>
  <c r="K562" i="2"/>
  <c r="G563" i="3"/>
  <c r="H563" i="3" s="1"/>
  <c r="I563" i="3"/>
  <c r="K552" i="2"/>
  <c r="L552" i="2" s="1"/>
  <c r="J553" i="3" s="1"/>
  <c r="G553" i="3"/>
  <c r="H553" i="3" s="1"/>
  <c r="I553" i="3"/>
  <c r="I550" i="3"/>
  <c r="G550" i="3"/>
  <c r="H550" i="3" s="1"/>
  <c r="K546" i="2"/>
  <c r="G547" i="3"/>
  <c r="H547" i="3" s="1"/>
  <c r="I547" i="3"/>
  <c r="K543" i="2"/>
  <c r="I544" i="3"/>
  <c r="G544" i="3"/>
  <c r="H544" i="3" s="1"/>
  <c r="G510" i="3"/>
  <c r="H510" i="3" s="1"/>
  <c r="K509" i="2"/>
  <c r="I510" i="3"/>
  <c r="I507" i="3"/>
  <c r="G507" i="3"/>
  <c r="H507" i="3" s="1"/>
  <c r="G489" i="3"/>
  <c r="H489" i="3" s="1"/>
  <c r="K488" i="2"/>
  <c r="I489" i="3"/>
  <c r="K485" i="2"/>
  <c r="L485" i="2" s="1"/>
  <c r="J486" i="3" s="1"/>
  <c r="G486" i="3"/>
  <c r="H486" i="3" s="1"/>
  <c r="I486" i="3"/>
  <c r="K479" i="2"/>
  <c r="I480" i="3"/>
  <c r="G480" i="3"/>
  <c r="H480" i="3" s="1"/>
  <c r="I475" i="3"/>
  <c r="G475" i="3"/>
  <c r="H475" i="3" s="1"/>
  <c r="G457" i="3"/>
  <c r="H457" i="3" s="1"/>
  <c r="I457" i="3"/>
  <c r="K456" i="2"/>
  <c r="K425" i="2"/>
  <c r="L425" i="2" s="1"/>
  <c r="J426" i="3" s="1"/>
  <c r="G426" i="3"/>
  <c r="H426" i="3" s="1"/>
  <c r="I426" i="3"/>
  <c r="I409" i="3"/>
  <c r="G409" i="3"/>
  <c r="H409" i="3" s="1"/>
  <c r="K408" i="2"/>
  <c r="K399" i="2"/>
  <c r="L398" i="2" s="1"/>
  <c r="J399" i="3" s="1"/>
  <c r="I400" i="3"/>
  <c r="G400" i="3"/>
  <c r="H400" i="3" s="1"/>
  <c r="G399" i="3"/>
  <c r="H399" i="3" s="1"/>
  <c r="K397" i="2"/>
  <c r="L397" i="2" s="1"/>
  <c r="J398" i="3" s="1"/>
  <c r="G398" i="3"/>
  <c r="H398" i="3" s="1"/>
  <c r="I398" i="3"/>
  <c r="K361" i="2"/>
  <c r="L361" i="2" s="1"/>
  <c r="J362" i="3" s="1"/>
  <c r="I362" i="3"/>
  <c r="G362" i="3"/>
  <c r="H362" i="3" s="1"/>
  <c r="K355" i="2"/>
  <c r="G356" i="3"/>
  <c r="H356" i="3" s="1"/>
  <c r="I356" i="3"/>
  <c r="G355" i="3"/>
  <c r="H355" i="3" s="1"/>
  <c r="I351" i="3"/>
  <c r="G351" i="3"/>
  <c r="H351" i="3" s="1"/>
  <c r="G345" i="3"/>
  <c r="H345" i="3" s="1"/>
  <c r="I345" i="3"/>
  <c r="K344" i="2"/>
  <c r="K341" i="2"/>
  <c r="L341" i="2" s="1"/>
  <c r="J342" i="3" s="1"/>
  <c r="I342" i="3"/>
  <c r="G342" i="3"/>
  <c r="G562" i="3"/>
  <c r="H562" i="3" s="1"/>
  <c r="G456" i="3"/>
  <c r="H456" i="3" s="1"/>
  <c r="G569" i="3"/>
  <c r="H569" i="3" s="1"/>
  <c r="I569" i="3"/>
  <c r="K568" i="2"/>
  <c r="L568" i="2" s="1"/>
  <c r="J569" i="3" s="1"/>
  <c r="K564" i="2"/>
  <c r="G565" i="3"/>
  <c r="H565" i="3" s="1"/>
  <c r="I561" i="3"/>
  <c r="G561" i="3"/>
  <c r="H561" i="3" s="1"/>
  <c r="G558" i="3"/>
  <c r="H558" i="3" s="1"/>
  <c r="I558" i="3"/>
  <c r="K554" i="2"/>
  <c r="I555" i="3"/>
  <c r="G555" i="3"/>
  <c r="H555" i="3" s="1"/>
  <c r="K551" i="2"/>
  <c r="I552" i="3"/>
  <c r="G552" i="3"/>
  <c r="H552" i="3" s="1"/>
  <c r="K528" i="2"/>
  <c r="L528" i="2" s="1"/>
  <c r="J529" i="3" s="1"/>
  <c r="G529" i="3"/>
  <c r="H529" i="3" s="1"/>
  <c r="I526" i="3"/>
  <c r="G526" i="3"/>
  <c r="H526" i="3" s="1"/>
  <c r="K522" i="2"/>
  <c r="L521" i="2" s="1"/>
  <c r="J522" i="3" s="1"/>
  <c r="I523" i="3"/>
  <c r="G523" i="3"/>
  <c r="H523" i="3" s="1"/>
  <c r="K519" i="2"/>
  <c r="G520" i="3"/>
  <c r="H520" i="3" s="1"/>
  <c r="I520" i="3"/>
  <c r="K508" i="2"/>
  <c r="I509" i="3"/>
  <c r="G509" i="3"/>
  <c r="H509" i="3" s="1"/>
  <c r="G497" i="3"/>
  <c r="H497" i="3" s="1"/>
  <c r="K496" i="2"/>
  <c r="I497" i="3"/>
  <c r="K493" i="2"/>
  <c r="L493" i="2" s="1"/>
  <c r="J494" i="3" s="1"/>
  <c r="I494" i="3"/>
  <c r="G494" i="3"/>
  <c r="H494" i="3" s="1"/>
  <c r="K487" i="2"/>
  <c r="I488" i="3"/>
  <c r="G488" i="3"/>
  <c r="H488" i="3" s="1"/>
  <c r="G483" i="3"/>
  <c r="H483" i="3" s="1"/>
  <c r="I483" i="3"/>
  <c r="I465" i="3"/>
  <c r="G465" i="3"/>
  <c r="H465" i="3" s="1"/>
  <c r="K464" i="2"/>
  <c r="K461" i="2"/>
  <c r="L461" i="2" s="1"/>
  <c r="J462" i="3" s="1"/>
  <c r="G462" i="3"/>
  <c r="H462" i="3" s="1"/>
  <c r="I462" i="3"/>
  <c r="K455" i="2"/>
  <c r="I456" i="3"/>
  <c r="I451" i="3"/>
  <c r="G451" i="3"/>
  <c r="H451" i="3" s="1"/>
  <c r="G433" i="3"/>
  <c r="H433" i="3" s="1"/>
  <c r="I433" i="3"/>
  <c r="K432" i="2"/>
  <c r="K427" i="2"/>
  <c r="I428" i="3"/>
  <c r="G428" i="3"/>
  <c r="H428" i="3" s="1"/>
  <c r="I423" i="3"/>
  <c r="G423" i="3"/>
  <c r="H423" i="3" s="1"/>
  <c r="I411" i="3"/>
  <c r="G411" i="3"/>
  <c r="H411" i="3" s="1"/>
  <c r="K410" i="2"/>
  <c r="K407" i="2"/>
  <c r="L407" i="2" s="1"/>
  <c r="J408" i="3" s="1"/>
  <c r="I408" i="3"/>
  <c r="G408" i="3"/>
  <c r="H408" i="3" s="1"/>
  <c r="I403" i="3"/>
  <c r="G403" i="3"/>
  <c r="H403" i="3" s="1"/>
  <c r="G389" i="3"/>
  <c r="H389" i="3" s="1"/>
  <c r="K388" i="2"/>
  <c r="I389" i="3"/>
  <c r="K385" i="2"/>
  <c r="L385" i="2" s="1"/>
  <c r="J386" i="3" s="1"/>
  <c r="I386" i="3"/>
  <c r="G386" i="3"/>
  <c r="H386" i="3" s="1"/>
  <c r="I381" i="3"/>
  <c r="G381" i="3"/>
  <c r="H381" i="3" s="1"/>
  <c r="G369" i="3"/>
  <c r="H369" i="3" s="1"/>
  <c r="I369" i="3"/>
  <c r="K368" i="2"/>
  <c r="K363" i="2"/>
  <c r="G364" i="3"/>
  <c r="H364" i="3" s="1"/>
  <c r="I364" i="3"/>
  <c r="I359" i="3"/>
  <c r="G359" i="3"/>
  <c r="H359" i="3" s="1"/>
  <c r="G347" i="3"/>
  <c r="H347" i="3" s="1"/>
  <c r="I347" i="3"/>
  <c r="K346" i="2"/>
  <c r="K343" i="2"/>
  <c r="L343" i="2" s="1"/>
  <c r="J344" i="3" s="1"/>
  <c r="I344" i="3"/>
  <c r="G344" i="3"/>
  <c r="H344" i="3" s="1"/>
  <c r="K337" i="2"/>
  <c r="L336" i="2" s="1"/>
  <c r="J337" i="3" s="1"/>
  <c r="G338" i="3"/>
  <c r="I338" i="3"/>
  <c r="K649" i="2"/>
  <c r="L649" i="2" s="1"/>
  <c r="J650" i="3" s="1"/>
  <c r="G650" i="3"/>
  <c r="H650" i="3" s="1"/>
  <c r="I650" i="3"/>
  <c r="K641" i="2"/>
  <c r="L641" i="2" s="1"/>
  <c r="J642" i="3" s="1"/>
  <c r="G642" i="3"/>
  <c r="H642" i="3" s="1"/>
  <c r="K633" i="2"/>
  <c r="L633" i="2" s="1"/>
  <c r="J634" i="3" s="1"/>
  <c r="I634" i="3"/>
  <c r="K625" i="2"/>
  <c r="L625" i="2" s="1"/>
  <c r="J626" i="3" s="1"/>
  <c r="G626" i="3"/>
  <c r="H626" i="3" s="1"/>
  <c r="K617" i="2"/>
  <c r="L617" i="2" s="1"/>
  <c r="J618" i="3" s="1"/>
  <c r="I618" i="3"/>
  <c r="G618" i="3"/>
  <c r="H618" i="3" s="1"/>
  <c r="K609" i="2"/>
  <c r="L609" i="2" s="1"/>
  <c r="J610" i="3" s="1"/>
  <c r="G610" i="3"/>
  <c r="H610" i="3" s="1"/>
  <c r="K601" i="2"/>
  <c r="L601" i="2" s="1"/>
  <c r="J602" i="3" s="1"/>
  <c r="I602" i="3"/>
  <c r="G602" i="3"/>
  <c r="H602" i="3" s="1"/>
  <c r="K593" i="2"/>
  <c r="L593" i="2" s="1"/>
  <c r="J594" i="3" s="1"/>
  <c r="G594" i="3"/>
  <c r="H594" i="3" s="1"/>
  <c r="K585" i="2"/>
  <c r="L585" i="2" s="1"/>
  <c r="J586" i="3" s="1"/>
  <c r="I586" i="3"/>
  <c r="G586" i="3"/>
  <c r="H586" i="3" s="1"/>
  <c r="K577" i="2"/>
  <c r="L577" i="2" s="1"/>
  <c r="J578" i="3" s="1"/>
  <c r="G578" i="3"/>
  <c r="H578" i="3" s="1"/>
  <c r="I578" i="3"/>
  <c r="K572" i="2"/>
  <c r="L572" i="2" s="1"/>
  <c r="J573" i="3" s="1"/>
  <c r="G573" i="3"/>
  <c r="H573" i="3" s="1"/>
  <c r="I573" i="3"/>
  <c r="K567" i="2"/>
  <c r="I568" i="3"/>
  <c r="G568" i="3"/>
  <c r="H568" i="3" s="1"/>
  <c r="K536" i="2"/>
  <c r="L536" i="2" s="1"/>
  <c r="J537" i="3" s="1"/>
  <c r="I537" i="3"/>
  <c r="G537" i="3"/>
  <c r="H537" i="3" s="1"/>
  <c r="I534" i="3"/>
  <c r="G534" i="3"/>
  <c r="H534" i="3" s="1"/>
  <c r="K530" i="2"/>
  <c r="G531" i="3"/>
  <c r="H531" i="3" s="1"/>
  <c r="I531" i="3"/>
  <c r="K527" i="2"/>
  <c r="G528" i="3"/>
  <c r="H528" i="3" s="1"/>
  <c r="I505" i="3"/>
  <c r="G505" i="3"/>
  <c r="H505" i="3" s="1"/>
  <c r="K504" i="2"/>
  <c r="K501" i="2"/>
  <c r="L501" i="2" s="1"/>
  <c r="J502" i="3" s="1"/>
  <c r="G502" i="3"/>
  <c r="H502" i="3" s="1"/>
  <c r="I502" i="3"/>
  <c r="K495" i="2"/>
  <c r="I496" i="3"/>
  <c r="G496" i="3"/>
  <c r="H496" i="3" s="1"/>
  <c r="G495" i="3"/>
  <c r="H495" i="3" s="1"/>
  <c r="G491" i="3"/>
  <c r="H491" i="3" s="1"/>
  <c r="I491" i="3"/>
  <c r="I473" i="3"/>
  <c r="K472" i="2"/>
  <c r="G473" i="3"/>
  <c r="H473" i="3" s="1"/>
  <c r="K469" i="2"/>
  <c r="L469" i="2" s="1"/>
  <c r="J470" i="3" s="1"/>
  <c r="G470" i="3"/>
  <c r="H470" i="3" s="1"/>
  <c r="K463" i="2"/>
  <c r="G464" i="3"/>
  <c r="H464" i="3" s="1"/>
  <c r="I464" i="3"/>
  <c r="G459" i="3"/>
  <c r="H459" i="3" s="1"/>
  <c r="I459" i="3"/>
  <c r="G441" i="3"/>
  <c r="H441" i="3" s="1"/>
  <c r="I441" i="3"/>
  <c r="K440" i="2"/>
  <c r="K437" i="2"/>
  <c r="L436" i="2" s="1"/>
  <c r="J437" i="3" s="1"/>
  <c r="I438" i="3"/>
  <c r="G438" i="3"/>
  <c r="H438" i="3" s="1"/>
  <c r="K431" i="2"/>
  <c r="G432" i="3"/>
  <c r="H432" i="3" s="1"/>
  <c r="I432" i="3"/>
  <c r="K429" i="2"/>
  <c r="L429" i="2" s="1"/>
  <c r="J430" i="3" s="1"/>
  <c r="I430" i="3"/>
  <c r="G430" i="3"/>
  <c r="H430" i="3" s="1"/>
  <c r="K393" i="2"/>
  <c r="L393" i="2" s="1"/>
  <c r="J394" i="3" s="1"/>
  <c r="G394" i="3"/>
  <c r="H394" i="3" s="1"/>
  <c r="I394" i="3"/>
  <c r="K387" i="2"/>
  <c r="I388" i="3"/>
  <c r="G388" i="3"/>
  <c r="H388" i="3" s="1"/>
  <c r="L384" i="2"/>
  <c r="J385" i="3" s="1"/>
  <c r="G383" i="3"/>
  <c r="H383" i="3" s="1"/>
  <c r="I383" i="3"/>
  <c r="G382" i="3"/>
  <c r="H382" i="3" s="1"/>
  <c r="I377" i="3"/>
  <c r="G377" i="3"/>
  <c r="H377" i="3" s="1"/>
  <c r="K376" i="2"/>
  <c r="K373" i="2"/>
  <c r="L373" i="2" s="1"/>
  <c r="J374" i="3" s="1"/>
  <c r="G374" i="3"/>
  <c r="I374" i="3"/>
  <c r="K367" i="2"/>
  <c r="I368" i="3"/>
  <c r="G368" i="3"/>
  <c r="H368" i="3" s="1"/>
  <c r="K365" i="2"/>
  <c r="L365" i="2" s="1"/>
  <c r="J366" i="3" s="1"/>
  <c r="I366" i="3"/>
  <c r="G366" i="3"/>
  <c r="H366" i="3" s="1"/>
  <c r="I610" i="3"/>
  <c r="G440" i="3"/>
  <c r="H440" i="3" s="1"/>
  <c r="K648" i="2"/>
  <c r="G648" i="3"/>
  <c r="H648" i="3" s="1"/>
  <c r="G649" i="3"/>
  <c r="H649" i="3" s="1"/>
  <c r="I636" i="3"/>
  <c r="G635" i="3"/>
  <c r="H635" i="3" s="1"/>
  <c r="K632" i="2"/>
  <c r="G633" i="3"/>
  <c r="H633" i="3" s="1"/>
  <c r="I633" i="3"/>
  <c r="K624" i="2"/>
  <c r="G625" i="3"/>
  <c r="H625" i="3" s="1"/>
  <c r="I620" i="3"/>
  <c r="G620" i="3"/>
  <c r="H620" i="3" s="1"/>
  <c r="K616" i="2"/>
  <c r="G617" i="3"/>
  <c r="H617" i="3" s="1"/>
  <c r="I617" i="3"/>
  <c r="I615" i="3"/>
  <c r="G615" i="3"/>
  <c r="H615" i="3" s="1"/>
  <c r="G612" i="3"/>
  <c r="H612" i="3" s="1"/>
  <c r="I612" i="3"/>
  <c r="K608" i="2"/>
  <c r="L608" i="2" s="1"/>
  <c r="J609" i="3" s="1"/>
  <c r="I609" i="3"/>
  <c r="G609" i="3"/>
  <c r="H609" i="3" s="1"/>
  <c r="I604" i="3"/>
  <c r="G604" i="3"/>
  <c r="H604" i="3" s="1"/>
  <c r="G603" i="3"/>
  <c r="H603" i="3" s="1"/>
  <c r="K600" i="2"/>
  <c r="L599" i="2" s="1"/>
  <c r="J600" i="3" s="1"/>
  <c r="I601" i="3"/>
  <c r="G599" i="3"/>
  <c r="H599" i="3" s="1"/>
  <c r="I599" i="3"/>
  <c r="K592" i="2"/>
  <c r="I593" i="3"/>
  <c r="G593" i="3"/>
  <c r="H593" i="3" s="1"/>
  <c r="G588" i="3"/>
  <c r="H588" i="3" s="1"/>
  <c r="G587" i="3"/>
  <c r="H587" i="3" s="1"/>
  <c r="I588" i="3"/>
  <c r="K584" i="2"/>
  <c r="G584" i="3"/>
  <c r="H584" i="3" s="1"/>
  <c r="G585" i="3"/>
  <c r="H585" i="3" s="1"/>
  <c r="G583" i="3"/>
  <c r="H583" i="3" s="1"/>
  <c r="I583" i="3"/>
  <c r="K576" i="2"/>
  <c r="I577" i="3"/>
  <c r="G577" i="3"/>
  <c r="H577" i="3" s="1"/>
  <c r="I575" i="3"/>
  <c r="G575" i="3"/>
  <c r="H575" i="3" s="1"/>
  <c r="K549" i="2"/>
  <c r="K544" i="2"/>
  <c r="L544" i="2" s="1"/>
  <c r="J545" i="3" s="1"/>
  <c r="G545" i="3"/>
  <c r="H545" i="3" s="1"/>
  <c r="G542" i="3"/>
  <c r="H542" i="3" s="1"/>
  <c r="I542" i="3"/>
  <c r="K538" i="2"/>
  <c r="I539" i="3"/>
  <c r="G539" i="3"/>
  <c r="H539" i="3" s="1"/>
  <c r="K535" i="2"/>
  <c r="G536" i="3"/>
  <c r="H536" i="3" s="1"/>
  <c r="I536" i="3"/>
  <c r="K515" i="2"/>
  <c r="I516" i="3"/>
  <c r="G516" i="3"/>
  <c r="H516" i="3" s="1"/>
  <c r="I514" i="3"/>
  <c r="G514" i="3"/>
  <c r="H514" i="3" s="1"/>
  <c r="K510" i="2"/>
  <c r="I511" i="3"/>
  <c r="G511" i="3"/>
  <c r="H511" i="3" s="1"/>
  <c r="K506" i="2"/>
  <c r="L506" i="2" s="1"/>
  <c r="J507" i="3" s="1"/>
  <c r="K503" i="2"/>
  <c r="I504" i="3"/>
  <c r="G504" i="3"/>
  <c r="H504" i="3" s="1"/>
  <c r="I499" i="3"/>
  <c r="G499" i="3"/>
  <c r="H499" i="3" s="1"/>
  <c r="G498" i="3"/>
  <c r="H498" i="3" s="1"/>
  <c r="I481" i="3"/>
  <c r="G481" i="3"/>
  <c r="H481" i="3" s="1"/>
  <c r="K480" i="2"/>
  <c r="K477" i="2"/>
  <c r="I478" i="3"/>
  <c r="G478" i="3"/>
  <c r="H478" i="3" s="1"/>
  <c r="K474" i="2"/>
  <c r="K471" i="2"/>
  <c r="G472" i="3"/>
  <c r="H472" i="3" s="1"/>
  <c r="I472" i="3"/>
  <c r="L468" i="2"/>
  <c r="J469" i="3" s="1"/>
  <c r="I467" i="3"/>
  <c r="G467" i="3"/>
  <c r="H467" i="3" s="1"/>
  <c r="I449" i="3"/>
  <c r="K448" i="2"/>
  <c r="K445" i="2"/>
  <c r="L444" i="2" s="1"/>
  <c r="J445" i="3" s="1"/>
  <c r="G446" i="3"/>
  <c r="H446" i="3" s="1"/>
  <c r="I446" i="3"/>
  <c r="K439" i="2"/>
  <c r="L438" i="2" s="1"/>
  <c r="J439" i="3" s="1"/>
  <c r="I440" i="3"/>
  <c r="G435" i="3"/>
  <c r="H435" i="3" s="1"/>
  <c r="G434" i="3"/>
  <c r="H434" i="3" s="1"/>
  <c r="I435" i="3"/>
  <c r="I421" i="3"/>
  <c r="G421" i="3"/>
  <c r="H421" i="3" s="1"/>
  <c r="K420" i="2"/>
  <c r="K417" i="2"/>
  <c r="L417" i="2" s="1"/>
  <c r="J418" i="3" s="1"/>
  <c r="I418" i="3"/>
  <c r="G418" i="3"/>
  <c r="H418" i="3" s="1"/>
  <c r="I413" i="3"/>
  <c r="G413" i="3"/>
  <c r="H413" i="3" s="1"/>
  <c r="I401" i="3"/>
  <c r="K400" i="2"/>
  <c r="G401" i="3"/>
  <c r="H401" i="3" s="1"/>
  <c r="K395" i="2"/>
  <c r="G396" i="3"/>
  <c r="H396" i="3" s="1"/>
  <c r="I396" i="3"/>
  <c r="G391" i="3"/>
  <c r="H391" i="3" s="1"/>
  <c r="I391" i="3"/>
  <c r="I379" i="3"/>
  <c r="G379" i="3"/>
  <c r="H379" i="3" s="1"/>
  <c r="K378" i="2"/>
  <c r="K375" i="2"/>
  <c r="L375" i="2" s="1"/>
  <c r="J376" i="3" s="1"/>
  <c r="I376" i="3"/>
  <c r="G376" i="3"/>
  <c r="I371" i="3"/>
  <c r="G371" i="3"/>
  <c r="H371" i="3" s="1"/>
  <c r="I357" i="3"/>
  <c r="G357" i="3"/>
  <c r="H357" i="3" s="1"/>
  <c r="K356" i="2"/>
  <c r="K353" i="2"/>
  <c r="L353" i="2" s="1"/>
  <c r="J354" i="3" s="1"/>
  <c r="G354" i="3"/>
  <c r="H354" i="3" s="1"/>
  <c r="I354" i="3"/>
  <c r="K350" i="2"/>
  <c r="I349" i="3"/>
  <c r="G349" i="3"/>
  <c r="H349" i="3" s="1"/>
  <c r="I649" i="3"/>
  <c r="I644" i="3"/>
  <c r="G643" i="3"/>
  <c r="H643" i="3" s="1"/>
  <c r="G640" i="3"/>
  <c r="H640" i="3" s="1"/>
  <c r="G634" i="3"/>
  <c r="H634" i="3" s="1"/>
  <c r="I623" i="3"/>
  <c r="G619" i="3"/>
  <c r="H619" i="3" s="1"/>
  <c r="I585" i="3"/>
  <c r="I529" i="3"/>
  <c r="I528" i="3"/>
  <c r="I470" i="3"/>
  <c r="K520" i="2"/>
  <c r="L520" i="2" s="1"/>
  <c r="J521" i="3" s="1"/>
  <c r="I521" i="3"/>
  <c r="L476" i="2"/>
  <c r="J477" i="3" s="1"/>
  <c r="K453" i="2"/>
  <c r="L453" i="2" s="1"/>
  <c r="J454" i="3" s="1"/>
  <c r="G454" i="3"/>
  <c r="H454" i="3" s="1"/>
  <c r="K447" i="2"/>
  <c r="G448" i="3"/>
  <c r="H448" i="3" s="1"/>
  <c r="G447" i="3"/>
  <c r="H447" i="3" s="1"/>
  <c r="I448" i="3"/>
  <c r="I443" i="3"/>
  <c r="G443" i="3"/>
  <c r="H443" i="3" s="1"/>
  <c r="K419" i="2"/>
  <c r="L418" i="2" s="1"/>
  <c r="J419" i="3" s="1"/>
  <c r="I420" i="3"/>
  <c r="G420" i="3"/>
  <c r="H420" i="3" s="1"/>
  <c r="I415" i="3"/>
  <c r="G415" i="3"/>
  <c r="H415" i="3" s="1"/>
  <c r="K405" i="2"/>
  <c r="L405" i="2" s="1"/>
  <c r="J406" i="3" s="1"/>
  <c r="G406" i="3"/>
  <c r="H406" i="3" s="1"/>
  <c r="I406" i="3"/>
  <c r="L352" i="2"/>
  <c r="J353" i="3" s="1"/>
  <c r="K338" i="2"/>
  <c r="I339" i="3"/>
  <c r="G339" i="3"/>
  <c r="H339" i="3" s="1"/>
  <c r="G641" i="3"/>
  <c r="H641" i="3" s="1"/>
  <c r="I626" i="3"/>
  <c r="G611" i="3"/>
  <c r="H611" i="3" s="1"/>
  <c r="G601" i="3"/>
  <c r="H601" i="3" s="1"/>
  <c r="I596" i="3"/>
  <c r="I594" i="3"/>
  <c r="G582" i="3"/>
  <c r="H582" i="3" s="1"/>
  <c r="G580" i="3"/>
  <c r="H580" i="3" s="1"/>
  <c r="I545" i="3"/>
  <c r="G521" i="3"/>
  <c r="H521" i="3" s="1"/>
  <c r="G519" i="3"/>
  <c r="H519" i="3" s="1"/>
  <c r="G463" i="3"/>
  <c r="H463" i="3" s="1"/>
  <c r="L645" i="2"/>
  <c r="J646" i="3" s="1"/>
  <c r="L642" i="2"/>
  <c r="J643" i="3" s="1"/>
  <c r="L637" i="2"/>
  <c r="J638" i="3" s="1"/>
  <c r="L634" i="2"/>
  <c r="J635" i="3" s="1"/>
  <c r="L629" i="2"/>
  <c r="J630" i="3" s="1"/>
  <c r="L626" i="2"/>
  <c r="J627" i="3" s="1"/>
  <c r="K621" i="2"/>
  <c r="L621" i="2" s="1"/>
  <c r="J622" i="3" s="1"/>
  <c r="I622" i="3"/>
  <c r="L618" i="2"/>
  <c r="J619" i="3" s="1"/>
  <c r="L613" i="2"/>
  <c r="J614" i="3" s="1"/>
  <c r="L610" i="2"/>
  <c r="J611" i="3" s="1"/>
  <c r="K605" i="2"/>
  <c r="L605" i="2" s="1"/>
  <c r="J606" i="3" s="1"/>
  <c r="I606" i="3"/>
  <c r="L602" i="2"/>
  <c r="J603" i="3" s="1"/>
  <c r="K597" i="2"/>
  <c r="L597" i="2" s="1"/>
  <c r="J598" i="3" s="1"/>
  <c r="I598" i="3"/>
  <c r="L594" i="2"/>
  <c r="J595" i="3" s="1"/>
  <c r="K589" i="2"/>
  <c r="L589" i="2" s="1"/>
  <c r="J590" i="3" s="1"/>
  <c r="G590" i="3"/>
  <c r="H590" i="3" s="1"/>
  <c r="I590" i="3"/>
  <c r="L586" i="2"/>
  <c r="J587" i="3" s="1"/>
  <c r="L581" i="2"/>
  <c r="J582" i="3" s="1"/>
  <c r="L578" i="2"/>
  <c r="J579" i="3" s="1"/>
  <c r="L573" i="2"/>
  <c r="J574" i="3" s="1"/>
  <c r="I572" i="3"/>
  <c r="G572" i="3"/>
  <c r="H572" i="3" s="1"/>
  <c r="I570" i="3"/>
  <c r="G570" i="3"/>
  <c r="H570" i="3" s="1"/>
  <c r="K566" i="2"/>
  <c r="L566" i="2" s="1"/>
  <c r="J567" i="3" s="1"/>
  <c r="I567" i="3"/>
  <c r="K559" i="2"/>
  <c r="G560" i="3"/>
  <c r="H560" i="3" s="1"/>
  <c r="K556" i="2"/>
  <c r="L556" i="2" s="1"/>
  <c r="J557" i="3" s="1"/>
  <c r="I557" i="3"/>
  <c r="L553" i="2"/>
  <c r="J554" i="3" s="1"/>
  <c r="K548" i="2"/>
  <c r="G549" i="3"/>
  <c r="H549" i="3" s="1"/>
  <c r="L545" i="2"/>
  <c r="J546" i="3" s="1"/>
  <c r="K540" i="2"/>
  <c r="L540" i="2" s="1"/>
  <c r="J541" i="3" s="1"/>
  <c r="I541" i="3"/>
  <c r="G541" i="3"/>
  <c r="H541" i="3" s="1"/>
  <c r="K532" i="2"/>
  <c r="L532" i="2" s="1"/>
  <c r="J533" i="3" s="1"/>
  <c r="G533" i="3"/>
  <c r="H533" i="3" s="1"/>
  <c r="I533" i="3"/>
  <c r="L529" i="2"/>
  <c r="J530" i="3" s="1"/>
  <c r="K524" i="2"/>
  <c r="L524" i="2" s="1"/>
  <c r="J525" i="3" s="1"/>
  <c r="G525" i="3"/>
  <c r="H525" i="3" s="1"/>
  <c r="I518" i="3"/>
  <c r="G518" i="3"/>
  <c r="H518" i="3" s="1"/>
  <c r="K514" i="2"/>
  <c r="L513" i="2" s="1"/>
  <c r="J514" i="3" s="1"/>
  <c r="G515" i="3"/>
  <c r="H515" i="3" s="1"/>
  <c r="K512" i="2"/>
  <c r="L512" i="2" s="1"/>
  <c r="J513" i="3" s="1"/>
  <c r="G513" i="3"/>
  <c r="H513" i="3" s="1"/>
  <c r="I513" i="3"/>
  <c r="K505" i="2"/>
  <c r="L505" i="2" s="1"/>
  <c r="J506" i="3" s="1"/>
  <c r="I506" i="3"/>
  <c r="I501" i="3"/>
  <c r="G501" i="3"/>
  <c r="H501" i="3" s="1"/>
  <c r="K497" i="2"/>
  <c r="L497" i="2" s="1"/>
  <c r="J498" i="3" s="1"/>
  <c r="I498" i="3"/>
  <c r="G493" i="3"/>
  <c r="H493" i="3" s="1"/>
  <c r="I493" i="3"/>
  <c r="K489" i="2"/>
  <c r="L489" i="2" s="1"/>
  <c r="J490" i="3" s="1"/>
  <c r="I490" i="3"/>
  <c r="G490" i="3"/>
  <c r="H490" i="3" s="1"/>
  <c r="I485" i="3"/>
  <c r="G485" i="3"/>
  <c r="H485" i="3" s="1"/>
  <c r="K481" i="2"/>
  <c r="L481" i="2" s="1"/>
  <c r="J482" i="3" s="1"/>
  <c r="G482" i="3"/>
  <c r="H482" i="3" s="1"/>
  <c r="I482" i="3"/>
  <c r="G477" i="3"/>
  <c r="H477" i="3" s="1"/>
  <c r="K473" i="2"/>
  <c r="I474" i="3"/>
  <c r="G474" i="3"/>
  <c r="H474" i="3" s="1"/>
  <c r="I469" i="3"/>
  <c r="G469" i="3"/>
  <c r="H469" i="3" s="1"/>
  <c r="K465" i="2"/>
  <c r="L465" i="2" s="1"/>
  <c r="J466" i="3" s="1"/>
  <c r="G466" i="3"/>
  <c r="H466" i="3" s="1"/>
  <c r="I466" i="3"/>
  <c r="I461" i="3"/>
  <c r="G461" i="3"/>
  <c r="H461" i="3" s="1"/>
  <c r="K457" i="2"/>
  <c r="L457" i="2" s="1"/>
  <c r="J458" i="3" s="1"/>
  <c r="I458" i="3"/>
  <c r="G458" i="3"/>
  <c r="H458" i="3" s="1"/>
  <c r="I453" i="3"/>
  <c r="G453" i="3"/>
  <c r="H453" i="3" s="1"/>
  <c r="K449" i="2"/>
  <c r="L449" i="2" s="1"/>
  <c r="J450" i="3" s="1"/>
  <c r="I450" i="3"/>
  <c r="G450" i="3"/>
  <c r="H450" i="3" s="1"/>
  <c r="L446" i="2"/>
  <c r="J447" i="3" s="1"/>
  <c r="I445" i="3"/>
  <c r="G445" i="3"/>
  <c r="H445" i="3" s="1"/>
  <c r="K441" i="2"/>
  <c r="L441" i="2" s="1"/>
  <c r="J442" i="3" s="1"/>
  <c r="I442" i="3"/>
  <c r="G442" i="3"/>
  <c r="H442" i="3" s="1"/>
  <c r="G437" i="3"/>
  <c r="H437" i="3" s="1"/>
  <c r="I437" i="3"/>
  <c r="K433" i="2"/>
  <c r="L433" i="2" s="1"/>
  <c r="J434" i="3" s="1"/>
  <c r="I434" i="3"/>
  <c r="L430" i="2"/>
  <c r="J431" i="3" s="1"/>
  <c r="L428" i="2"/>
  <c r="J429" i="3" s="1"/>
  <c r="I425" i="3"/>
  <c r="G425" i="3"/>
  <c r="H425" i="3" s="1"/>
  <c r="K421" i="2"/>
  <c r="L421" i="2" s="1"/>
  <c r="J422" i="3" s="1"/>
  <c r="G422" i="3"/>
  <c r="H422" i="3" s="1"/>
  <c r="K411" i="2"/>
  <c r="L410" i="2" s="1"/>
  <c r="J411" i="3" s="1"/>
  <c r="G412" i="3"/>
  <c r="H412" i="3" s="1"/>
  <c r="K409" i="2"/>
  <c r="L409" i="2" s="1"/>
  <c r="J410" i="3" s="1"/>
  <c r="I410" i="3"/>
  <c r="G410" i="3"/>
  <c r="H410" i="3" s="1"/>
  <c r="I405" i="3"/>
  <c r="G405" i="3"/>
  <c r="H405" i="3" s="1"/>
  <c r="K401" i="2"/>
  <c r="L401" i="2" s="1"/>
  <c r="J402" i="3" s="1"/>
  <c r="I402" i="3"/>
  <c r="G402" i="3"/>
  <c r="H402" i="3" s="1"/>
  <c r="G395" i="3"/>
  <c r="H395" i="3" s="1"/>
  <c r="I395" i="3"/>
  <c r="I393" i="3"/>
  <c r="G393" i="3"/>
  <c r="H393" i="3" s="1"/>
  <c r="K389" i="2"/>
  <c r="L389" i="2" s="1"/>
  <c r="J390" i="3" s="1"/>
  <c r="I390" i="3"/>
  <c r="G390" i="3"/>
  <c r="H390" i="3" s="1"/>
  <c r="L386" i="2"/>
  <c r="J387" i="3" s="1"/>
  <c r="G385" i="3"/>
  <c r="H385" i="3" s="1"/>
  <c r="I385" i="3"/>
  <c r="K377" i="2"/>
  <c r="I378" i="3"/>
  <c r="I373" i="3"/>
  <c r="G373" i="3"/>
  <c r="H373" i="3" s="1"/>
  <c r="K369" i="2"/>
  <c r="L369" i="2" s="1"/>
  <c r="J370" i="3" s="1"/>
  <c r="I370" i="3"/>
  <c r="L366" i="2"/>
  <c r="J367" i="3" s="1"/>
  <c r="L364" i="2"/>
  <c r="J365" i="3" s="1"/>
  <c r="G363" i="3"/>
  <c r="I363" i="3"/>
  <c r="G361" i="3"/>
  <c r="H361" i="3" s="1"/>
  <c r="K357" i="2"/>
  <c r="L357" i="2" s="1"/>
  <c r="J358" i="3" s="1"/>
  <c r="I358" i="3"/>
  <c r="G358" i="3"/>
  <c r="H358" i="3" s="1"/>
  <c r="L354" i="2"/>
  <c r="J355" i="3" s="1"/>
  <c r="I353" i="3"/>
  <c r="G353" i="3"/>
  <c r="H353" i="3" s="1"/>
  <c r="K347" i="2"/>
  <c r="I348" i="3"/>
  <c r="K345" i="2"/>
  <c r="L345" i="2" s="1"/>
  <c r="J346" i="3" s="1"/>
  <c r="I346" i="3"/>
  <c r="G346" i="3"/>
  <c r="H346" i="3" s="1"/>
  <c r="G646" i="3"/>
  <c r="H646" i="3" s="1"/>
  <c r="G637" i="3"/>
  <c r="H637" i="3" s="1"/>
  <c r="I630" i="3"/>
  <c r="G567" i="3"/>
  <c r="H567" i="3" s="1"/>
  <c r="G557" i="3"/>
  <c r="H557" i="3" s="1"/>
  <c r="I549" i="3"/>
  <c r="I525" i="3"/>
  <c r="G524" i="3"/>
  <c r="H524" i="3" s="1"/>
  <c r="I515" i="3"/>
  <c r="G508" i="3"/>
  <c r="H508" i="3" s="1"/>
  <c r="G506" i="3"/>
  <c r="H506" i="3" s="1"/>
  <c r="G427" i="3"/>
  <c r="H427" i="3" s="1"/>
  <c r="I412" i="3"/>
  <c r="G380" i="3"/>
  <c r="H380" i="3" s="1"/>
  <c r="G378" i="3"/>
  <c r="H378" i="3" s="1"/>
  <c r="G372" i="3"/>
  <c r="H372" i="3" s="1"/>
  <c r="G370" i="3"/>
  <c r="G341" i="3"/>
  <c r="H341" i="3" s="1"/>
  <c r="K628" i="2"/>
  <c r="L627" i="2" s="1"/>
  <c r="J628" i="3" s="1"/>
  <c r="I629" i="3"/>
  <c r="K612" i="2"/>
  <c r="I613" i="3"/>
  <c r="G608" i="3"/>
  <c r="H608" i="3" s="1"/>
  <c r="K596" i="2"/>
  <c r="G597" i="3"/>
  <c r="H597" i="3" s="1"/>
  <c r="G595" i="3"/>
  <c r="H595" i="3" s="1"/>
  <c r="G592" i="3"/>
  <c r="H592" i="3" s="1"/>
  <c r="K588" i="2"/>
  <c r="I589" i="3"/>
  <c r="K580" i="2"/>
  <c r="L580" i="2" s="1"/>
  <c r="J581" i="3" s="1"/>
  <c r="G581" i="3"/>
  <c r="H581" i="3" s="1"/>
  <c r="I581" i="3"/>
  <c r="G579" i="3"/>
  <c r="H579" i="3" s="1"/>
  <c r="G576" i="3"/>
  <c r="H576" i="3" s="1"/>
  <c r="G574" i="3"/>
  <c r="H574" i="3" s="1"/>
  <c r="L570" i="2"/>
  <c r="J571" i="3" s="1"/>
  <c r="K558" i="2"/>
  <c r="L558" i="2" s="1"/>
  <c r="J559" i="3" s="1"/>
  <c r="I559" i="3"/>
  <c r="K555" i="2"/>
  <c r="L555" i="2" s="1"/>
  <c r="J556" i="3" s="1"/>
  <c r="G556" i="3"/>
  <c r="H556" i="3" s="1"/>
  <c r="I556" i="3"/>
  <c r="G554" i="3"/>
  <c r="H554" i="3" s="1"/>
  <c r="K550" i="2"/>
  <c r="L550" i="2" s="1"/>
  <c r="J551" i="3" s="1"/>
  <c r="G551" i="3"/>
  <c r="H551" i="3" s="1"/>
  <c r="I551" i="3"/>
  <c r="K547" i="2"/>
  <c r="G548" i="3"/>
  <c r="H548" i="3" s="1"/>
  <c r="I546" i="3"/>
  <c r="G546" i="3"/>
  <c r="H546" i="3" s="1"/>
  <c r="K542" i="2"/>
  <c r="L541" i="2" s="1"/>
  <c r="J542" i="3" s="1"/>
  <c r="I543" i="3"/>
  <c r="K539" i="2"/>
  <c r="G540" i="3"/>
  <c r="H540" i="3" s="1"/>
  <c r="I540" i="3"/>
  <c r="G538" i="3"/>
  <c r="H538" i="3" s="1"/>
  <c r="I538" i="3"/>
  <c r="K534" i="2"/>
  <c r="G535" i="3"/>
  <c r="H535" i="3" s="1"/>
  <c r="I535" i="3"/>
  <c r="K531" i="2"/>
  <c r="G532" i="3"/>
  <c r="H532" i="3" s="1"/>
  <c r="I530" i="3"/>
  <c r="G530" i="3"/>
  <c r="H530" i="3" s="1"/>
  <c r="K526" i="2"/>
  <c r="L526" i="2" s="1"/>
  <c r="J527" i="3" s="1"/>
  <c r="G527" i="3"/>
  <c r="H527" i="3" s="1"/>
  <c r="I527" i="3"/>
  <c r="K523" i="2"/>
  <c r="L523" i="2" s="1"/>
  <c r="J524" i="3" s="1"/>
  <c r="I524" i="3"/>
  <c r="I522" i="3"/>
  <c r="G522" i="3"/>
  <c r="H522" i="3" s="1"/>
  <c r="K518" i="2"/>
  <c r="L518" i="2" s="1"/>
  <c r="J519" i="3" s="1"/>
  <c r="I519" i="3"/>
  <c r="K516" i="2"/>
  <c r="L516" i="2" s="1"/>
  <c r="J517" i="3" s="1"/>
  <c r="I517" i="3"/>
  <c r="G517" i="3"/>
  <c r="H517" i="3" s="1"/>
  <c r="K511" i="2"/>
  <c r="G512" i="3"/>
  <c r="H512" i="3" s="1"/>
  <c r="I503" i="3"/>
  <c r="G503" i="3"/>
  <c r="H503" i="3" s="1"/>
  <c r="K499" i="2"/>
  <c r="L499" i="2" s="1"/>
  <c r="J500" i="3" s="1"/>
  <c r="I500" i="3"/>
  <c r="L491" i="2"/>
  <c r="J492" i="3" s="1"/>
  <c r="I487" i="3"/>
  <c r="G487" i="3"/>
  <c r="H487" i="3" s="1"/>
  <c r="K483" i="2"/>
  <c r="L483" i="2" s="1"/>
  <c r="J484" i="3" s="1"/>
  <c r="G484" i="3"/>
  <c r="H484" i="3" s="1"/>
  <c r="G479" i="3"/>
  <c r="H479" i="3" s="1"/>
  <c r="I479" i="3"/>
  <c r="K475" i="2"/>
  <c r="L475" i="2" s="1"/>
  <c r="J476" i="3" s="1"/>
  <c r="I476" i="3"/>
  <c r="I471" i="3"/>
  <c r="G471" i="3"/>
  <c r="H471" i="3" s="1"/>
  <c r="K467" i="2"/>
  <c r="L467" i="2" s="1"/>
  <c r="J468" i="3" s="1"/>
  <c r="G468" i="3"/>
  <c r="H468" i="3" s="1"/>
  <c r="I468" i="3"/>
  <c r="K459" i="2"/>
  <c r="L459" i="2" s="1"/>
  <c r="J460" i="3" s="1"/>
  <c r="G460" i="3"/>
  <c r="H460" i="3" s="1"/>
  <c r="I460" i="3"/>
  <c r="I455" i="3"/>
  <c r="G455" i="3"/>
  <c r="H455" i="3" s="1"/>
  <c r="K451" i="2"/>
  <c r="L451" i="2" s="1"/>
  <c r="J452" i="3" s="1"/>
  <c r="G452" i="3"/>
  <c r="H452" i="3" s="1"/>
  <c r="I452" i="3"/>
  <c r="K443" i="2"/>
  <c r="L443" i="2" s="1"/>
  <c r="J444" i="3" s="1"/>
  <c r="G444" i="3"/>
  <c r="H444" i="3" s="1"/>
  <c r="I444" i="3"/>
  <c r="G439" i="3"/>
  <c r="H439" i="3" s="1"/>
  <c r="I439" i="3"/>
  <c r="K435" i="2"/>
  <c r="L435" i="2" s="1"/>
  <c r="J436" i="3" s="1"/>
  <c r="I436" i="3"/>
  <c r="G436" i="3"/>
  <c r="H436" i="3" s="1"/>
  <c r="I431" i="3"/>
  <c r="G431" i="3"/>
  <c r="H431" i="3" s="1"/>
  <c r="I429" i="3"/>
  <c r="G429" i="3"/>
  <c r="H429" i="3" s="1"/>
  <c r="K423" i="2"/>
  <c r="L423" i="2" s="1"/>
  <c r="J424" i="3" s="1"/>
  <c r="I424" i="3"/>
  <c r="G424" i="3"/>
  <c r="H424" i="3" s="1"/>
  <c r="I419" i="3"/>
  <c r="G419" i="3"/>
  <c r="H419" i="3" s="1"/>
  <c r="K415" i="2"/>
  <c r="L415" i="2" s="1"/>
  <c r="J416" i="3" s="1"/>
  <c r="I416" i="3"/>
  <c r="G416" i="3"/>
  <c r="H416" i="3" s="1"/>
  <c r="K413" i="2"/>
  <c r="L413" i="2" s="1"/>
  <c r="J414" i="3" s="1"/>
  <c r="G414" i="3"/>
  <c r="H414" i="3" s="1"/>
  <c r="I414" i="3"/>
  <c r="I407" i="3"/>
  <c r="G407" i="3"/>
  <c r="H407" i="3" s="1"/>
  <c r="K403" i="2"/>
  <c r="L403" i="2" s="1"/>
  <c r="J404" i="3" s="1"/>
  <c r="I404" i="3"/>
  <c r="G404" i="3"/>
  <c r="H404" i="3" s="1"/>
  <c r="I397" i="3"/>
  <c r="G397" i="3"/>
  <c r="H397" i="3" s="1"/>
  <c r="K391" i="2"/>
  <c r="L391" i="2" s="1"/>
  <c r="J392" i="3" s="1"/>
  <c r="G392" i="3"/>
  <c r="H392" i="3" s="1"/>
  <c r="I392" i="3"/>
  <c r="G387" i="3"/>
  <c r="H387" i="3" s="1"/>
  <c r="I387" i="3"/>
  <c r="K383" i="2"/>
  <c r="L383" i="2" s="1"/>
  <c r="J384" i="3" s="1"/>
  <c r="I384" i="3"/>
  <c r="G384" i="3"/>
  <c r="H384" i="3" s="1"/>
  <c r="K381" i="2"/>
  <c r="L381" i="2" s="1"/>
  <c r="J382" i="3" s="1"/>
  <c r="I382" i="3"/>
  <c r="I375" i="3"/>
  <c r="G375" i="3"/>
  <c r="K371" i="2"/>
  <c r="L371" i="2" s="1"/>
  <c r="J372" i="3" s="1"/>
  <c r="I372" i="3"/>
  <c r="G365" i="3"/>
  <c r="H365" i="3" s="1"/>
  <c r="I365" i="3"/>
  <c r="K359" i="2"/>
  <c r="L359" i="2" s="1"/>
  <c r="J360" i="3" s="1"/>
  <c r="G360" i="3"/>
  <c r="H360" i="3" s="1"/>
  <c r="K351" i="2"/>
  <c r="G352" i="3"/>
  <c r="H352" i="3" s="1"/>
  <c r="I352" i="3"/>
  <c r="K349" i="2"/>
  <c r="L349" i="2" s="1"/>
  <c r="J350" i="3" s="1"/>
  <c r="G350" i="3"/>
  <c r="H350" i="3" s="1"/>
  <c r="I350" i="3"/>
  <c r="G343" i="3"/>
  <c r="H343" i="3" s="1"/>
  <c r="I343" i="3"/>
  <c r="K339" i="2"/>
  <c r="L339" i="2" s="1"/>
  <c r="J340" i="3" s="1"/>
  <c r="G340" i="3"/>
  <c r="H340" i="3" s="1"/>
  <c r="I340" i="3"/>
  <c r="I645" i="3"/>
  <c r="I638" i="3"/>
  <c r="G630" i="3"/>
  <c r="H630" i="3" s="1"/>
  <c r="G627" i="3"/>
  <c r="H627" i="3" s="1"/>
  <c r="G622" i="3"/>
  <c r="H622" i="3" s="1"/>
  <c r="I614" i="3"/>
  <c r="G606" i="3"/>
  <c r="H606" i="3" s="1"/>
  <c r="G598" i="3"/>
  <c r="H598" i="3" s="1"/>
  <c r="I582" i="3"/>
  <c r="G571" i="3"/>
  <c r="H571" i="3" s="1"/>
  <c r="G543" i="3"/>
  <c r="H543" i="3" s="1"/>
  <c r="G492" i="3"/>
  <c r="H492" i="3" s="1"/>
  <c r="I422" i="3"/>
  <c r="G417" i="3"/>
  <c r="H417" i="3" s="1"/>
  <c r="G348" i="3"/>
  <c r="H348" i="3" s="1"/>
  <c r="D650" i="3"/>
  <c r="E651" i="3"/>
  <c r="F4" i="3"/>
  <c r="F3" i="3" s="1"/>
  <c r="L559" i="2"/>
  <c r="J560" i="3" s="1"/>
  <c r="L636" i="2"/>
  <c r="J637" i="3" s="1"/>
  <c r="L635" i="2"/>
  <c r="J636" i="3" s="1"/>
  <c r="L620" i="2"/>
  <c r="J621" i="3" s="1"/>
  <c r="L619" i="2"/>
  <c r="J620" i="3" s="1"/>
  <c r="L595" i="2"/>
  <c r="J596" i="3" s="1"/>
  <c r="L588" i="2"/>
  <c r="J589" i="3" s="1"/>
  <c r="L587" i="2"/>
  <c r="J588" i="3" s="1"/>
  <c r="L644" i="2"/>
  <c r="J645" i="3" s="1"/>
  <c r="L643" i="2"/>
  <c r="J644" i="3" s="1"/>
  <c r="L628" i="2"/>
  <c r="J629" i="3" s="1"/>
  <c r="L612" i="2"/>
  <c r="J613" i="3" s="1"/>
  <c r="L611" i="2"/>
  <c r="J612" i="3" s="1"/>
  <c r="L604" i="2"/>
  <c r="J605" i="3" s="1"/>
  <c r="L603" i="2"/>
  <c r="J604" i="3" s="1"/>
  <c r="L579" i="2"/>
  <c r="J580" i="3" s="1"/>
  <c r="L648" i="2"/>
  <c r="J649" i="3" s="1"/>
  <c r="L647" i="2"/>
  <c r="J648" i="3" s="1"/>
  <c r="L639" i="2"/>
  <c r="J640" i="3" s="1"/>
  <c r="L631" i="2"/>
  <c r="J632" i="3" s="1"/>
  <c r="L632" i="2"/>
  <c r="J633" i="3" s="1"/>
  <c r="L623" i="2"/>
  <c r="J624" i="3" s="1"/>
  <c r="L615" i="2"/>
  <c r="J616" i="3" s="1"/>
  <c r="L616" i="2"/>
  <c r="J617" i="3" s="1"/>
  <c r="L600" i="2"/>
  <c r="J601" i="3" s="1"/>
  <c r="L592" i="2"/>
  <c r="J593" i="3" s="1"/>
  <c r="L591" i="2"/>
  <c r="J592" i="3" s="1"/>
  <c r="L583" i="2"/>
  <c r="J584" i="3" s="1"/>
  <c r="L575" i="2"/>
  <c r="J576" i="3" s="1"/>
  <c r="L576" i="2"/>
  <c r="J577" i="3" s="1"/>
  <c r="L567" i="2"/>
  <c r="J568" i="3" s="1"/>
  <c r="L547" i="2"/>
  <c r="J548" i="3" s="1"/>
  <c r="L535" i="2"/>
  <c r="J536" i="3" s="1"/>
  <c r="L531" i="2"/>
  <c r="J532" i="3" s="1"/>
  <c r="L515" i="2"/>
  <c r="J516" i="3" s="1"/>
  <c r="L507" i="2"/>
  <c r="J508" i="3" s="1"/>
  <c r="L502" i="2"/>
  <c r="J503" i="3" s="1"/>
  <c r="L494" i="2"/>
  <c r="J495" i="3" s="1"/>
  <c r="L486" i="2"/>
  <c r="J487" i="3" s="1"/>
  <c r="L478" i="2"/>
  <c r="J479" i="3" s="1"/>
  <c r="L470" i="2"/>
  <c r="J471" i="3" s="1"/>
  <c r="L462" i="2"/>
  <c r="J463" i="3" s="1"/>
  <c r="L454" i="2"/>
  <c r="J455" i="3" s="1"/>
  <c r="L571" i="2"/>
  <c r="J572" i="3" s="1"/>
  <c r="L498" i="2"/>
  <c r="J499" i="3" s="1"/>
  <c r="L490" i="2"/>
  <c r="J491" i="3" s="1"/>
  <c r="L477" i="2"/>
  <c r="J478" i="3" s="1"/>
  <c r="L466" i="2"/>
  <c r="J467" i="3" s="1"/>
  <c r="L458" i="2"/>
  <c r="J459" i="3" s="1"/>
  <c r="L450" i="2"/>
  <c r="J451" i="3" s="1"/>
  <c r="L445" i="2"/>
  <c r="J446" i="3" s="1"/>
  <c r="L437" i="2"/>
  <c r="J438" i="3" s="1"/>
  <c r="L563" i="2"/>
  <c r="J564" i="3" s="1"/>
  <c r="L503" i="2"/>
  <c r="J504" i="3" s="1"/>
  <c r="L495" i="2"/>
  <c r="J496" i="3" s="1"/>
  <c r="L487" i="2"/>
  <c r="J488" i="3" s="1"/>
  <c r="L471" i="2"/>
  <c r="J472" i="3" s="1"/>
  <c r="L463" i="2"/>
  <c r="J464" i="3" s="1"/>
  <c r="L455" i="2"/>
  <c r="J456" i="3" s="1"/>
  <c r="L337" i="2"/>
  <c r="J338" i="3" s="1"/>
  <c r="L427" i="2"/>
  <c r="J428" i="3" s="1"/>
  <c r="L422" i="2"/>
  <c r="J423" i="3" s="1"/>
  <c r="L411" i="2"/>
  <c r="J412" i="3" s="1"/>
  <c r="L406" i="2"/>
  <c r="J407" i="3" s="1"/>
  <c r="L395" i="2"/>
  <c r="J396" i="3" s="1"/>
  <c r="L390" i="2"/>
  <c r="J391" i="3" s="1"/>
  <c r="L388" i="2"/>
  <c r="J389" i="3" s="1"/>
  <c r="L379" i="2"/>
  <c r="J380" i="3" s="1"/>
  <c r="L374" i="2"/>
  <c r="J375" i="3" s="1"/>
  <c r="L372" i="2"/>
  <c r="J373" i="3" s="1"/>
  <c r="L363" i="2"/>
  <c r="J364" i="3" s="1"/>
  <c r="L347" i="2"/>
  <c r="J348" i="3" s="1"/>
  <c r="L342" i="2"/>
  <c r="J343" i="3" s="1"/>
  <c r="L340" i="2"/>
  <c r="J341" i="3" s="1"/>
  <c r="L431" i="2"/>
  <c r="J432" i="3" s="1"/>
  <c r="L426" i="2"/>
  <c r="J427" i="3" s="1"/>
  <c r="L424" i="2"/>
  <c r="J425" i="3" s="1"/>
  <c r="L408" i="2"/>
  <c r="J409" i="3" s="1"/>
  <c r="L399" i="2"/>
  <c r="J400" i="3" s="1"/>
  <c r="L394" i="2"/>
  <c r="J395" i="3" s="1"/>
  <c r="L392" i="2"/>
  <c r="J393" i="3" s="1"/>
  <c r="L378" i="2"/>
  <c r="J379" i="3" s="1"/>
  <c r="L376" i="2"/>
  <c r="J377" i="3" s="1"/>
  <c r="L367" i="2"/>
  <c r="J368" i="3" s="1"/>
  <c r="L362" i="2"/>
  <c r="J363" i="3" s="1"/>
  <c r="L360" i="2"/>
  <c r="J361" i="3" s="1"/>
  <c r="L351" i="2"/>
  <c r="J352" i="3" s="1"/>
  <c r="L346" i="2"/>
  <c r="J347" i="3" s="1"/>
  <c r="C58" i="4" l="1"/>
  <c r="K58" i="4"/>
  <c r="L58" i="4"/>
  <c r="M58" i="4"/>
  <c r="N58" i="4"/>
  <c r="L46" i="4"/>
  <c r="M46" i="4"/>
  <c r="N46" i="4"/>
  <c r="C46" i="4"/>
  <c r="K46" i="4"/>
  <c r="C18" i="4"/>
  <c r="K18" i="4"/>
  <c r="L18" i="4"/>
  <c r="M18" i="4"/>
  <c r="N18" i="4"/>
  <c r="M53" i="4"/>
  <c r="N53" i="4"/>
  <c r="C53" i="4"/>
  <c r="K53" i="4"/>
  <c r="L53" i="4"/>
  <c r="N52" i="4"/>
  <c r="C52" i="4"/>
  <c r="K52" i="4"/>
  <c r="L52" i="4"/>
  <c r="M52" i="4"/>
  <c r="M24" i="4"/>
  <c r="N24" i="4"/>
  <c r="C24" i="4"/>
  <c r="K24" i="4"/>
  <c r="L24" i="4"/>
  <c r="N31" i="4"/>
  <c r="C31" i="4"/>
  <c r="K31" i="4"/>
  <c r="L31" i="4"/>
  <c r="M31" i="4"/>
  <c r="L21" i="4"/>
  <c r="M21" i="4"/>
  <c r="N21" i="4"/>
  <c r="C21" i="4"/>
  <c r="K21" i="4"/>
  <c r="L42" i="4"/>
  <c r="M42" i="4"/>
  <c r="N42" i="4"/>
  <c r="K42" i="4"/>
  <c r="C42" i="4"/>
  <c r="L25" i="4"/>
  <c r="M25" i="4"/>
  <c r="N25" i="4"/>
  <c r="C25" i="4"/>
  <c r="K25" i="4"/>
  <c r="L57" i="4"/>
  <c r="M57" i="4"/>
  <c r="C57" i="4"/>
  <c r="N57" i="4"/>
  <c r="K57" i="4"/>
  <c r="C43" i="4"/>
  <c r="K43" i="4"/>
  <c r="L43" i="4"/>
  <c r="M43" i="4"/>
  <c r="N43" i="4"/>
  <c r="L37" i="4"/>
  <c r="M37" i="4"/>
  <c r="C37" i="4"/>
  <c r="N37" i="4"/>
  <c r="K37" i="4"/>
  <c r="C34" i="4"/>
  <c r="K34" i="4"/>
  <c r="L34" i="4"/>
  <c r="M34" i="4"/>
  <c r="N34" i="4"/>
  <c r="M45" i="4"/>
  <c r="N45" i="4"/>
  <c r="C45" i="4"/>
  <c r="K45" i="4"/>
  <c r="L45" i="4"/>
  <c r="C55" i="4"/>
  <c r="K55" i="4"/>
  <c r="M55" i="4"/>
  <c r="N55" i="4"/>
  <c r="L55" i="4"/>
  <c r="N44" i="4"/>
  <c r="C44" i="4"/>
  <c r="K44" i="4"/>
  <c r="L44" i="4"/>
  <c r="M44" i="4"/>
  <c r="M32" i="4"/>
  <c r="N32" i="4"/>
  <c r="C32" i="4"/>
  <c r="K32" i="4"/>
  <c r="L32" i="4"/>
  <c r="M16" i="4"/>
  <c r="N16" i="4"/>
  <c r="C16" i="4"/>
  <c r="K16" i="4"/>
  <c r="L16" i="4"/>
  <c r="N23" i="4"/>
  <c r="C23" i="4"/>
  <c r="K23" i="4"/>
  <c r="L23" i="4"/>
  <c r="M23" i="4"/>
  <c r="C30" i="4"/>
  <c r="K30" i="4"/>
  <c r="L30" i="4"/>
  <c r="M30" i="4"/>
  <c r="N30" i="4"/>
  <c r="C62" i="4"/>
  <c r="K62" i="4"/>
  <c r="L62" i="4"/>
  <c r="M62" i="4"/>
  <c r="N62" i="4"/>
  <c r="L33" i="4"/>
  <c r="M33" i="4"/>
  <c r="C33" i="4"/>
  <c r="N33" i="4"/>
  <c r="K33" i="4"/>
  <c r="L29" i="4"/>
  <c r="M29" i="4"/>
  <c r="N29" i="4"/>
  <c r="C29" i="4"/>
  <c r="K29" i="4"/>
  <c r="L17" i="4"/>
  <c r="M17" i="4"/>
  <c r="N17" i="4"/>
  <c r="C17" i="4"/>
  <c r="K17" i="4"/>
  <c r="C47" i="4"/>
  <c r="K47" i="4"/>
  <c r="L47" i="4"/>
  <c r="M47" i="4"/>
  <c r="N47" i="4"/>
  <c r="N59" i="4"/>
  <c r="C59" i="4"/>
  <c r="K59" i="4"/>
  <c r="L59" i="4"/>
  <c r="M59" i="4"/>
  <c r="M41" i="4"/>
  <c r="N41" i="4"/>
  <c r="C41" i="4"/>
  <c r="K41" i="4"/>
  <c r="L41" i="4"/>
  <c r="N56" i="4"/>
  <c r="L56" i="4"/>
  <c r="K56" i="4"/>
  <c r="M56" i="4"/>
  <c r="C56" i="4"/>
  <c r="N40" i="4"/>
  <c r="C40" i="4"/>
  <c r="K40" i="4"/>
  <c r="L40" i="4"/>
  <c r="M40" i="4"/>
  <c r="M28" i="4"/>
  <c r="N28" i="4"/>
  <c r="C28" i="4"/>
  <c r="K28" i="4"/>
  <c r="L28" i="4"/>
  <c r="M12" i="4"/>
  <c r="N12" i="4"/>
  <c r="C12" i="4"/>
  <c r="K12" i="4"/>
  <c r="L12" i="4"/>
  <c r="N19" i="4"/>
  <c r="C19" i="4"/>
  <c r="K19" i="4"/>
  <c r="L19" i="4"/>
  <c r="M19" i="4"/>
  <c r="C14" i="4"/>
  <c r="K14" i="4"/>
  <c r="L14" i="4"/>
  <c r="M14" i="4"/>
  <c r="N14" i="4"/>
  <c r="L50" i="4"/>
  <c r="M50" i="4"/>
  <c r="N50" i="4"/>
  <c r="K50" i="4"/>
  <c r="C50" i="4"/>
  <c r="M36" i="4"/>
  <c r="K36" i="4"/>
  <c r="L36" i="4"/>
  <c r="N36" i="4"/>
  <c r="C36" i="4"/>
  <c r="C38" i="4"/>
  <c r="K38" i="4"/>
  <c r="L38" i="4"/>
  <c r="M38" i="4"/>
  <c r="N38" i="4"/>
  <c r="K39" i="4"/>
  <c r="C39" i="4"/>
  <c r="L39" i="4"/>
  <c r="M39" i="4"/>
  <c r="N39" i="4"/>
  <c r="N15" i="4"/>
  <c r="C15" i="4"/>
  <c r="K15" i="4"/>
  <c r="L15" i="4"/>
  <c r="M15" i="4"/>
  <c r="L13" i="4"/>
  <c r="M13" i="4"/>
  <c r="N13" i="4"/>
  <c r="C13" i="4"/>
  <c r="K13" i="4"/>
  <c r="C51" i="4"/>
  <c r="K51" i="4"/>
  <c r="L51" i="4"/>
  <c r="M51" i="4"/>
  <c r="N51" i="4"/>
  <c r="L54" i="4"/>
  <c r="N54" i="4"/>
  <c r="K54" i="4"/>
  <c r="C54" i="4"/>
  <c r="M54" i="4"/>
  <c r="C22" i="4"/>
  <c r="K22" i="4"/>
  <c r="L22" i="4"/>
  <c r="M22" i="4"/>
  <c r="N22" i="4"/>
  <c r="C26" i="4"/>
  <c r="K26" i="4"/>
  <c r="L26" i="4"/>
  <c r="M26" i="4"/>
  <c r="N26" i="4"/>
  <c r="L61" i="4"/>
  <c r="M61" i="4"/>
  <c r="C61" i="4"/>
  <c r="N61" i="4"/>
  <c r="K61" i="4"/>
  <c r="M49" i="4"/>
  <c r="N49" i="4"/>
  <c r="C49" i="4"/>
  <c r="K49" i="4"/>
  <c r="L49" i="4"/>
  <c r="M60" i="4"/>
  <c r="N60" i="4"/>
  <c r="C60" i="4"/>
  <c r="K60" i="4"/>
  <c r="L60" i="4"/>
  <c r="N48" i="4"/>
  <c r="C48" i="4"/>
  <c r="K48" i="4"/>
  <c r="L48" i="4"/>
  <c r="M48" i="4"/>
  <c r="N35" i="4"/>
  <c r="L35" i="4"/>
  <c r="C35" i="4"/>
  <c r="M35" i="4"/>
  <c r="K35" i="4"/>
  <c r="M20" i="4"/>
  <c r="N20" i="4"/>
  <c r="C20" i="4"/>
  <c r="K20" i="4"/>
  <c r="L20" i="4"/>
  <c r="N27" i="4"/>
  <c r="C27" i="4"/>
  <c r="K27" i="4"/>
  <c r="L27" i="4"/>
  <c r="M27" i="4"/>
  <c r="N11" i="4"/>
  <c r="C11" i="4"/>
  <c r="K11" i="4"/>
  <c r="L11" i="4"/>
  <c r="M11" i="4"/>
  <c r="D15" i="3"/>
  <c r="E16" i="3"/>
  <c r="N63" i="4"/>
  <c r="C63" i="4"/>
  <c r="K63" i="4"/>
  <c r="L63" i="4"/>
  <c r="M63" i="4"/>
  <c r="C66" i="4"/>
  <c r="K66" i="4"/>
  <c r="L66" i="4"/>
  <c r="M66" i="4"/>
  <c r="N66" i="4"/>
  <c r="M64" i="4"/>
  <c r="N64" i="4"/>
  <c r="L64" i="4"/>
  <c r="C64" i="4"/>
  <c r="K64" i="4"/>
  <c r="L65" i="4"/>
  <c r="N65" i="4"/>
  <c r="C65" i="4"/>
  <c r="M65" i="4"/>
  <c r="K65" i="4"/>
  <c r="N67" i="4"/>
  <c r="C67" i="4"/>
  <c r="K67" i="4"/>
  <c r="L67" i="4"/>
  <c r="M67" i="4"/>
  <c r="C68" i="4"/>
  <c r="K68" i="4"/>
  <c r="N68" i="4"/>
  <c r="L68" i="4"/>
  <c r="M68" i="4"/>
  <c r="L71" i="4"/>
  <c r="M71" i="4"/>
  <c r="N71" i="4"/>
  <c r="C71" i="4"/>
  <c r="K71" i="4"/>
  <c r="M70" i="4"/>
  <c r="K70" i="4"/>
  <c r="L70" i="4"/>
  <c r="N70" i="4"/>
  <c r="C70" i="4"/>
  <c r="N69" i="4"/>
  <c r="L69" i="4"/>
  <c r="C69" i="4"/>
  <c r="K69" i="4"/>
  <c r="M69" i="4"/>
  <c r="M81" i="4"/>
  <c r="N81" i="4"/>
  <c r="C81" i="4"/>
  <c r="K81" i="4"/>
  <c r="L81" i="4"/>
  <c r="N72" i="4"/>
  <c r="C72" i="4"/>
  <c r="K72" i="4"/>
  <c r="L72" i="4"/>
  <c r="M72" i="4"/>
  <c r="L74" i="4"/>
  <c r="M74" i="4"/>
  <c r="N74" i="4"/>
  <c r="C74" i="4"/>
  <c r="K74" i="4"/>
  <c r="M73" i="4"/>
  <c r="N73" i="4"/>
  <c r="C73" i="4"/>
  <c r="K73" i="4"/>
  <c r="L73" i="4"/>
  <c r="L78" i="4"/>
  <c r="M78" i="4"/>
  <c r="N78" i="4"/>
  <c r="C78" i="4"/>
  <c r="K78" i="4"/>
  <c r="C75" i="4"/>
  <c r="K75" i="4"/>
  <c r="L75" i="4"/>
  <c r="M75" i="4"/>
  <c r="N75" i="4"/>
  <c r="N76" i="4"/>
  <c r="C76" i="4"/>
  <c r="K76" i="4"/>
  <c r="L76" i="4"/>
  <c r="M76" i="4"/>
  <c r="M77" i="4"/>
  <c r="N77" i="4"/>
  <c r="C77" i="4"/>
  <c r="K77" i="4"/>
  <c r="L77" i="4"/>
  <c r="N80" i="4"/>
  <c r="K80" i="4"/>
  <c r="C80" i="4"/>
  <c r="L80" i="4"/>
  <c r="M80" i="4"/>
  <c r="C79" i="4"/>
  <c r="K79" i="4"/>
  <c r="L79" i="4"/>
  <c r="M79" i="4"/>
  <c r="N79" i="4"/>
  <c r="L88" i="4"/>
  <c r="M88" i="4"/>
  <c r="C88" i="4"/>
  <c r="K88" i="4"/>
  <c r="N88" i="4"/>
  <c r="M91" i="4"/>
  <c r="N91" i="4"/>
  <c r="L91" i="4"/>
  <c r="K91" i="4"/>
  <c r="C91" i="4"/>
  <c r="L100" i="4"/>
  <c r="M100" i="4"/>
  <c r="C100" i="4"/>
  <c r="K100" i="4"/>
  <c r="N100" i="4"/>
  <c r="C102" i="4"/>
  <c r="K102" i="4"/>
  <c r="M102" i="4"/>
  <c r="L102" i="4"/>
  <c r="N102" i="4"/>
  <c r="N86" i="4"/>
  <c r="C86" i="4"/>
  <c r="K86" i="4"/>
  <c r="M86" i="4"/>
  <c r="L86" i="4"/>
  <c r="M108" i="4"/>
  <c r="C108" i="4"/>
  <c r="K108" i="4"/>
  <c r="N108" i="4"/>
  <c r="L108" i="4"/>
  <c r="C97" i="4"/>
  <c r="K97" i="4"/>
  <c r="L97" i="4"/>
  <c r="N97" i="4"/>
  <c r="M97" i="4"/>
  <c r="L96" i="4"/>
  <c r="M96" i="4"/>
  <c r="C96" i="4"/>
  <c r="K96" i="4"/>
  <c r="N96" i="4"/>
  <c r="L109" i="4"/>
  <c r="N109" i="4"/>
  <c r="K109" i="4"/>
  <c r="C109" i="4"/>
  <c r="M109" i="4"/>
  <c r="N107" i="4"/>
  <c r="L107" i="4"/>
  <c r="C107" i="4"/>
  <c r="K107" i="4"/>
  <c r="M107" i="4"/>
  <c r="L84" i="4"/>
  <c r="M84" i="4"/>
  <c r="C84" i="4"/>
  <c r="K84" i="4"/>
  <c r="N84" i="4"/>
  <c r="M95" i="4"/>
  <c r="N95" i="4"/>
  <c r="L95" i="4"/>
  <c r="K95" i="4"/>
  <c r="C95" i="4"/>
  <c r="N94" i="4"/>
  <c r="C94" i="4"/>
  <c r="K94" i="4"/>
  <c r="M94" i="4"/>
  <c r="L94" i="4"/>
  <c r="C106" i="4"/>
  <c r="K106" i="4"/>
  <c r="M106" i="4"/>
  <c r="N106" i="4"/>
  <c r="L106" i="4"/>
  <c r="L105" i="4"/>
  <c r="N105" i="4"/>
  <c r="K105" i="4"/>
  <c r="C105" i="4"/>
  <c r="M105" i="4"/>
  <c r="C89" i="4"/>
  <c r="K89" i="4"/>
  <c r="L89" i="4"/>
  <c r="N89" i="4"/>
  <c r="M89" i="4"/>
  <c r="N99" i="4"/>
  <c r="L99" i="4"/>
  <c r="M99" i="4"/>
  <c r="K99" i="4"/>
  <c r="C99" i="4"/>
  <c r="M87" i="4"/>
  <c r="N87" i="4"/>
  <c r="L87" i="4"/>
  <c r="K87" i="4"/>
  <c r="C87" i="4"/>
  <c r="N98" i="4"/>
  <c r="C98" i="4"/>
  <c r="K98" i="4"/>
  <c r="M98" i="4"/>
  <c r="L98" i="4"/>
  <c r="N82" i="4"/>
  <c r="C82" i="4"/>
  <c r="K82" i="4"/>
  <c r="M82" i="4"/>
  <c r="L82" i="4"/>
  <c r="C93" i="4"/>
  <c r="K93" i="4"/>
  <c r="L93" i="4"/>
  <c r="N93" i="4"/>
  <c r="M93" i="4"/>
  <c r="M83" i="4"/>
  <c r="N83" i="4"/>
  <c r="L83" i="4"/>
  <c r="K83" i="4"/>
  <c r="C83" i="4"/>
  <c r="L92" i="4"/>
  <c r="M92" i="4"/>
  <c r="C92" i="4"/>
  <c r="K92" i="4"/>
  <c r="N92" i="4"/>
  <c r="N103" i="4"/>
  <c r="L103" i="4"/>
  <c r="C103" i="4"/>
  <c r="K103" i="4"/>
  <c r="M103" i="4"/>
  <c r="N90" i="4"/>
  <c r="C90" i="4"/>
  <c r="K90" i="4"/>
  <c r="M90" i="4"/>
  <c r="L90" i="4"/>
  <c r="M104" i="4"/>
  <c r="C104" i="4"/>
  <c r="K104" i="4"/>
  <c r="N104" i="4"/>
  <c r="L104" i="4"/>
  <c r="C101" i="4"/>
  <c r="K101" i="4"/>
  <c r="L101" i="4"/>
  <c r="N101" i="4"/>
  <c r="M101" i="4"/>
  <c r="C85" i="4"/>
  <c r="K85" i="4"/>
  <c r="L85" i="4"/>
  <c r="N85" i="4"/>
  <c r="M85" i="4"/>
  <c r="N110" i="4"/>
  <c r="L110" i="4"/>
  <c r="M110" i="4"/>
  <c r="C110" i="4"/>
  <c r="K110" i="4"/>
  <c r="M111" i="4"/>
  <c r="N111" i="4"/>
  <c r="C111" i="4"/>
  <c r="K111" i="4"/>
  <c r="L111" i="4"/>
  <c r="C113" i="4"/>
  <c r="L113" i="4"/>
  <c r="M113" i="4"/>
  <c r="N113" i="4"/>
  <c r="K113" i="4"/>
  <c r="K114" i="4"/>
  <c r="L114" i="4"/>
  <c r="M114" i="4"/>
  <c r="N114" i="4"/>
  <c r="C114" i="4"/>
  <c r="L112" i="4"/>
  <c r="M112" i="4"/>
  <c r="N112" i="4"/>
  <c r="C112" i="4"/>
  <c r="K112" i="4"/>
  <c r="C118" i="4"/>
  <c r="K118" i="4"/>
  <c r="L118" i="4"/>
  <c r="M118" i="4"/>
  <c r="N118" i="4"/>
  <c r="M116" i="4"/>
  <c r="N116" i="4"/>
  <c r="C116" i="4"/>
  <c r="K116" i="4"/>
  <c r="L116" i="4"/>
  <c r="N119" i="4"/>
  <c r="C119" i="4"/>
  <c r="K119" i="4"/>
  <c r="L119" i="4"/>
  <c r="M119" i="4"/>
  <c r="L117" i="4"/>
  <c r="M117" i="4"/>
  <c r="N117" i="4"/>
  <c r="C117" i="4"/>
  <c r="K117" i="4"/>
  <c r="N115" i="4"/>
  <c r="C115" i="4"/>
  <c r="K115" i="4"/>
  <c r="L115" i="4"/>
  <c r="M115" i="4"/>
  <c r="C123" i="4"/>
  <c r="K123" i="4"/>
  <c r="L123" i="4"/>
  <c r="M123" i="4"/>
  <c r="N123" i="4"/>
  <c r="L122" i="4"/>
  <c r="M122" i="4"/>
  <c r="N122" i="4"/>
  <c r="C122" i="4"/>
  <c r="K122" i="4"/>
  <c r="N124" i="4"/>
  <c r="C124" i="4"/>
  <c r="K124" i="4"/>
  <c r="L124" i="4"/>
  <c r="M124" i="4"/>
  <c r="M121" i="4"/>
  <c r="N121" i="4"/>
  <c r="C121" i="4"/>
  <c r="K121" i="4"/>
  <c r="L121" i="4"/>
  <c r="N120" i="4"/>
  <c r="C120" i="4"/>
  <c r="K120" i="4"/>
  <c r="L120" i="4"/>
  <c r="M120" i="4"/>
  <c r="C132" i="4"/>
  <c r="K132" i="4"/>
  <c r="L132" i="4"/>
  <c r="M132" i="4"/>
  <c r="N132" i="4"/>
  <c r="N133" i="4"/>
  <c r="C133" i="4"/>
  <c r="K133" i="4"/>
  <c r="L133" i="4"/>
  <c r="M133" i="4"/>
  <c r="N125" i="4"/>
  <c r="C125" i="4"/>
  <c r="K125" i="4"/>
  <c r="M125" i="4"/>
  <c r="L125" i="4"/>
  <c r="N129" i="4"/>
  <c r="M129" i="4"/>
  <c r="C129" i="4"/>
  <c r="K129" i="4"/>
  <c r="L129" i="4"/>
  <c r="L131" i="4"/>
  <c r="K131" i="4"/>
  <c r="M131" i="4"/>
  <c r="N131" i="4"/>
  <c r="C131" i="4"/>
  <c r="C128" i="4"/>
  <c r="K128" i="4"/>
  <c r="L128" i="4"/>
  <c r="M128" i="4"/>
  <c r="N128" i="4"/>
  <c r="M130" i="4"/>
  <c r="L130" i="4"/>
  <c r="N130" i="4"/>
  <c r="C130" i="4"/>
  <c r="K130" i="4"/>
  <c r="L127" i="4"/>
  <c r="K127" i="4"/>
  <c r="M127" i="4"/>
  <c r="C127" i="4"/>
  <c r="N127" i="4"/>
  <c r="M126" i="4"/>
  <c r="N126" i="4"/>
  <c r="C126" i="4"/>
  <c r="K126" i="4"/>
  <c r="L126" i="4"/>
  <c r="M134" i="4"/>
  <c r="N134" i="4"/>
  <c r="C134" i="4"/>
  <c r="K134" i="4"/>
  <c r="L134" i="4"/>
  <c r="C135" i="4"/>
  <c r="K135" i="4"/>
  <c r="L135" i="4"/>
  <c r="M135" i="4"/>
  <c r="N135" i="4"/>
  <c r="M137" i="4"/>
  <c r="N137" i="4"/>
  <c r="C137" i="4"/>
  <c r="K137" i="4"/>
  <c r="L137" i="4"/>
  <c r="L138" i="4"/>
  <c r="M138" i="4"/>
  <c r="N138" i="4"/>
  <c r="C138" i="4"/>
  <c r="K138" i="4"/>
  <c r="C139" i="4"/>
  <c r="K139" i="4"/>
  <c r="L139" i="4"/>
  <c r="M139" i="4"/>
  <c r="N139" i="4"/>
  <c r="N136" i="4"/>
  <c r="C136" i="4"/>
  <c r="K136" i="4"/>
  <c r="L136" i="4"/>
  <c r="M136" i="4"/>
  <c r="L140" i="4"/>
  <c r="M140" i="4"/>
  <c r="N140" i="4"/>
  <c r="C140" i="4"/>
  <c r="K140" i="4"/>
  <c r="N144" i="4"/>
  <c r="M144" i="4"/>
  <c r="C144" i="4"/>
  <c r="K144" i="4"/>
  <c r="L144" i="4"/>
  <c r="L142" i="4"/>
  <c r="C142" i="4"/>
  <c r="K142" i="4"/>
  <c r="M142" i="4"/>
  <c r="N142" i="4"/>
  <c r="N141" i="4"/>
  <c r="C141" i="4"/>
  <c r="L141" i="4"/>
  <c r="M141" i="4"/>
  <c r="K141" i="4"/>
  <c r="N143" i="4"/>
  <c r="C143" i="4"/>
  <c r="K143" i="4"/>
  <c r="L143" i="4"/>
  <c r="M143" i="4"/>
  <c r="C145" i="4"/>
  <c r="K145" i="4"/>
  <c r="L145" i="4"/>
  <c r="M145" i="4"/>
  <c r="N145" i="4"/>
  <c r="N146" i="4"/>
  <c r="C146" i="4"/>
  <c r="K146" i="4"/>
  <c r="L146" i="4"/>
  <c r="M146" i="4"/>
  <c r="N151" i="4"/>
  <c r="C151" i="4"/>
  <c r="L151" i="4"/>
  <c r="M151" i="4"/>
  <c r="K151" i="4"/>
  <c r="N148" i="4"/>
  <c r="C148" i="4"/>
  <c r="K148" i="4"/>
  <c r="L148" i="4"/>
  <c r="M148" i="4"/>
  <c r="M152" i="4"/>
  <c r="C152" i="4"/>
  <c r="K152" i="4"/>
  <c r="L152" i="4"/>
  <c r="N152" i="4"/>
  <c r="N153" i="4"/>
  <c r="C153" i="4"/>
  <c r="K153" i="4"/>
  <c r="L153" i="4"/>
  <c r="M153" i="4"/>
  <c r="M150" i="4"/>
  <c r="N150" i="4"/>
  <c r="C150" i="4"/>
  <c r="K150" i="4"/>
  <c r="L150" i="4"/>
  <c r="N147" i="4"/>
  <c r="L147" i="4"/>
  <c r="M147" i="4"/>
  <c r="C147" i="4"/>
  <c r="K147" i="4"/>
  <c r="L149" i="4"/>
  <c r="N149" i="4"/>
  <c r="C149" i="4"/>
  <c r="K149" i="4"/>
  <c r="M149" i="4"/>
  <c r="M163" i="4"/>
  <c r="N163" i="4"/>
  <c r="C163" i="4"/>
  <c r="K163" i="4"/>
  <c r="L163" i="4"/>
  <c r="L156" i="4"/>
  <c r="M156" i="4"/>
  <c r="N156" i="4"/>
  <c r="C156" i="4"/>
  <c r="K156" i="4"/>
  <c r="C165" i="4"/>
  <c r="K165" i="4"/>
  <c r="L165" i="4"/>
  <c r="M165" i="4"/>
  <c r="N165" i="4"/>
  <c r="M167" i="4"/>
  <c r="K167" i="4"/>
  <c r="N167" i="4"/>
  <c r="C167" i="4"/>
  <c r="L167" i="4"/>
  <c r="N166" i="4"/>
  <c r="C166" i="4"/>
  <c r="K166" i="4"/>
  <c r="L166" i="4"/>
  <c r="M166" i="4"/>
  <c r="L160" i="4"/>
  <c r="M160" i="4"/>
  <c r="N160" i="4"/>
  <c r="C160" i="4"/>
  <c r="K160" i="4"/>
  <c r="N162" i="4"/>
  <c r="C162" i="4"/>
  <c r="K162" i="4"/>
  <c r="L162" i="4"/>
  <c r="M162" i="4"/>
  <c r="L168" i="4"/>
  <c r="N168" i="4"/>
  <c r="M168" i="4"/>
  <c r="C168" i="4"/>
  <c r="K168" i="4"/>
  <c r="L164" i="4"/>
  <c r="M164" i="4"/>
  <c r="N164" i="4"/>
  <c r="C164" i="4"/>
  <c r="K164" i="4"/>
  <c r="M159" i="4"/>
  <c r="N159" i="4"/>
  <c r="C159" i="4"/>
  <c r="K159" i="4"/>
  <c r="L159" i="4"/>
  <c r="N158" i="4"/>
  <c r="C158" i="4"/>
  <c r="K158" i="4"/>
  <c r="L158" i="4"/>
  <c r="M158" i="4"/>
  <c r="C157" i="4"/>
  <c r="K157" i="4"/>
  <c r="L157" i="4"/>
  <c r="M157" i="4"/>
  <c r="N157" i="4"/>
  <c r="C161" i="4"/>
  <c r="K161" i="4"/>
  <c r="L161" i="4"/>
  <c r="M161" i="4"/>
  <c r="N161" i="4"/>
  <c r="C169" i="4"/>
  <c r="K169" i="4"/>
  <c r="L169" i="4"/>
  <c r="M169" i="4"/>
  <c r="N169" i="4"/>
  <c r="M155" i="4"/>
  <c r="N155" i="4"/>
  <c r="C155" i="4"/>
  <c r="K155" i="4"/>
  <c r="L155" i="4"/>
  <c r="N154" i="4"/>
  <c r="C154" i="4"/>
  <c r="K154" i="4"/>
  <c r="L154" i="4"/>
  <c r="M154" i="4"/>
  <c r="L176" i="4"/>
  <c r="M176" i="4"/>
  <c r="N176" i="4"/>
  <c r="C176" i="4"/>
  <c r="K176" i="4"/>
  <c r="M183" i="4"/>
  <c r="N183" i="4"/>
  <c r="C183" i="4"/>
  <c r="K183" i="4"/>
  <c r="L183" i="4"/>
  <c r="N174" i="4"/>
  <c r="C174" i="4"/>
  <c r="K174" i="4"/>
  <c r="L174" i="4"/>
  <c r="M174" i="4"/>
  <c r="M175" i="4"/>
  <c r="N175" i="4"/>
  <c r="C175" i="4"/>
  <c r="K175" i="4"/>
  <c r="L175" i="4"/>
  <c r="M171" i="4"/>
  <c r="N171" i="4"/>
  <c r="C171" i="4"/>
  <c r="K171" i="4"/>
  <c r="L171" i="4"/>
  <c r="L184" i="4"/>
  <c r="M184" i="4"/>
  <c r="N184" i="4"/>
  <c r="C184" i="4"/>
  <c r="K184" i="4"/>
  <c r="C181" i="4"/>
  <c r="K181" i="4"/>
  <c r="L181" i="4"/>
  <c r="M181" i="4"/>
  <c r="N181" i="4"/>
  <c r="L172" i="4"/>
  <c r="M172" i="4"/>
  <c r="N172" i="4"/>
  <c r="C172" i="4"/>
  <c r="K172" i="4"/>
  <c r="L180" i="4"/>
  <c r="M180" i="4"/>
  <c r="N180" i="4"/>
  <c r="C180" i="4"/>
  <c r="K180" i="4"/>
  <c r="N182" i="4"/>
  <c r="C182" i="4"/>
  <c r="K182" i="4"/>
  <c r="L182" i="4"/>
  <c r="M182" i="4"/>
  <c r="C177" i="4"/>
  <c r="K177" i="4"/>
  <c r="L177" i="4"/>
  <c r="M177" i="4"/>
  <c r="N177" i="4"/>
  <c r="M179" i="4"/>
  <c r="N179" i="4"/>
  <c r="C179" i="4"/>
  <c r="K179" i="4"/>
  <c r="L179" i="4"/>
  <c r="N170" i="4"/>
  <c r="C170" i="4"/>
  <c r="K170" i="4"/>
  <c r="L170" i="4"/>
  <c r="M170" i="4"/>
  <c r="N178" i="4"/>
  <c r="C178" i="4"/>
  <c r="K178" i="4"/>
  <c r="L178" i="4"/>
  <c r="M178" i="4"/>
  <c r="C173" i="4"/>
  <c r="K173" i="4"/>
  <c r="L173" i="4"/>
  <c r="M173" i="4"/>
  <c r="N173" i="4"/>
  <c r="M202" i="4"/>
  <c r="C202" i="4"/>
  <c r="K202" i="4"/>
  <c r="L202" i="4"/>
  <c r="N202" i="4"/>
  <c r="C208" i="4"/>
  <c r="K208" i="4"/>
  <c r="M208" i="4"/>
  <c r="N208" i="4"/>
  <c r="L208" i="4"/>
  <c r="N189" i="4"/>
  <c r="K189" i="4"/>
  <c r="L189" i="4"/>
  <c r="C189" i="4"/>
  <c r="M189" i="4"/>
  <c r="L203" i="4"/>
  <c r="N203" i="4"/>
  <c r="C203" i="4"/>
  <c r="K203" i="4"/>
  <c r="M203" i="4"/>
  <c r="C204" i="4"/>
  <c r="K204" i="4"/>
  <c r="M204" i="4"/>
  <c r="N204" i="4"/>
  <c r="L204" i="4"/>
  <c r="N185" i="4"/>
  <c r="C185" i="4"/>
  <c r="L185" i="4"/>
  <c r="K185" i="4"/>
  <c r="M185" i="4"/>
  <c r="M186" i="4"/>
  <c r="C186" i="4"/>
  <c r="K186" i="4"/>
  <c r="N186" i="4"/>
  <c r="L186" i="4"/>
  <c r="M190" i="4"/>
  <c r="C190" i="4"/>
  <c r="K190" i="4"/>
  <c r="N190" i="4"/>
  <c r="L190" i="4"/>
  <c r="L199" i="4"/>
  <c r="N199" i="4"/>
  <c r="C199" i="4"/>
  <c r="K199" i="4"/>
  <c r="M199" i="4"/>
  <c r="C200" i="4"/>
  <c r="K200" i="4"/>
  <c r="M200" i="4"/>
  <c r="N200" i="4"/>
  <c r="L200" i="4"/>
  <c r="N197" i="4"/>
  <c r="L197" i="4"/>
  <c r="M197" i="4"/>
  <c r="C197" i="4"/>
  <c r="K197" i="4"/>
  <c r="C196" i="4"/>
  <c r="K196" i="4"/>
  <c r="M196" i="4"/>
  <c r="L196" i="4"/>
  <c r="N196" i="4"/>
  <c r="L195" i="4"/>
  <c r="N195" i="4"/>
  <c r="M195" i="4"/>
  <c r="C195" i="4"/>
  <c r="K195" i="4"/>
  <c r="N205" i="4"/>
  <c r="L205" i="4"/>
  <c r="M205" i="4"/>
  <c r="C205" i="4"/>
  <c r="K205" i="4"/>
  <c r="C188" i="4"/>
  <c r="K188" i="4"/>
  <c r="L188" i="4"/>
  <c r="M188" i="4"/>
  <c r="N188" i="4"/>
  <c r="M198" i="4"/>
  <c r="C198" i="4"/>
  <c r="K198" i="4"/>
  <c r="L198" i="4"/>
  <c r="N198" i="4"/>
  <c r="L187" i="4"/>
  <c r="M187" i="4"/>
  <c r="N187" i="4"/>
  <c r="C187" i="4"/>
  <c r="K187" i="4"/>
  <c r="N201" i="4"/>
  <c r="L201" i="4"/>
  <c r="M201" i="4"/>
  <c r="K201" i="4"/>
  <c r="C201" i="4"/>
  <c r="L191" i="4"/>
  <c r="N191" i="4"/>
  <c r="M191" i="4"/>
  <c r="C191" i="4"/>
  <c r="K191" i="4"/>
  <c r="M194" i="4"/>
  <c r="C194" i="4"/>
  <c r="K194" i="4"/>
  <c r="N194" i="4"/>
  <c r="L194" i="4"/>
  <c r="M206" i="4"/>
  <c r="C206" i="4"/>
  <c r="K206" i="4"/>
  <c r="L206" i="4"/>
  <c r="N206" i="4"/>
  <c r="C192" i="4"/>
  <c r="K192" i="4"/>
  <c r="M192" i="4"/>
  <c r="L192" i="4"/>
  <c r="N192" i="4"/>
  <c r="N193" i="4"/>
  <c r="C193" i="4"/>
  <c r="L193" i="4"/>
  <c r="K193" i="4"/>
  <c r="M193" i="4"/>
  <c r="L207" i="4"/>
  <c r="N207" i="4"/>
  <c r="C207" i="4"/>
  <c r="K207" i="4"/>
  <c r="M207" i="4"/>
  <c r="N210" i="4"/>
  <c r="C210" i="4"/>
  <c r="K210" i="4"/>
  <c r="L210" i="4"/>
  <c r="M210" i="4"/>
  <c r="C213" i="4"/>
  <c r="K213" i="4"/>
  <c r="L213" i="4"/>
  <c r="M213" i="4"/>
  <c r="N213" i="4"/>
  <c r="C209" i="4"/>
  <c r="K209" i="4"/>
  <c r="L209" i="4"/>
  <c r="M209" i="4"/>
  <c r="N209" i="4"/>
  <c r="M211" i="4"/>
  <c r="N211" i="4"/>
  <c r="C211" i="4"/>
  <c r="K211" i="4"/>
  <c r="L211" i="4"/>
  <c r="K212" i="4"/>
  <c r="L212" i="4"/>
  <c r="M212" i="4"/>
  <c r="N212" i="4"/>
  <c r="C212" i="4"/>
  <c r="N215" i="4"/>
  <c r="C215" i="4"/>
  <c r="K215" i="4"/>
  <c r="L215" i="4"/>
  <c r="M215" i="4"/>
  <c r="N218" i="4"/>
  <c r="C218" i="4"/>
  <c r="K218" i="4"/>
  <c r="L218" i="4"/>
  <c r="M218" i="4"/>
  <c r="C214" i="4"/>
  <c r="K214" i="4"/>
  <c r="L214" i="4"/>
  <c r="M214" i="4"/>
  <c r="N214" i="4"/>
  <c r="M216" i="4"/>
  <c r="N216" i="4"/>
  <c r="C216" i="4"/>
  <c r="K216" i="4"/>
  <c r="L216" i="4"/>
  <c r="L217" i="4"/>
  <c r="M217" i="4"/>
  <c r="N217" i="4"/>
  <c r="C217" i="4"/>
  <c r="K217" i="4"/>
  <c r="C223" i="4"/>
  <c r="K223" i="4"/>
  <c r="L223" i="4"/>
  <c r="M223" i="4"/>
  <c r="N223" i="4"/>
  <c r="M221" i="4"/>
  <c r="C221" i="4"/>
  <c r="L221" i="4"/>
  <c r="N221" i="4"/>
  <c r="K221" i="4"/>
  <c r="L222" i="4"/>
  <c r="K222" i="4"/>
  <c r="M222" i="4"/>
  <c r="N222" i="4"/>
  <c r="C222" i="4"/>
  <c r="C219" i="4"/>
  <c r="K219" i="4"/>
  <c r="N219" i="4"/>
  <c r="L219" i="4"/>
  <c r="M219" i="4"/>
  <c r="N220" i="4"/>
  <c r="C220" i="4"/>
  <c r="K220" i="4"/>
  <c r="L220" i="4"/>
  <c r="M220" i="4"/>
  <c r="L226" i="4"/>
  <c r="M226" i="4"/>
  <c r="N226" i="4"/>
  <c r="C226" i="4"/>
  <c r="K226" i="4"/>
  <c r="L242" i="4"/>
  <c r="M242" i="4"/>
  <c r="N242" i="4"/>
  <c r="C242" i="4"/>
  <c r="K242" i="4"/>
  <c r="N228" i="4"/>
  <c r="C228" i="4"/>
  <c r="K228" i="4"/>
  <c r="L228" i="4"/>
  <c r="M228" i="4"/>
  <c r="N240" i="4"/>
  <c r="C240" i="4"/>
  <c r="K240" i="4"/>
  <c r="L240" i="4"/>
  <c r="M240" i="4"/>
  <c r="C239" i="4"/>
  <c r="K239" i="4"/>
  <c r="L239" i="4"/>
  <c r="M239" i="4"/>
  <c r="N239" i="4"/>
  <c r="L230" i="4"/>
  <c r="M230" i="4"/>
  <c r="N230" i="4"/>
  <c r="C230" i="4"/>
  <c r="K230" i="4"/>
  <c r="M237" i="4"/>
  <c r="N237" i="4"/>
  <c r="C237" i="4"/>
  <c r="K237" i="4"/>
  <c r="L237" i="4"/>
  <c r="M225" i="4"/>
  <c r="N225" i="4"/>
  <c r="C225" i="4"/>
  <c r="K225" i="4"/>
  <c r="L225" i="4"/>
  <c r="N236" i="4"/>
  <c r="C236" i="4"/>
  <c r="K236" i="4"/>
  <c r="L236" i="4"/>
  <c r="M236" i="4"/>
  <c r="C235" i="4"/>
  <c r="K235" i="4"/>
  <c r="L235" i="4"/>
  <c r="M235" i="4"/>
  <c r="N235" i="4"/>
  <c r="M229" i="4"/>
  <c r="N229" i="4"/>
  <c r="C229" i="4"/>
  <c r="K229" i="4"/>
  <c r="L229" i="4"/>
  <c r="L234" i="4"/>
  <c r="M234" i="4"/>
  <c r="N234" i="4"/>
  <c r="C234" i="4"/>
  <c r="K234" i="4"/>
  <c r="M241" i="4"/>
  <c r="N241" i="4"/>
  <c r="C241" i="4"/>
  <c r="K241" i="4"/>
  <c r="L241" i="4"/>
  <c r="N232" i="4"/>
  <c r="C232" i="4"/>
  <c r="K232" i="4"/>
  <c r="L232" i="4"/>
  <c r="M232" i="4"/>
  <c r="C231" i="4"/>
  <c r="K231" i="4"/>
  <c r="L231" i="4"/>
  <c r="M231" i="4"/>
  <c r="N231" i="4"/>
  <c r="M233" i="4"/>
  <c r="N233" i="4"/>
  <c r="C233" i="4"/>
  <c r="K233" i="4"/>
  <c r="L233" i="4"/>
  <c r="N224" i="4"/>
  <c r="C224" i="4"/>
  <c r="K224" i="4"/>
  <c r="L224" i="4"/>
  <c r="M224" i="4"/>
  <c r="L238" i="4"/>
  <c r="M238" i="4"/>
  <c r="N238" i="4"/>
  <c r="C238" i="4"/>
  <c r="K238" i="4"/>
  <c r="C243" i="4"/>
  <c r="K243" i="4"/>
  <c r="L243" i="4"/>
  <c r="M243" i="4"/>
  <c r="N243" i="4"/>
  <c r="C227" i="4"/>
  <c r="K227" i="4"/>
  <c r="L227" i="4"/>
  <c r="M227" i="4"/>
  <c r="N227" i="4"/>
  <c r="M245" i="4"/>
  <c r="N245" i="4"/>
  <c r="C245" i="4"/>
  <c r="L245" i="4"/>
  <c r="K245" i="4"/>
  <c r="C247" i="4"/>
  <c r="K247" i="4"/>
  <c r="L247" i="4"/>
  <c r="N247" i="4"/>
  <c r="M247" i="4"/>
  <c r="N244" i="4"/>
  <c r="L244" i="4"/>
  <c r="C244" i="4"/>
  <c r="K244" i="4"/>
  <c r="M244" i="4"/>
  <c r="L246" i="4"/>
  <c r="N246" i="4"/>
  <c r="M246" i="4"/>
  <c r="C246" i="4"/>
  <c r="K246" i="4"/>
  <c r="N248" i="4"/>
  <c r="C248" i="4"/>
  <c r="K248" i="4"/>
  <c r="M248" i="4"/>
  <c r="L248" i="4"/>
  <c r="C249" i="4"/>
  <c r="K249" i="4"/>
  <c r="N249" i="4"/>
  <c r="L249" i="4"/>
  <c r="M249" i="4"/>
  <c r="C253" i="4"/>
  <c r="K253" i="4"/>
  <c r="M253" i="4"/>
  <c r="N253" i="4"/>
  <c r="L253" i="4"/>
  <c r="M251" i="4"/>
  <c r="K251" i="4"/>
  <c r="L251" i="4"/>
  <c r="N251" i="4"/>
  <c r="C251" i="4"/>
  <c r="L252" i="4"/>
  <c r="K252" i="4"/>
  <c r="M252" i="4"/>
  <c r="N252" i="4"/>
  <c r="C252" i="4"/>
  <c r="N250" i="4"/>
  <c r="M250" i="4"/>
  <c r="C250" i="4"/>
  <c r="K250" i="4"/>
  <c r="L250" i="4"/>
  <c r="C257" i="4"/>
  <c r="K257" i="4"/>
  <c r="L257" i="4"/>
  <c r="M257" i="4"/>
  <c r="N257" i="4"/>
  <c r="M255" i="4"/>
  <c r="N255" i="4"/>
  <c r="K255" i="4"/>
  <c r="C255" i="4"/>
  <c r="L255" i="4"/>
  <c r="L256" i="4"/>
  <c r="M256" i="4"/>
  <c r="C256" i="4"/>
  <c r="N256" i="4"/>
  <c r="K256" i="4"/>
  <c r="N254" i="4"/>
  <c r="C254" i="4"/>
  <c r="K254" i="4"/>
  <c r="L254" i="4"/>
  <c r="M254" i="4"/>
  <c r="M263" i="4"/>
  <c r="N263" i="4"/>
  <c r="L263" i="4"/>
  <c r="C263" i="4"/>
  <c r="K263" i="4"/>
  <c r="L260" i="4"/>
  <c r="K260" i="4"/>
  <c r="M260" i="4"/>
  <c r="N260" i="4"/>
  <c r="C260" i="4"/>
  <c r="N258" i="4"/>
  <c r="C258" i="4"/>
  <c r="K258" i="4"/>
  <c r="L258" i="4"/>
  <c r="M258" i="4"/>
  <c r="N262" i="4"/>
  <c r="K262" i="4"/>
  <c r="M262" i="4"/>
  <c r="C262" i="4"/>
  <c r="L262" i="4"/>
  <c r="C261" i="4"/>
  <c r="K261" i="4"/>
  <c r="N261" i="4"/>
  <c r="L261" i="4"/>
  <c r="M261" i="4"/>
  <c r="M259" i="4"/>
  <c r="N259" i="4"/>
  <c r="C259" i="4"/>
  <c r="K259" i="4"/>
  <c r="L259" i="4"/>
  <c r="C267" i="4"/>
  <c r="K267" i="4"/>
  <c r="L267" i="4"/>
  <c r="N267" i="4"/>
  <c r="M267" i="4"/>
  <c r="N268" i="4"/>
  <c r="K268" i="4"/>
  <c r="M268" i="4"/>
  <c r="C268" i="4"/>
  <c r="L268" i="4"/>
  <c r="N264" i="4"/>
  <c r="C264" i="4"/>
  <c r="K264" i="4"/>
  <c r="L264" i="4"/>
  <c r="M264" i="4"/>
  <c r="L266" i="4"/>
  <c r="C266" i="4"/>
  <c r="M266" i="4"/>
  <c r="K266" i="4"/>
  <c r="N266" i="4"/>
  <c r="M265" i="4"/>
  <c r="L265" i="4"/>
  <c r="N265" i="4"/>
  <c r="C265" i="4"/>
  <c r="K265" i="4"/>
  <c r="C273" i="4"/>
  <c r="K273" i="4"/>
  <c r="M273" i="4"/>
  <c r="N273" i="4"/>
  <c r="L273" i="4"/>
  <c r="L272" i="4"/>
  <c r="C272" i="4"/>
  <c r="M272" i="4"/>
  <c r="N272" i="4"/>
  <c r="K272" i="4"/>
  <c r="M271" i="4"/>
  <c r="K271" i="4"/>
  <c r="N271" i="4"/>
  <c r="C271" i="4"/>
  <c r="L271" i="4"/>
  <c r="C269" i="4"/>
  <c r="K269" i="4"/>
  <c r="N269" i="4"/>
  <c r="L269" i="4"/>
  <c r="M269" i="4"/>
  <c r="M270" i="4"/>
  <c r="N270" i="4"/>
  <c r="C270" i="4"/>
  <c r="K270" i="4"/>
  <c r="L270" i="4"/>
  <c r="L277" i="4"/>
  <c r="M277" i="4"/>
  <c r="N277" i="4"/>
  <c r="C277" i="4"/>
  <c r="K277" i="4"/>
  <c r="M276" i="4"/>
  <c r="N276" i="4"/>
  <c r="C276" i="4"/>
  <c r="K276" i="4"/>
  <c r="L276" i="4"/>
  <c r="C278" i="4"/>
  <c r="K278" i="4"/>
  <c r="L278" i="4"/>
  <c r="M278" i="4"/>
  <c r="N278" i="4"/>
  <c r="C274" i="4"/>
  <c r="K274" i="4"/>
  <c r="L274" i="4"/>
  <c r="M274" i="4"/>
  <c r="N274" i="4"/>
  <c r="N275" i="4"/>
  <c r="C275" i="4"/>
  <c r="K275" i="4"/>
  <c r="L275" i="4"/>
  <c r="M275" i="4"/>
  <c r="N283" i="4"/>
  <c r="K283" i="4"/>
  <c r="L283" i="4"/>
  <c r="M283" i="4"/>
  <c r="C283" i="4"/>
  <c r="N280" i="4"/>
  <c r="C280" i="4"/>
  <c r="K280" i="4"/>
  <c r="L280" i="4"/>
  <c r="M280" i="4"/>
  <c r="M281" i="4"/>
  <c r="N281" i="4"/>
  <c r="C281" i="4"/>
  <c r="K281" i="4"/>
  <c r="L281" i="4"/>
  <c r="C279" i="4"/>
  <c r="K279" i="4"/>
  <c r="L279" i="4"/>
  <c r="M279" i="4"/>
  <c r="N279" i="4"/>
  <c r="M282" i="4"/>
  <c r="N282" i="4"/>
  <c r="C282" i="4"/>
  <c r="K282" i="4"/>
  <c r="L282" i="4"/>
  <c r="N508" i="4"/>
  <c r="L286" i="4"/>
  <c r="M286" i="4"/>
  <c r="C286" i="4"/>
  <c r="K286" i="4"/>
  <c r="N286" i="4"/>
  <c r="N284" i="4"/>
  <c r="C284" i="4"/>
  <c r="K284" i="4"/>
  <c r="L284" i="4"/>
  <c r="M284" i="4"/>
  <c r="E508" i="4"/>
  <c r="C287" i="4"/>
  <c r="K287" i="4"/>
  <c r="L287" i="4"/>
  <c r="N287" i="4"/>
  <c r="M287" i="4"/>
  <c r="M285" i="4"/>
  <c r="K285" i="4"/>
  <c r="N285" i="4"/>
  <c r="L285" i="4"/>
  <c r="C285" i="4"/>
  <c r="N288" i="4"/>
  <c r="C288" i="4"/>
  <c r="K288" i="4"/>
  <c r="M288" i="4"/>
  <c r="L288" i="4"/>
  <c r="L384" i="4"/>
  <c r="K376" i="4"/>
  <c r="K401" i="4"/>
  <c r="K619" i="4"/>
  <c r="C290" i="4"/>
  <c r="K290" i="4"/>
  <c r="L290" i="4"/>
  <c r="M290" i="4"/>
  <c r="N290" i="4"/>
  <c r="N439" i="4"/>
  <c r="C289" i="4"/>
  <c r="K289" i="4"/>
  <c r="L289" i="4"/>
  <c r="M289" i="4"/>
  <c r="N289" i="4"/>
  <c r="N291" i="4"/>
  <c r="C291" i="4"/>
  <c r="K291" i="4"/>
  <c r="L291" i="4"/>
  <c r="M291" i="4"/>
  <c r="K293" i="4"/>
  <c r="L293" i="4"/>
  <c r="M293" i="4"/>
  <c r="N293" i="4"/>
  <c r="C293" i="4"/>
  <c r="M292" i="4"/>
  <c r="N292" i="4"/>
  <c r="C292" i="4"/>
  <c r="K292" i="4"/>
  <c r="L292" i="4"/>
  <c r="K483" i="4"/>
  <c r="L294" i="4"/>
  <c r="M294" i="4"/>
  <c r="N294" i="4"/>
  <c r="C294" i="4"/>
  <c r="K294" i="4"/>
  <c r="N295" i="4"/>
  <c r="C295" i="4"/>
  <c r="K295" i="4"/>
  <c r="L295" i="4"/>
  <c r="M295" i="4"/>
  <c r="M297" i="4"/>
  <c r="N297" i="4"/>
  <c r="C297" i="4"/>
  <c r="K297" i="4"/>
  <c r="L297" i="4"/>
  <c r="M296" i="4"/>
  <c r="N296" i="4"/>
  <c r="C296" i="4"/>
  <c r="K296" i="4"/>
  <c r="L296" i="4"/>
  <c r="N607" i="4"/>
  <c r="E604" i="4"/>
  <c r="N532" i="4"/>
  <c r="K594" i="4"/>
  <c r="L301" i="4"/>
  <c r="M301" i="4"/>
  <c r="N301" i="4"/>
  <c r="C301" i="4"/>
  <c r="K301" i="4"/>
  <c r="C302" i="4"/>
  <c r="K302" i="4"/>
  <c r="L302" i="4"/>
  <c r="M302" i="4"/>
  <c r="N302" i="4"/>
  <c r="N428" i="4"/>
  <c r="M470" i="4"/>
  <c r="N590" i="4"/>
  <c r="M300" i="4"/>
  <c r="N300" i="4"/>
  <c r="C300" i="4"/>
  <c r="K300" i="4"/>
  <c r="L300" i="4"/>
  <c r="G513" i="4"/>
  <c r="F590" i="4"/>
  <c r="E590" i="4"/>
  <c r="F442" i="4"/>
  <c r="E474" i="4"/>
  <c r="G530" i="4"/>
  <c r="F594" i="4"/>
  <c r="K465" i="4"/>
  <c r="C298" i="4"/>
  <c r="K298" i="4"/>
  <c r="L298" i="4"/>
  <c r="M298" i="4"/>
  <c r="N298" i="4"/>
  <c r="N299" i="4"/>
  <c r="C299" i="4"/>
  <c r="K299" i="4"/>
  <c r="L299" i="4"/>
  <c r="M299" i="4"/>
  <c r="G411" i="4"/>
  <c r="E548" i="4"/>
  <c r="K629" i="4"/>
  <c r="N602" i="4"/>
  <c r="K374" i="4"/>
  <c r="M594" i="4"/>
  <c r="G567" i="4"/>
  <c r="M412" i="4"/>
  <c r="G496" i="4"/>
  <c r="F458" i="4"/>
  <c r="G607" i="4"/>
  <c r="L548" i="4"/>
  <c r="L607" i="4"/>
  <c r="G412" i="4"/>
  <c r="K487" i="4"/>
  <c r="M475" i="4"/>
  <c r="E540" i="4"/>
  <c r="K605" i="4"/>
  <c r="G627" i="4"/>
  <c r="F607" i="4"/>
  <c r="E445" i="4"/>
  <c r="E607" i="4"/>
  <c r="C399" i="4"/>
  <c r="I399" i="4" s="1"/>
  <c r="M445" i="4"/>
  <c r="G594" i="4"/>
  <c r="K607" i="4"/>
  <c r="F540" i="4"/>
  <c r="N594" i="4"/>
  <c r="L619" i="4"/>
  <c r="E594" i="4"/>
  <c r="N496" i="4"/>
  <c r="C444" i="4"/>
  <c r="I444" i="4" s="1"/>
  <c r="M305" i="4"/>
  <c r="N305" i="4"/>
  <c r="C305" i="4"/>
  <c r="K305" i="4"/>
  <c r="L305" i="4"/>
  <c r="C307" i="4"/>
  <c r="K307" i="4"/>
  <c r="M307" i="4"/>
  <c r="N307" i="4"/>
  <c r="L307" i="4"/>
  <c r="C303" i="4"/>
  <c r="K303" i="4"/>
  <c r="L303" i="4"/>
  <c r="M303" i="4"/>
  <c r="N303" i="4"/>
  <c r="M304" i="4"/>
  <c r="N304" i="4"/>
  <c r="C304" i="4"/>
  <c r="K304" i="4"/>
  <c r="L304" i="4"/>
  <c r="L306" i="4"/>
  <c r="M306" i="4"/>
  <c r="N306" i="4"/>
  <c r="C306" i="4"/>
  <c r="K306" i="4"/>
  <c r="F471" i="4"/>
  <c r="F475" i="4"/>
  <c r="N647" i="4"/>
  <c r="E539" i="4"/>
  <c r="E503" i="4"/>
  <c r="L379" i="4"/>
  <c r="M379" i="4"/>
  <c r="K539" i="4"/>
  <c r="N536" i="4"/>
  <c r="M581" i="4"/>
  <c r="N312" i="4"/>
  <c r="L312" i="4"/>
  <c r="C312" i="4"/>
  <c r="K312" i="4"/>
  <c r="M312" i="4"/>
  <c r="M309" i="4"/>
  <c r="N309" i="4"/>
  <c r="K309" i="4"/>
  <c r="L309" i="4"/>
  <c r="C309" i="4"/>
  <c r="G636" i="4"/>
  <c r="N430" i="4"/>
  <c r="M469" i="4"/>
  <c r="F507" i="4"/>
  <c r="E528" i="4"/>
  <c r="G647" i="4"/>
  <c r="L647" i="4"/>
  <c r="N308" i="4"/>
  <c r="L308" i="4"/>
  <c r="C308" i="4"/>
  <c r="K308" i="4"/>
  <c r="M308" i="4"/>
  <c r="N427" i="4"/>
  <c r="E433" i="4"/>
  <c r="G471" i="4"/>
  <c r="F585" i="4"/>
  <c r="K368" i="4"/>
  <c r="C643" i="4"/>
  <c r="J643" i="4" s="1"/>
  <c r="L310" i="4"/>
  <c r="M310" i="4"/>
  <c r="C310" i="4"/>
  <c r="K310" i="4"/>
  <c r="N310" i="4"/>
  <c r="C311" i="4"/>
  <c r="K311" i="4"/>
  <c r="M311" i="4"/>
  <c r="L311" i="4"/>
  <c r="N311" i="4"/>
  <c r="E475" i="4"/>
  <c r="G602" i="4"/>
  <c r="F536" i="4"/>
  <c r="F445" i="4"/>
  <c r="L508" i="4"/>
  <c r="M602" i="4"/>
  <c r="F567" i="4"/>
  <c r="K567" i="4"/>
  <c r="L567" i="4"/>
  <c r="E582" i="4"/>
  <c r="E559" i="4"/>
  <c r="E406" i="4"/>
  <c r="E405" i="4" s="1"/>
  <c r="E404" i="4" s="1"/>
  <c r="E403" i="4" s="1"/>
  <c r="E402" i="4" s="1"/>
  <c r="E401" i="4" s="1"/>
  <c r="E400" i="4" s="1"/>
  <c r="E399" i="4" s="1"/>
  <c r="E398" i="4" s="1"/>
  <c r="E397" i="4" s="1"/>
  <c r="E396" i="4" s="1"/>
  <c r="E395" i="4" s="1"/>
  <c r="E394" i="4" s="1"/>
  <c r="E393" i="4" s="1"/>
  <c r="E392" i="4" s="1"/>
  <c r="E391" i="4" s="1"/>
  <c r="E390" i="4" s="1"/>
  <c r="E389" i="4" s="1"/>
  <c r="E388" i="4" s="1"/>
  <c r="E387" i="4" s="1"/>
  <c r="E386" i="4" s="1"/>
  <c r="E385" i="4" s="1"/>
  <c r="E384" i="4" s="1"/>
  <c r="E383" i="4" s="1"/>
  <c r="E382" i="4" s="1"/>
  <c r="E381" i="4" s="1"/>
  <c r="E380" i="4" s="1"/>
  <c r="E379" i="4" s="1"/>
  <c r="E378" i="4" s="1"/>
  <c r="E377" i="4" s="1"/>
  <c r="E376" i="4" s="1"/>
  <c r="E375" i="4" s="1"/>
  <c r="E374" i="4" s="1"/>
  <c r="E373" i="4" s="1"/>
  <c r="E372" i="4" s="1"/>
  <c r="E371" i="4" s="1"/>
  <c r="E370" i="4" s="1"/>
  <c r="E369" i="4" s="1"/>
  <c r="E368" i="4" s="1"/>
  <c r="E367" i="4" s="1"/>
  <c r="E366" i="4" s="1"/>
  <c r="E365" i="4" s="1"/>
  <c r="E364" i="4" s="1"/>
  <c r="E363" i="4" s="1"/>
  <c r="E362" i="4" s="1"/>
  <c r="E361" i="4" s="1"/>
  <c r="E360" i="4" s="1"/>
  <c r="E359" i="4" s="1"/>
  <c r="E358" i="4" s="1"/>
  <c r="E357" i="4" s="1"/>
  <c r="E356" i="4" s="1"/>
  <c r="E355" i="4" s="1"/>
  <c r="E354" i="4" s="1"/>
  <c r="E353" i="4" s="1"/>
  <c r="E352" i="4" s="1"/>
  <c r="E351" i="4" s="1"/>
  <c r="E350" i="4" s="1"/>
  <c r="E349" i="4" s="1"/>
  <c r="E348" i="4" s="1"/>
  <c r="E347" i="4" s="1"/>
  <c r="E346" i="4" s="1"/>
  <c r="E345" i="4" s="1"/>
  <c r="E344" i="4" s="1"/>
  <c r="E343" i="4" s="1"/>
  <c r="E342" i="4" s="1"/>
  <c r="E341" i="4" s="1"/>
  <c r="E340" i="4" s="1"/>
  <c r="E339" i="4" s="1"/>
  <c r="E338" i="4" s="1"/>
  <c r="E337" i="4" s="1"/>
  <c r="E336" i="4" s="1"/>
  <c r="E335" i="4" s="1"/>
  <c r="E334" i="4" s="1"/>
  <c r="E333" i="4" s="1"/>
  <c r="E332" i="4" s="1"/>
  <c r="E331" i="4" s="1"/>
  <c r="E330" i="4" s="1"/>
  <c r="E329" i="4" s="1"/>
  <c r="E328" i="4" s="1"/>
  <c r="E327" i="4" s="1"/>
  <c r="E326" i="4" s="1"/>
  <c r="E325" i="4" s="1"/>
  <c r="E324" i="4" s="1"/>
  <c r="E323" i="4" s="1"/>
  <c r="E322" i="4" s="1"/>
  <c r="E321" i="4" s="1"/>
  <c r="E320" i="4" s="1"/>
  <c r="E319" i="4" s="1"/>
  <c r="E318" i="4" s="1"/>
  <c r="E317" i="4" s="1"/>
  <c r="E316" i="4" s="1"/>
  <c r="E315" i="4" s="1"/>
  <c r="E314" i="4" s="1"/>
  <c r="E313" i="4" s="1"/>
  <c r="E312" i="4" s="1"/>
  <c r="E311" i="4" s="1"/>
  <c r="E310" i="4" s="1"/>
  <c r="E309" i="4" s="1"/>
  <c r="E308" i="4" s="1"/>
  <c r="E307" i="4" s="1"/>
  <c r="E306" i="4" s="1"/>
  <c r="E305" i="4" s="1"/>
  <c r="E304" i="4" s="1"/>
  <c r="E303" i="4" s="1"/>
  <c r="E302" i="4" s="1"/>
  <c r="E301" i="4" s="1"/>
  <c r="E300" i="4" s="1"/>
  <c r="E299" i="4" s="1"/>
  <c r="E298" i="4" s="1"/>
  <c r="E297" i="4" s="1"/>
  <c r="E296" i="4" s="1"/>
  <c r="E295" i="4" s="1"/>
  <c r="E294" i="4" s="1"/>
  <c r="E293" i="4" s="1"/>
  <c r="E292" i="4" s="1"/>
  <c r="E291" i="4" s="1"/>
  <c r="E290" i="4" s="1"/>
  <c r="E289" i="4" s="1"/>
  <c r="E288" i="4" s="1"/>
  <c r="E287" i="4" s="1"/>
  <c r="E286" i="4" s="1"/>
  <c r="E285" i="4" s="1"/>
  <c r="E284" i="4" s="1"/>
  <c r="E283" i="4" s="1"/>
  <c r="E282" i="4" s="1"/>
  <c r="E281" i="4" s="1"/>
  <c r="E280" i="4" s="1"/>
  <c r="E279" i="4" s="1"/>
  <c r="E278" i="4" s="1"/>
  <c r="E277" i="4" s="1"/>
  <c r="E276" i="4" s="1"/>
  <c r="E275" i="4" s="1"/>
  <c r="E274" i="4" s="1"/>
  <c r="E273" i="4" s="1"/>
  <c r="E272" i="4" s="1"/>
  <c r="E271" i="4" s="1"/>
  <c r="E270" i="4" s="1"/>
  <c r="E269" i="4" s="1"/>
  <c r="E268" i="4" s="1"/>
  <c r="E267" i="4" s="1"/>
  <c r="E266" i="4" s="1"/>
  <c r="E265" i="4" s="1"/>
  <c r="E264" i="4" s="1"/>
  <c r="E263" i="4" s="1"/>
  <c r="E262" i="4" s="1"/>
  <c r="E261" i="4" s="1"/>
  <c r="E260" i="4" s="1"/>
  <c r="E259" i="4" s="1"/>
  <c r="E258" i="4" s="1"/>
  <c r="E257" i="4" s="1"/>
  <c r="E256" i="4" s="1"/>
  <c r="E255" i="4" s="1"/>
  <c r="E254" i="4" s="1"/>
  <c r="E253" i="4" s="1"/>
  <c r="E252" i="4" s="1"/>
  <c r="E251" i="4" s="1"/>
  <c r="E250" i="4" s="1"/>
  <c r="E249" i="4" s="1"/>
  <c r="E248" i="4" s="1"/>
  <c r="E247" i="4" s="1"/>
  <c r="E246" i="4" s="1"/>
  <c r="E245" i="4" s="1"/>
  <c r="E244" i="4" s="1"/>
  <c r="E243" i="4" s="1"/>
  <c r="E242" i="4" s="1"/>
  <c r="E241" i="4" s="1"/>
  <c r="E240" i="4" s="1"/>
  <c r="E239" i="4" s="1"/>
  <c r="E238" i="4" s="1"/>
  <c r="E237" i="4" s="1"/>
  <c r="E236" i="4" s="1"/>
  <c r="E235" i="4" s="1"/>
  <c r="E234" i="4" s="1"/>
  <c r="E233" i="4" s="1"/>
  <c r="E232" i="4" s="1"/>
  <c r="E231" i="4" s="1"/>
  <c r="E230" i="4" s="1"/>
  <c r="E229" i="4" s="1"/>
  <c r="E228" i="4" s="1"/>
  <c r="E227" i="4" s="1"/>
  <c r="E226" i="4" s="1"/>
  <c r="E225" i="4" s="1"/>
  <c r="E224" i="4" s="1"/>
  <c r="E223" i="4" s="1"/>
  <c r="E222" i="4" s="1"/>
  <c r="E221" i="4" s="1"/>
  <c r="E220" i="4" s="1"/>
  <c r="E219" i="4" s="1"/>
  <c r="E218" i="4" s="1"/>
  <c r="E217" i="4" s="1"/>
  <c r="E216" i="4" s="1"/>
  <c r="E215" i="4" s="1"/>
  <c r="E214" i="4" s="1"/>
  <c r="E213" i="4" s="1"/>
  <c r="E212" i="4" s="1"/>
  <c r="E211" i="4" s="1"/>
  <c r="E210" i="4" s="1"/>
  <c r="E209" i="4" s="1"/>
  <c r="E208" i="4" s="1"/>
  <c r="E207" i="4" s="1"/>
  <c r="E206" i="4" s="1"/>
  <c r="E205" i="4" s="1"/>
  <c r="E204" i="4" s="1"/>
  <c r="E203" i="4" s="1"/>
  <c r="E202" i="4" s="1"/>
  <c r="E201" i="4" s="1"/>
  <c r="E200" i="4" s="1"/>
  <c r="E199" i="4" s="1"/>
  <c r="E198" i="4" s="1"/>
  <c r="E197" i="4" s="1"/>
  <c r="E196" i="4" s="1"/>
  <c r="E195" i="4" s="1"/>
  <c r="E194" i="4" s="1"/>
  <c r="E193" i="4" s="1"/>
  <c r="E192" i="4" s="1"/>
  <c r="E191" i="4" s="1"/>
  <c r="E190" i="4" s="1"/>
  <c r="E189" i="4" s="1"/>
  <c r="E188" i="4" s="1"/>
  <c r="E187" i="4" s="1"/>
  <c r="E186" i="4" s="1"/>
  <c r="E185" i="4" s="1"/>
  <c r="E184" i="4" s="1"/>
  <c r="E183" i="4" s="1"/>
  <c r="E182" i="4" s="1"/>
  <c r="E181" i="4" s="1"/>
  <c r="E180" i="4" s="1"/>
  <c r="E179" i="4" s="1"/>
  <c r="E178" i="4" s="1"/>
  <c r="E177" i="4" s="1"/>
  <c r="E176" i="4" s="1"/>
  <c r="E175" i="4" s="1"/>
  <c r="E174" i="4" s="1"/>
  <c r="E173" i="4" s="1"/>
  <c r="E172" i="4" s="1"/>
  <c r="E171" i="4" s="1"/>
  <c r="E170" i="4" s="1"/>
  <c r="E169" i="4" s="1"/>
  <c r="E168" i="4" s="1"/>
  <c r="E167" i="4" s="1"/>
  <c r="E166" i="4" s="1"/>
  <c r="E165" i="4" s="1"/>
  <c r="E164" i="4" s="1"/>
  <c r="E163" i="4" s="1"/>
  <c r="E162" i="4" s="1"/>
  <c r="E161" i="4" s="1"/>
  <c r="E160" i="4" s="1"/>
  <c r="E159" i="4" s="1"/>
  <c r="E158" i="4" s="1"/>
  <c r="E157" i="4" s="1"/>
  <c r="E156" i="4" s="1"/>
  <c r="E155" i="4" s="1"/>
  <c r="E154" i="4" s="1"/>
  <c r="E153" i="4" s="1"/>
  <c r="E152" i="4" s="1"/>
  <c r="E151" i="4" s="1"/>
  <c r="E150" i="4" s="1"/>
  <c r="E149" i="4" s="1"/>
  <c r="E148" i="4" s="1"/>
  <c r="E147" i="4" s="1"/>
  <c r="E146" i="4" s="1"/>
  <c r="E145" i="4" s="1"/>
  <c r="E144" i="4" s="1"/>
  <c r="E143" i="4" s="1"/>
  <c r="E142" i="4" s="1"/>
  <c r="E141" i="4" s="1"/>
  <c r="E140" i="4" s="1"/>
  <c r="E139" i="4" s="1"/>
  <c r="E138" i="4" s="1"/>
  <c r="E137" i="4" s="1"/>
  <c r="E136" i="4" s="1"/>
  <c r="E135" i="4" s="1"/>
  <c r="E134" i="4" s="1"/>
  <c r="E133" i="4" s="1"/>
  <c r="E132" i="4" s="1"/>
  <c r="E131" i="4" s="1"/>
  <c r="E130" i="4" s="1"/>
  <c r="E129" i="4" s="1"/>
  <c r="E128" i="4" s="1"/>
  <c r="E127" i="4" s="1"/>
  <c r="E126" i="4" s="1"/>
  <c r="E125" i="4" s="1"/>
  <c r="E124" i="4" s="1"/>
  <c r="E123" i="4" s="1"/>
  <c r="E122" i="4" s="1"/>
  <c r="E121" i="4" s="1"/>
  <c r="E120" i="4" s="1"/>
  <c r="E119" i="4" s="1"/>
  <c r="E118" i="4" s="1"/>
  <c r="E117" i="4" s="1"/>
  <c r="E116" i="4" s="1"/>
  <c r="E115" i="4" s="1"/>
  <c r="E114" i="4" s="1"/>
  <c r="E113" i="4" s="1"/>
  <c r="E112" i="4" s="1"/>
  <c r="E111" i="4" s="1"/>
  <c r="E110" i="4" s="1"/>
  <c r="E109" i="4" s="1"/>
  <c r="E108" i="4" s="1"/>
  <c r="E107" i="4" s="1"/>
  <c r="E106" i="4" s="1"/>
  <c r="E105" i="4" s="1"/>
  <c r="E104" i="4" s="1"/>
  <c r="E103" i="4" s="1"/>
  <c r="E102" i="4" s="1"/>
  <c r="E101" i="4" s="1"/>
  <c r="E100" i="4" s="1"/>
  <c r="E99" i="4" s="1"/>
  <c r="E98" i="4" s="1"/>
  <c r="E97" i="4" s="1"/>
  <c r="E96" i="4" s="1"/>
  <c r="E95" i="4" s="1"/>
  <c r="E94" i="4" s="1"/>
  <c r="E93" i="4" s="1"/>
  <c r="E92" i="4" s="1"/>
  <c r="E91" i="4" s="1"/>
  <c r="E90" i="4" s="1"/>
  <c r="E89" i="4" s="1"/>
  <c r="E88" i="4" s="1"/>
  <c r="E87" i="4" s="1"/>
  <c r="E86" i="4" s="1"/>
  <c r="E85" i="4" s="1"/>
  <c r="E84" i="4" s="1"/>
  <c r="E83" i="4" s="1"/>
  <c r="E82" i="4" s="1"/>
  <c r="E81" i="4" s="1"/>
  <c r="E80" i="4" s="1"/>
  <c r="E79" i="4" s="1"/>
  <c r="E78" i="4" s="1"/>
  <c r="E77" i="4" s="1"/>
  <c r="E76" i="4" s="1"/>
  <c r="E75" i="4" s="1"/>
  <c r="E74" i="4" s="1"/>
  <c r="E73" i="4" s="1"/>
  <c r="E72" i="4" s="1"/>
  <c r="E71" i="4" s="1"/>
  <c r="E70" i="4" s="1"/>
  <c r="E69" i="4" s="1"/>
  <c r="E68" i="4" s="1"/>
  <c r="E67" i="4" s="1"/>
  <c r="E66" i="4" s="1"/>
  <c r="E65" i="4" s="1"/>
  <c r="E64" i="4" s="1"/>
  <c r="E63" i="4" s="1"/>
  <c r="E62" i="4" s="1"/>
  <c r="E61" i="4" s="1"/>
  <c r="E60" i="4" s="1"/>
  <c r="E59" i="4" s="1"/>
  <c r="E58" i="4" s="1"/>
  <c r="E57" i="4" s="1"/>
  <c r="E56" i="4" s="1"/>
  <c r="E55" i="4" s="1"/>
  <c r="E54" i="4" s="1"/>
  <c r="E53" i="4" s="1"/>
  <c r="E52" i="4" s="1"/>
  <c r="E51" i="4" s="1"/>
  <c r="E50" i="4" s="1"/>
  <c r="E49" i="4" s="1"/>
  <c r="E48" i="4" s="1"/>
  <c r="E47" i="4" s="1"/>
  <c r="E46" i="4" s="1"/>
  <c r="E45" i="4" s="1"/>
  <c r="E44" i="4" s="1"/>
  <c r="E43" i="4" s="1"/>
  <c r="E42" i="4" s="1"/>
  <c r="E41" i="4" s="1"/>
  <c r="E40" i="4" s="1"/>
  <c r="E39" i="4" s="1"/>
  <c r="E38" i="4" s="1"/>
  <c r="E37" i="4" s="1"/>
  <c r="E36" i="4" s="1"/>
  <c r="E35" i="4" s="1"/>
  <c r="E34" i="4" s="1"/>
  <c r="E33" i="4" s="1"/>
  <c r="E32" i="4" s="1"/>
  <c r="E31" i="4" s="1"/>
  <c r="E30" i="4" s="1"/>
  <c r="E29" i="4" s="1"/>
  <c r="E28" i="4" s="1"/>
  <c r="E27" i="4" s="1"/>
  <c r="E26" i="4" s="1"/>
  <c r="E25" i="4" s="1"/>
  <c r="E24" i="4" s="1"/>
  <c r="E23" i="4" s="1"/>
  <c r="E22" i="4" s="1"/>
  <c r="E21" i="4" s="1"/>
  <c r="E20" i="4" s="1"/>
  <c r="E19" i="4" s="1"/>
  <c r="E18" i="4" s="1"/>
  <c r="E17" i="4" s="1"/>
  <c r="E16" i="4" s="1"/>
  <c r="E15" i="4" s="1"/>
  <c r="E14" i="4" s="1"/>
  <c r="E13" i="4" s="1"/>
  <c r="E12" i="4" s="1"/>
  <c r="E11" i="4" s="1"/>
  <c r="M583" i="4"/>
  <c r="C606" i="4"/>
  <c r="J606" i="4" s="1"/>
  <c r="K475" i="4"/>
  <c r="K513" i="4"/>
  <c r="K522" i="4"/>
  <c r="F605" i="4"/>
  <c r="F616" i="4"/>
  <c r="N372" i="4"/>
  <c r="L434" i="4"/>
  <c r="G508" i="4"/>
  <c r="L475" i="4"/>
  <c r="K474" i="4"/>
  <c r="E536" i="4"/>
  <c r="K602" i="4"/>
  <c r="K643" i="4"/>
  <c r="K536" i="4"/>
  <c r="N605" i="4"/>
  <c r="F619" i="4"/>
  <c r="N445" i="4"/>
  <c r="M439" i="4"/>
  <c r="N567" i="4"/>
  <c r="F582" i="4"/>
  <c r="C567" i="4"/>
  <c r="H567" i="4" s="1"/>
  <c r="N582" i="4"/>
  <c r="K442" i="4"/>
  <c r="K496" i="4"/>
  <c r="G475" i="4"/>
  <c r="G621" i="4"/>
  <c r="K540" i="4"/>
  <c r="L377" i="4"/>
  <c r="M389" i="4"/>
  <c r="E434" i="4"/>
  <c r="K439" i="4"/>
  <c r="K508" i="4"/>
  <c r="F508" i="4"/>
  <c r="L474" i="4"/>
  <c r="M536" i="4"/>
  <c r="G605" i="4"/>
  <c r="L643" i="4"/>
  <c r="G536" i="4"/>
  <c r="F602" i="4"/>
  <c r="N631" i="4"/>
  <c r="K379" i="4"/>
  <c r="K445" i="4"/>
  <c r="F496" i="4"/>
  <c r="N583" i="4"/>
  <c r="C475" i="4"/>
  <c r="J475" i="4" s="1"/>
  <c r="M621" i="4"/>
  <c r="C582" i="4"/>
  <c r="I582" i="4" s="1"/>
  <c r="F559" i="4"/>
  <c r="N399" i="4"/>
  <c r="M423" i="4"/>
  <c r="E471" i="4"/>
  <c r="K606" i="4"/>
  <c r="G644" i="4"/>
  <c r="N470" i="4"/>
  <c r="N539" i="4"/>
  <c r="N644" i="4"/>
  <c r="N356" i="4"/>
  <c r="M397" i="4"/>
  <c r="M407" i="4"/>
  <c r="E427" i="4"/>
  <c r="K644" i="4"/>
  <c r="C470" i="4"/>
  <c r="J470" i="4" s="1"/>
  <c r="F539" i="4"/>
  <c r="F642" i="4"/>
  <c r="F647" i="4"/>
  <c r="E644" i="4"/>
  <c r="F581" i="4"/>
  <c r="G581" i="4"/>
  <c r="M399" i="4"/>
  <c r="M451" i="4"/>
  <c r="K471" i="4"/>
  <c r="G515" i="4"/>
  <c r="L471" i="4"/>
  <c r="M471" i="4"/>
  <c r="E532" i="4"/>
  <c r="K647" i="4"/>
  <c r="E470" i="4"/>
  <c r="G539" i="4"/>
  <c r="F532" i="4"/>
  <c r="F644" i="4"/>
  <c r="L644" i="4"/>
  <c r="L539" i="4"/>
  <c r="L581" i="4"/>
  <c r="M647" i="4"/>
  <c r="N581" i="4"/>
  <c r="L595" i="4"/>
  <c r="M579" i="4"/>
  <c r="M314" i="4"/>
  <c r="N314" i="4"/>
  <c r="C314" i="4"/>
  <c r="K314" i="4"/>
  <c r="L314" i="4"/>
  <c r="L315" i="4"/>
  <c r="M315" i="4"/>
  <c r="N315" i="4"/>
  <c r="C315" i="4"/>
  <c r="K315" i="4"/>
  <c r="N317" i="4"/>
  <c r="C317" i="4"/>
  <c r="L317" i="4"/>
  <c r="M317" i="4"/>
  <c r="K317" i="4"/>
  <c r="N313" i="4"/>
  <c r="C313" i="4"/>
  <c r="K313" i="4"/>
  <c r="L313" i="4"/>
  <c r="M313" i="4"/>
  <c r="C316" i="4"/>
  <c r="K316" i="4"/>
  <c r="L316" i="4"/>
  <c r="M316" i="4"/>
  <c r="N316" i="4"/>
  <c r="G420" i="4"/>
  <c r="L393" i="4"/>
  <c r="N359" i="4"/>
  <c r="C381" i="4"/>
  <c r="I381" i="4" s="1"/>
  <c r="N350" i="4"/>
  <c r="F422" i="4"/>
  <c r="N440" i="4"/>
  <c r="G408" i="4"/>
  <c r="G433" i="4"/>
  <c r="K505" i="4"/>
  <c r="M532" i="4"/>
  <c r="G590" i="4"/>
  <c r="G604" i="4"/>
  <c r="K621" i="4"/>
  <c r="G631" i="4"/>
  <c r="K470" i="4"/>
  <c r="L470" i="4"/>
  <c r="G528" i="4"/>
  <c r="K532" i="4"/>
  <c r="F583" i="4"/>
  <c r="F604" i="4"/>
  <c r="N619" i="4"/>
  <c r="C356" i="4"/>
  <c r="H356" i="4" s="1"/>
  <c r="C604" i="4"/>
  <c r="I604" i="4" s="1"/>
  <c r="E619" i="4"/>
  <c r="E602" i="4"/>
  <c r="L559" i="4"/>
  <c r="E496" i="4"/>
  <c r="M582" i="4"/>
  <c r="N559" i="4"/>
  <c r="L583" i="4"/>
  <c r="K559" i="4"/>
  <c r="N393" i="4"/>
  <c r="K422" i="4"/>
  <c r="M443" i="4"/>
  <c r="C469" i="4"/>
  <c r="H469" i="4" s="1"/>
  <c r="K493" i="4"/>
  <c r="K590" i="4"/>
  <c r="K604" i="4"/>
  <c r="G619" i="4"/>
  <c r="K631" i="4"/>
  <c r="F470" i="4"/>
  <c r="N535" i="4"/>
  <c r="E462" i="4"/>
  <c r="G532" i="4"/>
  <c r="N604" i="4"/>
  <c r="K382" i="4"/>
  <c r="K393" i="4"/>
  <c r="K356" i="4"/>
  <c r="C359" i="4"/>
  <c r="H359" i="4" s="1"/>
  <c r="L590" i="4"/>
  <c r="E605" i="4"/>
  <c r="M631" i="4"/>
  <c r="L496" i="4"/>
  <c r="G583" i="4"/>
  <c r="L604" i="4"/>
  <c r="G559" i="4"/>
  <c r="G582" i="4"/>
  <c r="K583" i="4"/>
  <c r="M605" i="4"/>
  <c r="C322" i="4"/>
  <c r="K322" i="4"/>
  <c r="M322" i="4"/>
  <c r="N322" i="4"/>
  <c r="L322" i="4"/>
  <c r="L352" i="4"/>
  <c r="N340" i="4"/>
  <c r="G424" i="4"/>
  <c r="M476" i="4"/>
  <c r="G489" i="4"/>
  <c r="K516" i="4"/>
  <c r="K557" i="4"/>
  <c r="G623" i="4"/>
  <c r="N519" i="4"/>
  <c r="N541" i="4"/>
  <c r="F569" i="4"/>
  <c r="E546" i="4"/>
  <c r="N476" i="4"/>
  <c r="L321" i="4"/>
  <c r="N321" i="4"/>
  <c r="K321" i="4"/>
  <c r="M321" i="4"/>
  <c r="C321" i="4"/>
  <c r="N343" i="4"/>
  <c r="N386" i="4"/>
  <c r="K410" i="4"/>
  <c r="M426" i="4"/>
  <c r="K492" i="4"/>
  <c r="G501" i="4"/>
  <c r="N521" i="4"/>
  <c r="G546" i="4"/>
  <c r="L437" i="4"/>
  <c r="K520" i="4"/>
  <c r="N589" i="4"/>
  <c r="L623" i="4"/>
  <c r="M320" i="4"/>
  <c r="C320" i="4"/>
  <c r="L320" i="4"/>
  <c r="N320" i="4"/>
  <c r="K320" i="4"/>
  <c r="F410" i="4"/>
  <c r="G426" i="4"/>
  <c r="M455" i="4"/>
  <c r="G416" i="4"/>
  <c r="M456" i="4"/>
  <c r="G545" i="4"/>
  <c r="F462" i="4"/>
  <c r="L386" i="4"/>
  <c r="C407" i="4"/>
  <c r="J407" i="4" s="1"/>
  <c r="C603" i="4"/>
  <c r="I603" i="4" s="1"/>
  <c r="N318" i="4"/>
  <c r="C318" i="4"/>
  <c r="K318" i="4"/>
  <c r="M318" i="4"/>
  <c r="L318" i="4"/>
  <c r="N319" i="4"/>
  <c r="L319" i="4"/>
  <c r="C319" i="4"/>
  <c r="K319" i="4"/>
  <c r="M319" i="4"/>
  <c r="C361" i="4"/>
  <c r="I361" i="4" s="1"/>
  <c r="M362" i="4"/>
  <c r="G410" i="4"/>
  <c r="E414" i="4"/>
  <c r="N408" i="4"/>
  <c r="N416" i="4"/>
  <c r="M425" i="4"/>
  <c r="G486" i="4"/>
  <c r="K489" i="4"/>
  <c r="L463" i="4"/>
  <c r="M459" i="4"/>
  <c r="N514" i="4"/>
  <c r="F535" i="4"/>
  <c r="F541" i="4"/>
  <c r="K437" i="4"/>
  <c r="N462" i="4"/>
  <c r="N556" i="4"/>
  <c r="C534" i="4"/>
  <c r="J534" i="4" s="1"/>
  <c r="L599" i="4"/>
  <c r="N364" i="4"/>
  <c r="M410" i="4"/>
  <c r="N414" i="4"/>
  <c r="M446" i="4"/>
  <c r="E408" i="4"/>
  <c r="F408" i="4"/>
  <c r="E416" i="4"/>
  <c r="F416" i="4"/>
  <c r="E480" i="4"/>
  <c r="K486" i="4"/>
  <c r="G502" i="4"/>
  <c r="E463" i="4"/>
  <c r="E520" i="4"/>
  <c r="G586" i="4"/>
  <c r="G519" i="4"/>
  <c r="F527" i="4"/>
  <c r="K535" i="4"/>
  <c r="G541" i="4"/>
  <c r="F556" i="4"/>
  <c r="E437" i="4"/>
  <c r="N437" i="4"/>
  <c r="G462" i="4"/>
  <c r="N520" i="4"/>
  <c r="G556" i="4"/>
  <c r="L370" i="4"/>
  <c r="K342" i="4"/>
  <c r="K362" i="4"/>
  <c r="F455" i="4"/>
  <c r="C526" i="4"/>
  <c r="H526" i="4" s="1"/>
  <c r="M371" i="4"/>
  <c r="M390" i="4"/>
  <c r="K407" i="4"/>
  <c r="L408" i="4"/>
  <c r="M408" i="4"/>
  <c r="M416" i="4"/>
  <c r="E476" i="4"/>
  <c r="K501" i="4"/>
  <c r="F519" i="4"/>
  <c r="G437" i="4"/>
  <c r="C592" i="4"/>
  <c r="J592" i="4" s="1"/>
  <c r="C349" i="4"/>
  <c r="I349" i="4" s="1"/>
  <c r="K383" i="4"/>
  <c r="C350" i="4"/>
  <c r="I350" i="4" s="1"/>
  <c r="G407" i="4"/>
  <c r="F415" i="4"/>
  <c r="C410" i="4"/>
  <c r="I410" i="4" s="1"/>
  <c r="N352" i="4"/>
  <c r="M381" i="4"/>
  <c r="M383" i="4"/>
  <c r="M419" i="4"/>
  <c r="E410" i="4"/>
  <c r="N410" i="4"/>
  <c r="L416" i="4"/>
  <c r="K420" i="4"/>
  <c r="N434" i="4"/>
  <c r="K502" i="4"/>
  <c r="G516" i="4"/>
  <c r="E479" i="4"/>
  <c r="M520" i="4"/>
  <c r="E556" i="4"/>
  <c r="K589" i="4"/>
  <c r="G625" i="4"/>
  <c r="F531" i="4"/>
  <c r="C535" i="4"/>
  <c r="I535" i="4" s="1"/>
  <c r="K462" i="4"/>
  <c r="M462" i="4"/>
  <c r="F617" i="4"/>
  <c r="N624" i="4"/>
  <c r="F645" i="4"/>
  <c r="K340" i="4"/>
  <c r="K352" i="4"/>
  <c r="K387" i="4"/>
  <c r="C445" i="4"/>
  <c r="J445" i="4" s="1"/>
  <c r="M645" i="4"/>
  <c r="N501" i="4"/>
  <c r="K386" i="4"/>
  <c r="N345" i="4"/>
  <c r="C382" i="4"/>
  <c r="H382" i="4" s="1"/>
  <c r="G422" i="4"/>
  <c r="F440" i="4"/>
  <c r="G498" i="4"/>
  <c r="G467" i="4"/>
  <c r="L458" i="4"/>
  <c r="E552" i="4"/>
  <c r="C583" i="4"/>
  <c r="H583" i="4" s="1"/>
  <c r="K587" i="4"/>
  <c r="G635" i="4"/>
  <c r="K533" i="4"/>
  <c r="F543" i="4"/>
  <c r="L552" i="4"/>
  <c r="F534" i="4"/>
  <c r="N584" i="4"/>
  <c r="L382" i="4"/>
  <c r="F488" i="4"/>
  <c r="G472" i="4"/>
  <c r="M587" i="4"/>
  <c r="M374" i="4"/>
  <c r="C403" i="4"/>
  <c r="H403" i="4" s="1"/>
  <c r="F411" i="4"/>
  <c r="M534" i="4"/>
  <c r="C358" i="4"/>
  <c r="H358" i="4" s="1"/>
  <c r="N382" i="4"/>
  <c r="C422" i="4"/>
  <c r="J422" i="4" s="1"/>
  <c r="N400" i="4"/>
  <c r="N438" i="4"/>
  <c r="M458" i="4"/>
  <c r="M530" i="4"/>
  <c r="G553" i="4"/>
  <c r="F553" i="4"/>
  <c r="N498" i="4"/>
  <c r="M593" i="4"/>
  <c r="L593" i="4"/>
  <c r="C649" i="4"/>
  <c r="I649" i="4" s="1"/>
  <c r="C423" i="4"/>
  <c r="J423" i="4" s="1"/>
  <c r="M400" i="4"/>
  <c r="N424" i="4"/>
  <c r="F511" i="4"/>
  <c r="L338" i="4"/>
  <c r="E438" i="4"/>
  <c r="M422" i="4"/>
  <c r="G438" i="4"/>
  <c r="M428" i="4"/>
  <c r="M460" i="4"/>
  <c r="G494" i="4"/>
  <c r="G499" i="4"/>
  <c r="K517" i="4"/>
  <c r="M467" i="4"/>
  <c r="K592" i="4"/>
  <c r="N482" i="4"/>
  <c r="L400" i="4"/>
  <c r="M345" i="4"/>
  <c r="N355" i="4"/>
  <c r="C354" i="4"/>
  <c r="H354" i="4" s="1"/>
  <c r="E411" i="4"/>
  <c r="E422" i="4"/>
  <c r="N422" i="4"/>
  <c r="L428" i="4"/>
  <c r="M452" i="4"/>
  <c r="K428" i="4"/>
  <c r="F467" i="4"/>
  <c r="E472" i="4"/>
  <c r="G504" i="4"/>
  <c r="K511" i="4"/>
  <c r="N517" i="4"/>
  <c r="K603" i="4"/>
  <c r="M401" i="4"/>
  <c r="C556" i="4"/>
  <c r="J556" i="4" s="1"/>
  <c r="E482" i="4"/>
  <c r="K338" i="4"/>
  <c r="K400" i="4"/>
  <c r="E560" i="4"/>
  <c r="G445" i="4"/>
  <c r="N385" i="4"/>
  <c r="M567" i="4"/>
  <c r="C560" i="4"/>
  <c r="H560" i="4" s="1"/>
  <c r="M325" i="4"/>
  <c r="C325" i="4"/>
  <c r="K325" i="4"/>
  <c r="L325" i="4"/>
  <c r="N325" i="4"/>
  <c r="N324" i="4"/>
  <c r="C324" i="4"/>
  <c r="K324" i="4"/>
  <c r="L324" i="4"/>
  <c r="M324" i="4"/>
  <c r="C323" i="4"/>
  <c r="K323" i="4"/>
  <c r="L323" i="4"/>
  <c r="M323" i="4"/>
  <c r="N323" i="4"/>
  <c r="L326" i="4"/>
  <c r="M326" i="4"/>
  <c r="N326" i="4"/>
  <c r="C326" i="4"/>
  <c r="K326" i="4"/>
  <c r="C383" i="4"/>
  <c r="H383" i="4" s="1"/>
  <c r="C342" i="4"/>
  <c r="H342" i="4" s="1"/>
  <c r="C424" i="4"/>
  <c r="I424" i="4" s="1"/>
  <c r="K346" i="4"/>
  <c r="M432" i="4"/>
  <c r="E432" i="4"/>
  <c r="L432" i="4"/>
  <c r="L505" i="4"/>
  <c r="E505" i="4"/>
  <c r="L534" i="4"/>
  <c r="G534" i="4"/>
  <c r="F521" i="4"/>
  <c r="E521" i="4"/>
  <c r="L576" i="4"/>
  <c r="G576" i="4"/>
  <c r="L584" i="4"/>
  <c r="E584" i="4"/>
  <c r="F584" i="4"/>
  <c r="E622" i="4"/>
  <c r="K622" i="4"/>
  <c r="L488" i="4"/>
  <c r="E488" i="4"/>
  <c r="M488" i="4"/>
  <c r="N552" i="4"/>
  <c r="C552" i="4"/>
  <c r="H552" i="4" s="1"/>
  <c r="E587" i="4"/>
  <c r="F587" i="4"/>
  <c r="L587" i="4"/>
  <c r="L627" i="4"/>
  <c r="C626" i="4"/>
  <c r="J626" i="4" s="1"/>
  <c r="N627" i="4"/>
  <c r="M627" i="4"/>
  <c r="F627" i="4"/>
  <c r="E645" i="4"/>
  <c r="G645" i="4"/>
  <c r="C644" i="4"/>
  <c r="J644" i="4" s="1"/>
  <c r="L494" i="4"/>
  <c r="N494" i="4"/>
  <c r="M494" i="4"/>
  <c r="F494" i="4"/>
  <c r="M599" i="4"/>
  <c r="N599" i="4"/>
  <c r="F599" i="4"/>
  <c r="F635" i="4"/>
  <c r="E635" i="4"/>
  <c r="M649" i="4"/>
  <c r="G649" i="4"/>
  <c r="N593" i="4"/>
  <c r="C593" i="4"/>
  <c r="I593" i="4" s="1"/>
  <c r="F593" i="4"/>
  <c r="G651" i="4"/>
  <c r="C651" i="4"/>
  <c r="L592" i="4"/>
  <c r="M592" i="4"/>
  <c r="E650" i="4"/>
  <c r="N650" i="4"/>
  <c r="L650" i="4"/>
  <c r="M650" i="4"/>
  <c r="F650" i="4"/>
  <c r="M603" i="4"/>
  <c r="C602" i="4"/>
  <c r="H602" i="4" s="1"/>
  <c r="E603" i="4"/>
  <c r="N603" i="4"/>
  <c r="L603" i="4"/>
  <c r="F603" i="4"/>
  <c r="L624" i="4"/>
  <c r="C624" i="4"/>
  <c r="J624" i="4" s="1"/>
  <c r="K624" i="4"/>
  <c r="E624" i="4"/>
  <c r="M624" i="4"/>
  <c r="L364" i="4"/>
  <c r="N342" i="4"/>
  <c r="N376" i="4"/>
  <c r="N346" i="4"/>
  <c r="N384" i="4"/>
  <c r="C384" i="4"/>
  <c r="H384" i="4" s="1"/>
  <c r="M403" i="4"/>
  <c r="M411" i="4"/>
  <c r="N411" i="4"/>
  <c r="K438" i="4"/>
  <c r="C402" i="4"/>
  <c r="H402" i="4" s="1"/>
  <c r="L424" i="4"/>
  <c r="F426" i="4"/>
  <c r="G434" i="4"/>
  <c r="L438" i="4"/>
  <c r="C400" i="4"/>
  <c r="I400" i="4" s="1"/>
  <c r="K424" i="4"/>
  <c r="F424" i="4"/>
  <c r="G428" i="4"/>
  <c r="F434" i="4"/>
  <c r="C432" i="4"/>
  <c r="H432" i="4" s="1"/>
  <c r="E460" i="4"/>
  <c r="G488" i="4"/>
  <c r="K499" i="4"/>
  <c r="M405" i="4"/>
  <c r="L467" i="4"/>
  <c r="K458" i="4"/>
  <c r="G458" i="4"/>
  <c r="G557" i="4"/>
  <c r="G592" i="4"/>
  <c r="G599" i="4"/>
  <c r="G603" i="4"/>
  <c r="K627" i="4"/>
  <c r="K650" i="4"/>
  <c r="C517" i="4"/>
  <c r="H517" i="4" s="1"/>
  <c r="F552" i="4"/>
  <c r="L645" i="4"/>
  <c r="N534" i="4"/>
  <c r="F624" i="4"/>
  <c r="N635" i="4"/>
  <c r="N645" i="4"/>
  <c r="N649" i="4"/>
  <c r="C488" i="4"/>
  <c r="I488" i="4" s="1"/>
  <c r="E592" i="4"/>
  <c r="N499" i="4"/>
  <c r="L557" i="4"/>
  <c r="E492" i="4"/>
  <c r="M505" i="4"/>
  <c r="E599" i="4"/>
  <c r="M499" i="4"/>
  <c r="M635" i="4"/>
  <c r="C650" i="4"/>
  <c r="I650" i="4" s="1"/>
  <c r="L460" i="4"/>
  <c r="M552" i="4"/>
  <c r="N576" i="4"/>
  <c r="M576" i="4"/>
  <c r="L542" i="4"/>
  <c r="G542" i="4"/>
  <c r="K574" i="4"/>
  <c r="M574" i="4"/>
  <c r="M611" i="4"/>
  <c r="F611" i="4"/>
  <c r="G633" i="4"/>
  <c r="N633" i="4"/>
  <c r="E525" i="4"/>
  <c r="K525" i="4"/>
  <c r="G637" i="4"/>
  <c r="F637" i="4"/>
  <c r="M623" i="4"/>
  <c r="E623" i="4"/>
  <c r="N623" i="4"/>
  <c r="F623" i="4"/>
  <c r="K460" i="4"/>
  <c r="E557" i="4"/>
  <c r="C622" i="4"/>
  <c r="H622" i="4" s="1"/>
  <c r="M492" i="4"/>
  <c r="F484" i="4"/>
  <c r="N484" i="4"/>
  <c r="E484" i="4"/>
  <c r="L530" i="4"/>
  <c r="N530" i="4"/>
  <c r="M543" i="4"/>
  <c r="K543" i="4"/>
  <c r="E568" i="4"/>
  <c r="M568" i="4"/>
  <c r="N568" i="4"/>
  <c r="M482" i="4"/>
  <c r="F482" i="4"/>
  <c r="G482" i="4"/>
  <c r="K482" i="4"/>
  <c r="L511" i="4"/>
  <c r="M511" i="4"/>
  <c r="E511" i="4"/>
  <c r="L533" i="4"/>
  <c r="C532" i="4"/>
  <c r="H532" i="4" s="1"/>
  <c r="C533" i="4"/>
  <c r="I533" i="4" s="1"/>
  <c r="N533" i="4"/>
  <c r="G432" i="4"/>
  <c r="K411" i="4"/>
  <c r="K434" i="4"/>
  <c r="N432" i="4"/>
  <c r="F436" i="4"/>
  <c r="M424" i="4"/>
  <c r="E428" i="4"/>
  <c r="F438" i="4"/>
  <c r="K467" i="4"/>
  <c r="M472" i="4"/>
  <c r="G484" i="4"/>
  <c r="G492" i="4"/>
  <c r="K494" i="4"/>
  <c r="K498" i="4"/>
  <c r="G505" i="4"/>
  <c r="G511" i="4"/>
  <c r="G517" i="4"/>
  <c r="E467" i="4"/>
  <c r="N505" i="4"/>
  <c r="N458" i="4"/>
  <c r="E530" i="4"/>
  <c r="E534" i="4"/>
  <c r="G584" i="4"/>
  <c r="G587" i="4"/>
  <c r="G593" i="4"/>
  <c r="G622" i="4"/>
  <c r="K635" i="4"/>
  <c r="K649" i="4"/>
  <c r="L649" i="4"/>
  <c r="K521" i="4"/>
  <c r="G533" i="4"/>
  <c r="N543" i="4"/>
  <c r="C520" i="4"/>
  <c r="J520" i="4" s="1"/>
  <c r="K530" i="4"/>
  <c r="K534" i="4"/>
  <c r="K552" i="4"/>
  <c r="N592" i="4"/>
  <c r="F622" i="4"/>
  <c r="F630" i="4"/>
  <c r="K405" i="4"/>
  <c r="K345" i="4"/>
  <c r="C434" i="4"/>
  <c r="I434" i="4" s="1"/>
  <c r="N488" i="4"/>
  <c r="N472" i="4"/>
  <c r="E593" i="4"/>
  <c r="C623" i="4"/>
  <c r="I623" i="4" s="1"/>
  <c r="E651" i="4"/>
  <c r="E649" i="4"/>
  <c r="M584" i="4"/>
  <c r="M351" i="4"/>
  <c r="C351" i="4"/>
  <c r="H351" i="4" s="1"/>
  <c r="F437" i="4"/>
  <c r="C437" i="4"/>
  <c r="I437" i="4" s="1"/>
  <c r="L455" i="4"/>
  <c r="E455" i="4"/>
  <c r="G455" i="4"/>
  <c r="E489" i="4"/>
  <c r="F489" i="4"/>
  <c r="L489" i="4"/>
  <c r="N489" i="4"/>
  <c r="M501" i="4"/>
  <c r="E501" i="4"/>
  <c r="C501" i="4"/>
  <c r="I501" i="4" s="1"/>
  <c r="L519" i="4"/>
  <c r="K519" i="4"/>
  <c r="N546" i="4"/>
  <c r="F546" i="4"/>
  <c r="M546" i="4"/>
  <c r="L546" i="4"/>
  <c r="E569" i="4"/>
  <c r="G569" i="4"/>
  <c r="G446" i="4"/>
  <c r="E446" i="4"/>
  <c r="L486" i="4"/>
  <c r="F486" i="4"/>
  <c r="M486" i="4"/>
  <c r="L520" i="4"/>
  <c r="G520" i="4"/>
  <c r="M541" i="4"/>
  <c r="K541" i="4"/>
  <c r="E541" i="4"/>
  <c r="K556" i="4"/>
  <c r="L556" i="4"/>
  <c r="K432" i="4"/>
  <c r="L346" i="4"/>
  <c r="K385" i="4"/>
  <c r="K390" i="4"/>
  <c r="L376" i="4"/>
  <c r="L385" i="4"/>
  <c r="K359" i="4"/>
  <c r="K381" i="4"/>
  <c r="K403" i="4"/>
  <c r="L342" i="4"/>
  <c r="L362" i="4"/>
  <c r="C363" i="4"/>
  <c r="H363" i="4" s="1"/>
  <c r="K384" i="4"/>
  <c r="L355" i="4"/>
  <c r="L390" i="4"/>
  <c r="L374" i="4"/>
  <c r="K364" i="4"/>
  <c r="K351" i="4"/>
  <c r="C401" i="4"/>
  <c r="H401" i="4" s="1"/>
  <c r="C331" i="4"/>
  <c r="K331" i="4"/>
  <c r="L331" i="4"/>
  <c r="M331" i="4"/>
  <c r="N331" i="4"/>
  <c r="C327" i="4"/>
  <c r="K327" i="4"/>
  <c r="L327" i="4"/>
  <c r="M327" i="4"/>
  <c r="N327" i="4"/>
  <c r="N328" i="4"/>
  <c r="C328" i="4"/>
  <c r="K328" i="4"/>
  <c r="L328" i="4"/>
  <c r="M328" i="4"/>
  <c r="L330" i="4"/>
  <c r="M330" i="4"/>
  <c r="N330" i="4"/>
  <c r="C330" i="4"/>
  <c r="K330" i="4"/>
  <c r="M329" i="4"/>
  <c r="N329" i="4"/>
  <c r="C329" i="4"/>
  <c r="K329" i="4"/>
  <c r="L329" i="4"/>
  <c r="C612" i="4"/>
  <c r="I612" i="4" s="1"/>
  <c r="C636" i="4"/>
  <c r="J636" i="4" s="1"/>
  <c r="N348" i="4"/>
  <c r="M367" i="4"/>
  <c r="M380" i="4"/>
  <c r="K418" i="4"/>
  <c r="L442" i="4"/>
  <c r="N442" i="4"/>
  <c r="G425" i="4"/>
  <c r="M433" i="4"/>
  <c r="E456" i="4"/>
  <c r="K463" i="4"/>
  <c r="M480" i="4"/>
  <c r="L479" i="4"/>
  <c r="N513" i="4"/>
  <c r="C474" i="4"/>
  <c r="I474" i="4" s="1"/>
  <c r="K596" i="4"/>
  <c r="G600" i="4"/>
  <c r="N600" i="4"/>
  <c r="C405" i="4"/>
  <c r="H405" i="4" s="1"/>
  <c r="M569" i="4"/>
  <c r="K455" i="4"/>
  <c r="L611" i="4"/>
  <c r="N486" i="4"/>
  <c r="F501" i="4"/>
  <c r="C573" i="4"/>
  <c r="J573" i="4" s="1"/>
  <c r="M519" i="4"/>
  <c r="L456" i="4"/>
  <c r="C379" i="4"/>
  <c r="I379" i="4" s="1"/>
  <c r="C425" i="4"/>
  <c r="H425" i="4" s="1"/>
  <c r="L402" i="4"/>
  <c r="E500" i="4"/>
  <c r="N565" i="4"/>
  <c r="F469" i="4"/>
  <c r="C645" i="4"/>
  <c r="I645" i="4" s="1"/>
  <c r="C380" i="4"/>
  <c r="H380" i="4" s="1"/>
  <c r="K402" i="4"/>
  <c r="L425" i="4"/>
  <c r="F421" i="4"/>
  <c r="L354" i="4"/>
  <c r="K347" i="4"/>
  <c r="C456" i="4"/>
  <c r="H456" i="4" s="1"/>
  <c r="E611" i="4"/>
  <c r="C589" i="4"/>
  <c r="J589" i="4" s="1"/>
  <c r="E609" i="4"/>
  <c r="L392" i="4"/>
  <c r="K575" i="4"/>
  <c r="L574" i="4"/>
  <c r="G429" i="4"/>
  <c r="E524" i="4"/>
  <c r="C541" i="4"/>
  <c r="H541" i="4" s="1"/>
  <c r="K528" i="4"/>
  <c r="K542" i="4"/>
  <c r="F589" i="4"/>
  <c r="N625" i="4"/>
  <c r="N417" i="4"/>
  <c r="K350" i="4"/>
  <c r="L398" i="4"/>
  <c r="M500" i="4"/>
  <c r="C516" i="4"/>
  <c r="I516" i="4" s="1"/>
  <c r="F561" i="4"/>
  <c r="C588" i="4"/>
  <c r="J588" i="4" s="1"/>
  <c r="M565" i="4"/>
  <c r="E589" i="4"/>
  <c r="E637" i="4"/>
  <c r="E565" i="4"/>
  <c r="N456" i="4"/>
  <c r="N574" i="4"/>
  <c r="L516" i="4"/>
  <c r="N561" i="4"/>
  <c r="K333" i="4"/>
  <c r="L333" i="4"/>
  <c r="M333" i="4"/>
  <c r="N333" i="4"/>
  <c r="C333" i="4"/>
  <c r="C369" i="4"/>
  <c r="I369" i="4" s="1"/>
  <c r="E469" i="4"/>
  <c r="F516" i="4"/>
  <c r="F474" i="4"/>
  <c r="M542" i="4"/>
  <c r="K611" i="4"/>
  <c r="K625" i="4"/>
  <c r="K637" i="4"/>
  <c r="G525" i="4"/>
  <c r="N528" i="4"/>
  <c r="N542" i="4"/>
  <c r="C542" i="4"/>
  <c r="H542" i="4" s="1"/>
  <c r="N596" i="4"/>
  <c r="N611" i="4"/>
  <c r="N637" i="4"/>
  <c r="E417" i="4"/>
  <c r="L350" i="4"/>
  <c r="K372" i="4"/>
  <c r="C500" i="4"/>
  <c r="H500" i="4" s="1"/>
  <c r="C455" i="4"/>
  <c r="K565" i="4"/>
  <c r="G574" i="4"/>
  <c r="M561" i="4"/>
  <c r="F574" i="4"/>
  <c r="F456" i="4"/>
  <c r="G469" i="4"/>
  <c r="M525" i="4"/>
  <c r="M332" i="4"/>
  <c r="N332" i="4"/>
  <c r="C332" i="4"/>
  <c r="K332" i="4"/>
  <c r="L332" i="4"/>
  <c r="N341" i="4"/>
  <c r="G419" i="4"/>
  <c r="C433" i="4"/>
  <c r="H433" i="4" s="1"/>
  <c r="N433" i="4"/>
  <c r="N457" i="4"/>
  <c r="N469" i="4"/>
  <c r="G500" i="4"/>
  <c r="M457" i="4"/>
  <c r="E413" i="4"/>
  <c r="G474" i="4"/>
  <c r="M528" i="4"/>
  <c r="L361" i="4"/>
  <c r="L341" i="4"/>
  <c r="K415" i="4"/>
  <c r="C419" i="4"/>
  <c r="J419" i="4" s="1"/>
  <c r="E442" i="4"/>
  <c r="G442" i="4"/>
  <c r="K433" i="4"/>
  <c r="L433" i="4"/>
  <c r="N473" i="4"/>
  <c r="K500" i="4"/>
  <c r="E457" i="4"/>
  <c r="M477" i="4"/>
  <c r="F413" i="4"/>
  <c r="F513" i="4"/>
  <c r="N516" i="4"/>
  <c r="N474" i="4"/>
  <c r="K545" i="4"/>
  <c r="G589" i="4"/>
  <c r="G613" i="4"/>
  <c r="G639" i="4"/>
  <c r="N525" i="4"/>
  <c r="F528" i="4"/>
  <c r="F542" i="4"/>
  <c r="N613" i="4"/>
  <c r="F625" i="4"/>
  <c r="K417" i="4"/>
  <c r="L372" i="4"/>
  <c r="K358" i="4"/>
  <c r="E516" i="4"/>
  <c r="K561" i="4"/>
  <c r="L589" i="4"/>
  <c r="E625" i="4"/>
  <c r="L565" i="4"/>
  <c r="F565" i="4"/>
  <c r="G456" i="4"/>
  <c r="E574" i="4"/>
  <c r="E561" i="4"/>
  <c r="L525" i="4"/>
  <c r="L578" i="4"/>
  <c r="F461" i="4"/>
  <c r="K461" i="4"/>
  <c r="C460" i="4"/>
  <c r="I460" i="4" s="1"/>
  <c r="L461" i="4"/>
  <c r="E506" i="4"/>
  <c r="M506" i="4"/>
  <c r="F506" i="4"/>
  <c r="C505" i="4"/>
  <c r="F537" i="4"/>
  <c r="N537" i="4"/>
  <c r="C536" i="4"/>
  <c r="I536" i="4" s="1"/>
  <c r="K537" i="4"/>
  <c r="L449" i="4"/>
  <c r="K449" i="4"/>
  <c r="N449" i="4"/>
  <c r="G449" i="4"/>
  <c r="C448" i="4"/>
  <c r="I448" i="4" s="1"/>
  <c r="K490" i="4"/>
  <c r="C489" i="4"/>
  <c r="L524" i="4"/>
  <c r="G524" i="4"/>
  <c r="K524" i="4"/>
  <c r="C524" i="4"/>
  <c r="I524" i="4" s="1"/>
  <c r="N524" i="4"/>
  <c r="C562" i="4"/>
  <c r="I562" i="4" s="1"/>
  <c r="G562" i="4"/>
  <c r="E562" i="4"/>
  <c r="L562" i="4"/>
  <c r="C561" i="4"/>
  <c r="J561" i="4" s="1"/>
  <c r="L620" i="4"/>
  <c r="F620" i="4"/>
  <c r="C619" i="4"/>
  <c r="K620" i="4"/>
  <c r="E620" i="4"/>
  <c r="M620" i="4"/>
  <c r="N620" i="4"/>
  <c r="M640" i="4"/>
  <c r="C640" i="4"/>
  <c r="H640" i="4" s="1"/>
  <c r="K640" i="4"/>
  <c r="E640" i="4"/>
  <c r="N640" i="4"/>
  <c r="G640" i="4"/>
  <c r="K341" i="4"/>
  <c r="M361" i="4"/>
  <c r="N369" i="4"/>
  <c r="C340" i="4"/>
  <c r="H340" i="4" s="1"/>
  <c r="K388" i="4"/>
  <c r="E423" i="4"/>
  <c r="F427" i="4"/>
  <c r="N406" i="4"/>
  <c r="K414" i="4"/>
  <c r="C341" i="4"/>
  <c r="H341" i="4" s="1"/>
  <c r="C357" i="4"/>
  <c r="I357" i="4" s="1"/>
  <c r="C368" i="4"/>
  <c r="I368" i="4" s="1"/>
  <c r="M370" i="4"/>
  <c r="M387" i="4"/>
  <c r="C388" i="4"/>
  <c r="I388" i="4" s="1"/>
  <c r="M415" i="4"/>
  <c r="C415" i="4"/>
  <c r="I415" i="4" s="1"/>
  <c r="K423" i="4"/>
  <c r="F406" i="4"/>
  <c r="G414" i="4"/>
  <c r="K435" i="4"/>
  <c r="M444" i="4"/>
  <c r="C461" i="4"/>
  <c r="I461" i="4" s="1"/>
  <c r="K512" i="4"/>
  <c r="G413" i="4"/>
  <c r="E429" i="4"/>
  <c r="N512" i="4"/>
  <c r="L389" i="4"/>
  <c r="C339" i="4"/>
  <c r="H339" i="4" s="1"/>
  <c r="M357" i="4"/>
  <c r="N361" i="4"/>
  <c r="M358" i="4"/>
  <c r="C371" i="4"/>
  <c r="I371" i="4" s="1"/>
  <c r="C389" i="4"/>
  <c r="I389" i="4" s="1"/>
  <c r="M388" i="4"/>
  <c r="E415" i="4"/>
  <c r="N415" i="4"/>
  <c r="G423" i="4"/>
  <c r="M427" i="4"/>
  <c r="C427" i="4"/>
  <c r="J427" i="4" s="1"/>
  <c r="M406" i="4"/>
  <c r="M414" i="4"/>
  <c r="C414" i="4"/>
  <c r="J414" i="4" s="1"/>
  <c r="C426" i="4"/>
  <c r="I426" i="4" s="1"/>
  <c r="N436" i="4"/>
  <c r="N461" i="4"/>
  <c r="C473" i="4"/>
  <c r="H473" i="4" s="1"/>
  <c r="K503" i="4"/>
  <c r="M461" i="4"/>
  <c r="L413" i="4"/>
  <c r="N413" i="4"/>
  <c r="N506" i="4"/>
  <c r="L547" i="4"/>
  <c r="C578" i="4"/>
  <c r="I578" i="4" s="1"/>
  <c r="G646" i="4"/>
  <c r="E547" i="4"/>
  <c r="F640" i="4"/>
  <c r="G461" i="4"/>
  <c r="C442" i="4"/>
  <c r="I442" i="4" s="1"/>
  <c r="E449" i="4"/>
  <c r="L506" i="4"/>
  <c r="C601" i="4"/>
  <c r="I601" i="4" s="1"/>
  <c r="N601" i="4"/>
  <c r="G601" i="4"/>
  <c r="E601" i="4"/>
  <c r="F601" i="4"/>
  <c r="K601" i="4"/>
  <c r="F618" i="4"/>
  <c r="C618" i="4"/>
  <c r="J618" i="4" s="1"/>
  <c r="K618" i="4"/>
  <c r="N618" i="4"/>
  <c r="K636" i="4"/>
  <c r="F636" i="4"/>
  <c r="N429" i="4"/>
  <c r="L429" i="4"/>
  <c r="L477" i="4"/>
  <c r="F477" i="4"/>
  <c r="E477" i="4"/>
  <c r="G477" i="4"/>
  <c r="M523" i="4"/>
  <c r="G523" i="4"/>
  <c r="L523" i="4"/>
  <c r="K523" i="4"/>
  <c r="C523" i="4"/>
  <c r="I523" i="4" s="1"/>
  <c r="N523" i="4"/>
  <c r="C563" i="4"/>
  <c r="I563" i="4" s="1"/>
  <c r="K564" i="4"/>
  <c r="E564" i="4"/>
  <c r="F564" i="4"/>
  <c r="C564" i="4"/>
  <c r="H564" i="4" s="1"/>
  <c r="L503" i="4"/>
  <c r="N503" i="4"/>
  <c r="G503" i="4"/>
  <c r="C502" i="4"/>
  <c r="H502" i="4" s="1"/>
  <c r="C503" i="4"/>
  <c r="M503" i="4"/>
  <c r="E504" i="4"/>
  <c r="F504" i="4"/>
  <c r="C504" i="4"/>
  <c r="E642" i="4"/>
  <c r="K642" i="4"/>
  <c r="L642" i="4"/>
  <c r="N642" i="4"/>
  <c r="G642" i="4"/>
  <c r="M588" i="4"/>
  <c r="K588" i="4"/>
  <c r="L588" i="4"/>
  <c r="G588" i="4"/>
  <c r="E588" i="4"/>
  <c r="F588" i="4"/>
  <c r="L628" i="4"/>
  <c r="C627" i="4"/>
  <c r="J627" i="4" s="1"/>
  <c r="E628" i="4"/>
  <c r="G628" i="4"/>
  <c r="M628" i="4"/>
  <c r="F628" i="4"/>
  <c r="K628" i="4"/>
  <c r="G577" i="4"/>
  <c r="L577" i="4"/>
  <c r="K577" i="4"/>
  <c r="N577" i="4"/>
  <c r="E577" i="4"/>
  <c r="F577" i="4"/>
  <c r="E570" i="4"/>
  <c r="K570" i="4"/>
  <c r="N570" i="4"/>
  <c r="G570" i="4"/>
  <c r="M570" i="4"/>
  <c r="L570" i="4"/>
  <c r="F570" i="4"/>
  <c r="C570" i="4"/>
  <c r="J570" i="4" s="1"/>
  <c r="N349" i="4"/>
  <c r="G415" i="4"/>
  <c r="K427" i="4"/>
  <c r="N435" i="4"/>
  <c r="C412" i="4"/>
  <c r="H412" i="4" s="1"/>
  <c r="C428" i="4"/>
  <c r="J428" i="4" s="1"/>
  <c r="M464" i="4"/>
  <c r="K504" i="4"/>
  <c r="K506" i="4"/>
  <c r="M429" i="4"/>
  <c r="F429" i="4"/>
  <c r="M524" i="4"/>
  <c r="G620" i="4"/>
  <c r="G537" i="4"/>
  <c r="N588" i="4"/>
  <c r="N628" i="4"/>
  <c r="E523" i="4"/>
  <c r="C587" i="4"/>
  <c r="H587" i="4" s="1"/>
  <c r="K562" i="4"/>
  <c r="M562" i="4"/>
  <c r="L586" i="4"/>
  <c r="E586" i="4"/>
  <c r="C585" i="4"/>
  <c r="H585" i="4" s="1"/>
  <c r="K586" i="4"/>
  <c r="M586" i="4"/>
  <c r="C586" i="4"/>
  <c r="F586" i="4"/>
  <c r="M600" i="4"/>
  <c r="K600" i="4"/>
  <c r="F600" i="4"/>
  <c r="E614" i="4"/>
  <c r="N614" i="4"/>
  <c r="F614" i="4"/>
  <c r="G614" i="4"/>
  <c r="C413" i="4"/>
  <c r="I413" i="4" s="1"/>
  <c r="M413" i="4"/>
  <c r="G444" i="4"/>
  <c r="E444" i="4"/>
  <c r="F493" i="4"/>
  <c r="G493" i="4"/>
  <c r="E493" i="4"/>
  <c r="C492" i="4"/>
  <c r="J492" i="4" s="1"/>
  <c r="F550" i="4"/>
  <c r="N550" i="4"/>
  <c r="L550" i="4"/>
  <c r="M550" i="4"/>
  <c r="K550" i="4"/>
  <c r="F473" i="4"/>
  <c r="K473" i="4"/>
  <c r="E473" i="4"/>
  <c r="L473" i="4"/>
  <c r="G473" i="4"/>
  <c r="M547" i="4"/>
  <c r="N547" i="4"/>
  <c r="C546" i="4"/>
  <c r="I546" i="4" s="1"/>
  <c r="C547" i="4"/>
  <c r="J547" i="4" s="1"/>
  <c r="K547" i="4"/>
  <c r="C436" i="4"/>
  <c r="H436" i="4" s="1"/>
  <c r="G436" i="4"/>
  <c r="L436" i="4"/>
  <c r="E579" i="4"/>
  <c r="G579" i="4"/>
  <c r="C579" i="4"/>
  <c r="H579" i="4" s="1"/>
  <c r="N579" i="4"/>
  <c r="F579" i="4"/>
  <c r="L579" i="4"/>
  <c r="M646" i="4"/>
  <c r="E646" i="4"/>
  <c r="C646" i="4"/>
  <c r="K646" i="4"/>
  <c r="L646" i="4"/>
  <c r="F646" i="4"/>
  <c r="E641" i="4"/>
  <c r="M641" i="4"/>
  <c r="F641" i="4"/>
  <c r="L641" i="4"/>
  <c r="C641" i="4"/>
  <c r="N641" i="4"/>
  <c r="G641" i="4"/>
  <c r="C511" i="4"/>
  <c r="J511" i="4" s="1"/>
  <c r="C512" i="4"/>
  <c r="I512" i="4" s="1"/>
  <c r="F512" i="4"/>
  <c r="G512" i="4"/>
  <c r="E512" i="4"/>
  <c r="L512" i="4"/>
  <c r="C387" i="4"/>
  <c r="I387" i="4" s="1"/>
  <c r="N423" i="4"/>
  <c r="F414" i="4"/>
  <c r="M449" i="4"/>
  <c r="N357" i="4"/>
  <c r="F423" i="4"/>
  <c r="G427" i="4"/>
  <c r="F435" i="4"/>
  <c r="F547" i="4"/>
  <c r="G550" i="4"/>
  <c r="N646" i="4"/>
  <c r="L640" i="4"/>
  <c r="C476" i="4"/>
  <c r="J476" i="4" s="1"/>
  <c r="F449" i="4"/>
  <c r="L564" i="4"/>
  <c r="E550" i="4"/>
  <c r="N459" i="4"/>
  <c r="C459" i="4"/>
  <c r="J459" i="4" s="1"/>
  <c r="L459" i="4"/>
  <c r="E554" i="4"/>
  <c r="G554" i="4"/>
  <c r="F572" i="4"/>
  <c r="M572" i="4"/>
  <c r="F514" i="4"/>
  <c r="G514" i="4"/>
  <c r="C513" i="4"/>
  <c r="H513" i="4" s="1"/>
  <c r="M544" i="4"/>
  <c r="F544" i="4"/>
  <c r="K544" i="4"/>
  <c r="C438" i="4"/>
  <c r="I438" i="4" s="1"/>
  <c r="G439" i="4"/>
  <c r="L522" i="4"/>
  <c r="C522" i="4"/>
  <c r="H522" i="4" s="1"/>
  <c r="N522" i="4"/>
  <c r="C521" i="4"/>
  <c r="H521" i="4" s="1"/>
  <c r="E522" i="4"/>
  <c r="G522" i="4"/>
  <c r="F522" i="4"/>
  <c r="M577" i="4"/>
  <c r="M596" i="4"/>
  <c r="L596" i="4"/>
  <c r="E596" i="4"/>
  <c r="F596" i="4"/>
  <c r="G617" i="4"/>
  <c r="C617" i="4"/>
  <c r="J617" i="4" s="1"/>
  <c r="N617" i="4"/>
  <c r="K617" i="4"/>
  <c r="L633" i="4"/>
  <c r="M633" i="4"/>
  <c r="K633" i="4"/>
  <c r="E633" i="4"/>
  <c r="C632" i="4"/>
  <c r="H632" i="4" s="1"/>
  <c r="F633" i="4"/>
  <c r="K480" i="4"/>
  <c r="L480" i="4"/>
  <c r="G480" i="4"/>
  <c r="F480" i="4"/>
  <c r="L545" i="4"/>
  <c r="F545" i="4"/>
  <c r="C545" i="4"/>
  <c r="I545" i="4" s="1"/>
  <c r="E545" i="4"/>
  <c r="N545" i="4"/>
  <c r="K370" i="4"/>
  <c r="L387" i="4"/>
  <c r="K406" i="4"/>
  <c r="K371" i="4"/>
  <c r="K369" i="4"/>
  <c r="K469" i="4"/>
  <c r="M513" i="4"/>
  <c r="L561" i="4"/>
  <c r="L358" i="4"/>
  <c r="L406" i="4"/>
  <c r="L513" i="4"/>
  <c r="K392" i="4"/>
  <c r="K397" i="4"/>
  <c r="K349" i="4"/>
  <c r="K389" i="4"/>
  <c r="C397" i="4"/>
  <c r="H397" i="4" s="1"/>
  <c r="L637" i="4"/>
  <c r="M637" i="4"/>
  <c r="K378" i="4"/>
  <c r="E585" i="4"/>
  <c r="L585" i="4"/>
  <c r="N585" i="4"/>
  <c r="L626" i="4"/>
  <c r="M626" i="4"/>
  <c r="E626" i="4"/>
  <c r="N626" i="4"/>
  <c r="E431" i="4"/>
  <c r="M431" i="4"/>
  <c r="L431" i="4"/>
  <c r="M598" i="4"/>
  <c r="C598" i="4"/>
  <c r="N598" i="4"/>
  <c r="E598" i="4"/>
  <c r="L598" i="4"/>
  <c r="F598" i="4"/>
  <c r="E648" i="4"/>
  <c r="M648" i="4"/>
  <c r="C648" i="4"/>
  <c r="I648" i="4" s="1"/>
  <c r="C647" i="4"/>
  <c r="N648" i="4"/>
  <c r="M609" i="4"/>
  <c r="L609" i="4"/>
  <c r="C615" i="4"/>
  <c r="H615" i="4" s="1"/>
  <c r="M615" i="4"/>
  <c r="E615" i="4"/>
  <c r="L615" i="4"/>
  <c r="F615" i="4"/>
  <c r="C614" i="4"/>
  <c r="L613" i="4"/>
  <c r="C613" i="4"/>
  <c r="F613" i="4"/>
  <c r="M613" i="4"/>
  <c r="F479" i="4"/>
  <c r="K515" i="4"/>
  <c r="G609" i="4"/>
  <c r="G648" i="4"/>
  <c r="E613" i="4"/>
  <c r="L639" i="4"/>
  <c r="L491" i="4"/>
  <c r="M491" i="4"/>
  <c r="N491" i="4"/>
  <c r="F491" i="4"/>
  <c r="C491" i="4"/>
  <c r="J491" i="4" s="1"/>
  <c r="C490" i="4"/>
  <c r="J490" i="4" s="1"/>
  <c r="F554" i="4"/>
  <c r="M554" i="4"/>
  <c r="L554" i="4"/>
  <c r="N554" i="4"/>
  <c r="K554" i="4"/>
  <c r="C597" i="4"/>
  <c r="J597" i="4" s="1"/>
  <c r="F487" i="4"/>
  <c r="N487" i="4"/>
  <c r="M487" i="4"/>
  <c r="L487" i="4"/>
  <c r="C487" i="4"/>
  <c r="J487" i="4" s="1"/>
  <c r="L616" i="4"/>
  <c r="C616" i="4"/>
  <c r="H616" i="4" s="1"/>
  <c r="E616" i="4"/>
  <c r="N616" i="4"/>
  <c r="L629" i="4"/>
  <c r="C629" i="4"/>
  <c r="J629" i="4" s="1"/>
  <c r="M629" i="4"/>
  <c r="E629" i="4"/>
  <c r="F629" i="4"/>
  <c r="C628" i="4"/>
  <c r="E509" i="4"/>
  <c r="L509" i="4"/>
  <c r="M591" i="4"/>
  <c r="C591" i="4"/>
  <c r="J591" i="4" s="1"/>
  <c r="L591" i="4"/>
  <c r="E591" i="4"/>
  <c r="C590" i="4"/>
  <c r="I590" i="4" s="1"/>
  <c r="N591" i="4"/>
  <c r="F591" i="4"/>
  <c r="M531" i="4"/>
  <c r="L531" i="4"/>
  <c r="C530" i="4"/>
  <c r="I530" i="4" s="1"/>
  <c r="G531" i="4"/>
  <c r="L540" i="4"/>
  <c r="C540" i="4"/>
  <c r="H540" i="4" s="1"/>
  <c r="N540" i="4"/>
  <c r="C539" i="4"/>
  <c r="I539" i="4" s="1"/>
  <c r="L638" i="4"/>
  <c r="C637" i="4"/>
  <c r="J637" i="4" s="1"/>
  <c r="C638" i="4"/>
  <c r="J638" i="4" s="1"/>
  <c r="E638" i="4"/>
  <c r="N638" i="4"/>
  <c r="E580" i="4"/>
  <c r="N580" i="4"/>
  <c r="M580" i="4"/>
  <c r="C580" i="4"/>
  <c r="I580" i="4" s="1"/>
  <c r="G580" i="4"/>
  <c r="F580" i="4"/>
  <c r="L580" i="4"/>
  <c r="L621" i="4"/>
  <c r="C621" i="4"/>
  <c r="I621" i="4" s="1"/>
  <c r="E621" i="4"/>
  <c r="F621" i="4"/>
  <c r="C620" i="4"/>
  <c r="C642" i="4"/>
  <c r="J642" i="4" s="1"/>
  <c r="F643" i="4"/>
  <c r="G643" i="4"/>
  <c r="G465" i="4"/>
  <c r="F465" i="4"/>
  <c r="L632" i="4"/>
  <c r="E632" i="4"/>
  <c r="M632" i="4"/>
  <c r="N632" i="4"/>
  <c r="K448" i="4"/>
  <c r="G448" i="4"/>
  <c r="F448" i="4"/>
  <c r="L448" i="4"/>
  <c r="N448" i="4"/>
  <c r="E448" i="4"/>
  <c r="N354" i="4"/>
  <c r="K380" i="4"/>
  <c r="C394" i="4"/>
  <c r="I394" i="4" s="1"/>
  <c r="E419" i="4"/>
  <c r="N419" i="4"/>
  <c r="C431" i="4"/>
  <c r="I431" i="4" s="1"/>
  <c r="N402" i="4"/>
  <c r="L420" i="4"/>
  <c r="E412" i="4"/>
  <c r="N412" i="4"/>
  <c r="M420" i="4"/>
  <c r="N420" i="4"/>
  <c r="E425" i="4"/>
  <c r="N425" i="4"/>
  <c r="K459" i="4"/>
  <c r="G509" i="4"/>
  <c r="E465" i="4"/>
  <c r="E459" i="4"/>
  <c r="C458" i="4"/>
  <c r="I458" i="4" s="1"/>
  <c r="C553" i="4"/>
  <c r="H553" i="4" s="1"/>
  <c r="C557" i="4"/>
  <c r="J557" i="4" s="1"/>
  <c r="K609" i="4"/>
  <c r="G616" i="4"/>
  <c r="G626" i="4"/>
  <c r="G632" i="4"/>
  <c r="G634" i="4"/>
  <c r="G638" i="4"/>
  <c r="K648" i="4"/>
  <c r="K531" i="4"/>
  <c r="C462" i="4"/>
  <c r="H462" i="4" s="1"/>
  <c r="G540" i="4"/>
  <c r="G548" i="4"/>
  <c r="F626" i="4"/>
  <c r="F632" i="4"/>
  <c r="L367" i="4"/>
  <c r="E531" i="4"/>
  <c r="G431" i="4"/>
  <c r="C508" i="4"/>
  <c r="J508" i="4" s="1"/>
  <c r="M509" i="4"/>
  <c r="M638" i="4"/>
  <c r="C485" i="4"/>
  <c r="J485" i="4" s="1"/>
  <c r="N485" i="4"/>
  <c r="L606" i="4"/>
  <c r="M606" i="4"/>
  <c r="C605" i="4"/>
  <c r="N606" i="4"/>
  <c r="F606" i="4"/>
  <c r="M515" i="4"/>
  <c r="L515" i="4"/>
  <c r="C515" i="4"/>
  <c r="E515" i="4"/>
  <c r="C479" i="4"/>
  <c r="H479" i="4" s="1"/>
  <c r="N479" i="4"/>
  <c r="L634" i="4"/>
  <c r="M634" i="4"/>
  <c r="C633" i="4"/>
  <c r="I633" i="4" s="1"/>
  <c r="N634" i="4"/>
  <c r="G558" i="4"/>
  <c r="L558" i="4"/>
  <c r="K558" i="4"/>
  <c r="C558" i="4"/>
  <c r="H558" i="4" s="1"/>
  <c r="F558" i="4"/>
  <c r="M558" i="4"/>
  <c r="M639" i="4"/>
  <c r="C639" i="4"/>
  <c r="J639" i="4" s="1"/>
  <c r="F639" i="4"/>
  <c r="K363" i="4"/>
  <c r="K431" i="4"/>
  <c r="F515" i="4"/>
  <c r="K613" i="4"/>
  <c r="K615" i="4"/>
  <c r="K639" i="4"/>
  <c r="F634" i="4"/>
  <c r="N639" i="4"/>
  <c r="F648" i="4"/>
  <c r="C584" i="4"/>
  <c r="H584" i="4" s="1"/>
  <c r="M585" i="4"/>
  <c r="N558" i="4"/>
  <c r="C625" i="4"/>
  <c r="I625" i="4" s="1"/>
  <c r="L527" i="4"/>
  <c r="M527" i="4"/>
  <c r="C527" i="4"/>
  <c r="J527" i="4" s="1"/>
  <c r="N527" i="4"/>
  <c r="E527" i="4"/>
  <c r="K572" i="4"/>
  <c r="G572" i="4"/>
  <c r="E572" i="4"/>
  <c r="N572" i="4"/>
  <c r="M548" i="4"/>
  <c r="K548" i="4"/>
  <c r="M595" i="4"/>
  <c r="C595" i="4"/>
  <c r="J595" i="4" s="1"/>
  <c r="C594" i="4"/>
  <c r="I594" i="4" s="1"/>
  <c r="N595" i="4"/>
  <c r="E595" i="4"/>
  <c r="F595" i="4"/>
  <c r="N575" i="4"/>
  <c r="G575" i="4"/>
  <c r="C574" i="4"/>
  <c r="E575" i="4"/>
  <c r="F575" i="4"/>
  <c r="C575" i="4"/>
  <c r="I575" i="4" s="1"/>
  <c r="L612" i="4"/>
  <c r="C611" i="4"/>
  <c r="J611" i="4" s="1"/>
  <c r="E612" i="4"/>
  <c r="N612" i="4"/>
  <c r="M630" i="4"/>
  <c r="L630" i="4"/>
  <c r="C630" i="4"/>
  <c r="E630" i="4"/>
  <c r="N630" i="4"/>
  <c r="L450" i="4"/>
  <c r="G450" i="4"/>
  <c r="E450" i="4"/>
  <c r="F450" i="4"/>
  <c r="N450" i="4"/>
  <c r="C450" i="4"/>
  <c r="I450" i="4" s="1"/>
  <c r="K450" i="4"/>
  <c r="C449" i="4"/>
  <c r="H449" i="4" s="1"/>
  <c r="L608" i="4"/>
  <c r="E608" i="4"/>
  <c r="C607" i="4"/>
  <c r="M608" i="4"/>
  <c r="N608" i="4"/>
  <c r="C608" i="4"/>
  <c r="F608" i="4"/>
  <c r="C631" i="4"/>
  <c r="E631" i="4"/>
  <c r="F631" i="4"/>
  <c r="K367" i="4"/>
  <c r="L368" i="4"/>
  <c r="L395" i="4"/>
  <c r="L348" i="4"/>
  <c r="L380" i="4"/>
  <c r="C365" i="4"/>
  <c r="H365" i="4" s="1"/>
  <c r="M378" i="4"/>
  <c r="C411" i="4"/>
  <c r="H411" i="4" s="1"/>
  <c r="K419" i="4"/>
  <c r="F419" i="4"/>
  <c r="N431" i="4"/>
  <c r="M402" i="4"/>
  <c r="L412" i="4"/>
  <c r="M448" i="4"/>
  <c r="K412" i="4"/>
  <c r="E420" i="4"/>
  <c r="K425" i="4"/>
  <c r="F463" i="4"/>
  <c r="N465" i="4"/>
  <c r="G487" i="4"/>
  <c r="G491" i="4"/>
  <c r="G507" i="4"/>
  <c r="K509" i="4"/>
  <c r="G459" i="4"/>
  <c r="G463" i="4"/>
  <c r="G479" i="4"/>
  <c r="M479" i="4"/>
  <c r="F509" i="4"/>
  <c r="G585" i="4"/>
  <c r="G591" i="4"/>
  <c r="G595" i="4"/>
  <c r="G598" i="4"/>
  <c r="G606" i="4"/>
  <c r="G608" i="4"/>
  <c r="K610" i="4"/>
  <c r="K612" i="4"/>
  <c r="K616" i="4"/>
  <c r="K626" i="4"/>
  <c r="K630" i="4"/>
  <c r="K632" i="4"/>
  <c r="K634" i="4"/>
  <c r="K638" i="4"/>
  <c r="G527" i="4"/>
  <c r="C531" i="4"/>
  <c r="I531" i="4" s="1"/>
  <c r="F548" i="4"/>
  <c r="F609" i="4"/>
  <c r="F612" i="4"/>
  <c r="N615" i="4"/>
  <c r="N629" i="4"/>
  <c r="E606" i="4"/>
  <c r="M612" i="4"/>
  <c r="C634" i="4"/>
  <c r="C486" i="4"/>
  <c r="L572" i="4"/>
  <c r="N392" i="4"/>
  <c r="C392" i="4"/>
  <c r="I392" i="4" s="1"/>
  <c r="L443" i="4"/>
  <c r="G443" i="4"/>
  <c r="N443" i="4"/>
  <c r="E443" i="4"/>
  <c r="F443" i="4"/>
  <c r="C443" i="4"/>
  <c r="I443" i="4" s="1"/>
  <c r="M610" i="4"/>
  <c r="E491" i="4"/>
  <c r="L465" i="4"/>
  <c r="L575" i="4"/>
  <c r="K354" i="4"/>
  <c r="C370" i="4"/>
  <c r="H370" i="4" s="1"/>
  <c r="G452" i="4"/>
  <c r="N452" i="4"/>
  <c r="K472" i="4"/>
  <c r="F472" i="4"/>
  <c r="C472" i="4"/>
  <c r="J472" i="4" s="1"/>
  <c r="E498" i="4"/>
  <c r="M498" i="4"/>
  <c r="C498" i="4"/>
  <c r="J498" i="4" s="1"/>
  <c r="M355" i="4"/>
  <c r="C355" i="4"/>
  <c r="H355" i="4" s="1"/>
  <c r="F499" i="4"/>
  <c r="C499" i="4"/>
  <c r="I499" i="4" s="1"/>
  <c r="L499" i="4"/>
  <c r="L553" i="4"/>
  <c r="E553" i="4"/>
  <c r="F460" i="4"/>
  <c r="G460" i="4"/>
  <c r="L492" i="4"/>
  <c r="N492" i="4"/>
  <c r="L521" i="4"/>
  <c r="M521" i="4"/>
  <c r="M557" i="4"/>
  <c r="N557" i="4"/>
  <c r="E576" i="4"/>
  <c r="K576" i="4"/>
  <c r="F576" i="4"/>
  <c r="C576" i="4"/>
  <c r="L600" i="4"/>
  <c r="C599" i="4"/>
  <c r="H599" i="4" s="1"/>
  <c r="C600" i="4"/>
  <c r="J600" i="4" s="1"/>
  <c r="M436" i="4"/>
  <c r="K436" i="4"/>
  <c r="L504" i="4"/>
  <c r="M504" i="4"/>
  <c r="L601" i="4"/>
  <c r="M601" i="4"/>
  <c r="L618" i="4"/>
  <c r="M618" i="4"/>
  <c r="E618" i="4"/>
  <c r="L636" i="4"/>
  <c r="C635" i="4"/>
  <c r="E636" i="4"/>
  <c r="M636" i="4"/>
  <c r="E439" i="4"/>
  <c r="L439" i="4"/>
  <c r="C451" i="4"/>
  <c r="I451" i="4" s="1"/>
  <c r="C571" i="4"/>
  <c r="J571" i="4" s="1"/>
  <c r="C375" i="4"/>
  <c r="H375" i="4" s="1"/>
  <c r="N444" i="4"/>
  <c r="K477" i="4"/>
  <c r="L625" i="4"/>
  <c r="L350" i="2"/>
  <c r="J351" i="3" s="1"/>
  <c r="L351" i="4" s="1"/>
  <c r="L356" i="2"/>
  <c r="J357" i="3" s="1"/>
  <c r="L357" i="4" s="1"/>
  <c r="L420" i="2"/>
  <c r="J421" i="3" s="1"/>
  <c r="L400" i="2"/>
  <c r="J401" i="3" s="1"/>
  <c r="L401" i="4" s="1"/>
  <c r="L509" i="2"/>
  <c r="J510" i="3" s="1"/>
  <c r="L543" i="2"/>
  <c r="J544" i="3" s="1"/>
  <c r="L442" i="2"/>
  <c r="J443" i="3" s="1"/>
  <c r="L525" i="2"/>
  <c r="J526" i="3" s="1"/>
  <c r="L538" i="2"/>
  <c r="J539" i="3" s="1"/>
  <c r="L452" i="2"/>
  <c r="J453" i="3" s="1"/>
  <c r="L557" i="2"/>
  <c r="J558" i="3" s="1"/>
  <c r="L565" i="2"/>
  <c r="J566" i="3" s="1"/>
  <c r="L414" i="2"/>
  <c r="J415" i="3" s="1"/>
  <c r="L569" i="4"/>
  <c r="L498" i="4"/>
  <c r="N569" i="4"/>
  <c r="E519" i="4"/>
  <c r="L448" i="2"/>
  <c r="J449" i="3" s="1"/>
  <c r="L474" i="2"/>
  <c r="J475" i="3" s="1"/>
  <c r="L480" i="2"/>
  <c r="J481" i="3" s="1"/>
  <c r="L510" i="2"/>
  <c r="J511" i="3" s="1"/>
  <c r="C471" i="4"/>
  <c r="H471" i="4" s="1"/>
  <c r="C569" i="4"/>
  <c r="M643" i="4"/>
  <c r="E643" i="4"/>
  <c r="F562" i="4"/>
  <c r="N562" i="4"/>
  <c r="C337" i="4"/>
  <c r="K337" i="4"/>
  <c r="M337" i="4"/>
  <c r="N337" i="4"/>
  <c r="L337" i="4"/>
  <c r="L622" i="4"/>
  <c r="M622" i="4"/>
  <c r="M335" i="4"/>
  <c r="L335" i="4"/>
  <c r="N335" i="4"/>
  <c r="C335" i="4"/>
  <c r="K335" i="4"/>
  <c r="L617" i="4"/>
  <c r="M617" i="4"/>
  <c r="N334" i="4"/>
  <c r="C334" i="4"/>
  <c r="K334" i="4"/>
  <c r="L334" i="4"/>
  <c r="M334" i="4"/>
  <c r="C581" i="4"/>
  <c r="L582" i="4"/>
  <c r="L336" i="4"/>
  <c r="K336" i="4"/>
  <c r="M336" i="4"/>
  <c r="N336" i="4"/>
  <c r="C336" i="4"/>
  <c r="G497" i="4"/>
  <c r="C497" i="4"/>
  <c r="I497" i="4" s="1"/>
  <c r="E510" i="4"/>
  <c r="C510" i="4"/>
  <c r="H510" i="4" s="1"/>
  <c r="M538" i="4"/>
  <c r="K538" i="4"/>
  <c r="E555" i="4"/>
  <c r="C555" i="4"/>
  <c r="J555" i="4" s="1"/>
  <c r="L478" i="4"/>
  <c r="K478" i="4"/>
  <c r="E495" i="4"/>
  <c r="G495" i="4"/>
  <c r="N526" i="4"/>
  <c r="M526" i="4"/>
  <c r="E551" i="4"/>
  <c r="G551" i="4"/>
  <c r="L451" i="4"/>
  <c r="G451" i="4"/>
  <c r="K451" i="4"/>
  <c r="E451" i="4"/>
  <c r="F451" i="4"/>
  <c r="E483" i="4"/>
  <c r="M483" i="4"/>
  <c r="C482" i="4"/>
  <c r="I482" i="4" s="1"/>
  <c r="F483" i="4"/>
  <c r="L483" i="4"/>
  <c r="N483" i="4"/>
  <c r="L518" i="4"/>
  <c r="C518" i="4"/>
  <c r="I518" i="4" s="1"/>
  <c r="N518" i="4"/>
  <c r="M518" i="4"/>
  <c r="G518" i="4"/>
  <c r="E518" i="4"/>
  <c r="K518" i="4"/>
  <c r="M549" i="4"/>
  <c r="N549" i="4"/>
  <c r="L549" i="4"/>
  <c r="C549" i="4"/>
  <c r="I549" i="4" s="1"/>
  <c r="C548" i="4"/>
  <c r="J548" i="4" s="1"/>
  <c r="G549" i="4"/>
  <c r="E549" i="4"/>
  <c r="K549" i="4"/>
  <c r="E571" i="4"/>
  <c r="L571" i="4"/>
  <c r="F571" i="4"/>
  <c r="K571" i="4"/>
  <c r="M571" i="4"/>
  <c r="G571" i="4"/>
  <c r="N571" i="4"/>
  <c r="L407" i="4"/>
  <c r="C406" i="4"/>
  <c r="I406" i="4" s="1"/>
  <c r="N407" i="4"/>
  <c r="E407" i="4"/>
  <c r="L453" i="4"/>
  <c r="N453" i="4"/>
  <c r="E453" i="4"/>
  <c r="F453" i="4"/>
  <c r="C452" i="4"/>
  <c r="M453" i="4"/>
  <c r="G453" i="4"/>
  <c r="L485" i="4"/>
  <c r="E485" i="4"/>
  <c r="M485" i="4"/>
  <c r="C484" i="4"/>
  <c r="H484" i="4" s="1"/>
  <c r="G485" i="4"/>
  <c r="F485" i="4"/>
  <c r="C514" i="4"/>
  <c r="I514" i="4" s="1"/>
  <c r="L514" i="4"/>
  <c r="E514" i="4"/>
  <c r="C543" i="4"/>
  <c r="I543" i="4" s="1"/>
  <c r="C544" i="4"/>
  <c r="I544" i="4" s="1"/>
  <c r="E544" i="4"/>
  <c r="N544" i="4"/>
  <c r="G544" i="4"/>
  <c r="L544" i="4"/>
  <c r="G573" i="4"/>
  <c r="K573" i="4"/>
  <c r="N573" i="4"/>
  <c r="E573" i="4"/>
  <c r="L573" i="4"/>
  <c r="C572" i="4"/>
  <c r="J572" i="4" s="1"/>
  <c r="M573" i="4"/>
  <c r="M597" i="4"/>
  <c r="E597" i="4"/>
  <c r="N597" i="4"/>
  <c r="L597" i="4"/>
  <c r="C596" i="4"/>
  <c r="H596" i="4" s="1"/>
  <c r="F597" i="4"/>
  <c r="K597" i="4"/>
  <c r="G597" i="4"/>
  <c r="L610" i="4"/>
  <c r="C610" i="4"/>
  <c r="G610" i="4"/>
  <c r="E610" i="4"/>
  <c r="C609" i="4"/>
  <c r="H609" i="4" s="1"/>
  <c r="N610" i="4"/>
  <c r="F447" i="4"/>
  <c r="C364" i="4"/>
  <c r="H364" i="4" s="1"/>
  <c r="N365" i="4"/>
  <c r="C386" i="4"/>
  <c r="H386" i="4" s="1"/>
  <c r="C385" i="4"/>
  <c r="I385" i="4" s="1"/>
  <c r="L426" i="4"/>
  <c r="N426" i="4"/>
  <c r="E426" i="4"/>
  <c r="M440" i="4"/>
  <c r="E440" i="4"/>
  <c r="G440" i="4"/>
  <c r="C439" i="4"/>
  <c r="I439" i="4" s="1"/>
  <c r="K440" i="4"/>
  <c r="N497" i="4"/>
  <c r="M514" i="4"/>
  <c r="K365" i="4"/>
  <c r="K396" i="4"/>
  <c r="L399" i="4"/>
  <c r="M614" i="4"/>
  <c r="L614" i="4"/>
  <c r="L343" i="4"/>
  <c r="F417" i="4"/>
  <c r="L340" i="4"/>
  <c r="K375" i="4"/>
  <c r="L365" i="4"/>
  <c r="K357" i="4"/>
  <c r="L366" i="4"/>
  <c r="F500" i="4"/>
  <c r="N500" i="4"/>
  <c r="K343" i="4"/>
  <c r="C577" i="4"/>
  <c r="K578" i="4"/>
  <c r="G578" i="4"/>
  <c r="M578" i="4"/>
  <c r="F578" i="4"/>
  <c r="N578" i="4"/>
  <c r="G4" i="3"/>
  <c r="G3" i="3" s="1"/>
  <c r="H3" i="3" s="1"/>
  <c r="K344" i="4"/>
  <c r="C344" i="4"/>
  <c r="H344" i="4" s="1"/>
  <c r="L344" i="4"/>
  <c r="C372" i="4"/>
  <c r="H372" i="4" s="1"/>
  <c r="N373" i="4"/>
  <c r="N391" i="4"/>
  <c r="M391" i="4"/>
  <c r="M409" i="4"/>
  <c r="F409" i="4"/>
  <c r="K409" i="4"/>
  <c r="C441" i="4"/>
  <c r="H441" i="4" s="1"/>
  <c r="G441" i="4"/>
  <c r="E441" i="4"/>
  <c r="E466" i="4"/>
  <c r="G466" i="4"/>
  <c r="F466" i="4"/>
  <c r="I500" i="4"/>
  <c r="C366" i="4"/>
  <c r="I366" i="4" s="1"/>
  <c r="K366" i="4"/>
  <c r="M366" i="4"/>
  <c r="N394" i="4"/>
  <c r="C393" i="4"/>
  <c r="M339" i="4"/>
  <c r="K339" i="4"/>
  <c r="M368" i="4"/>
  <c r="C367" i="4"/>
  <c r="I367" i="4" s="1"/>
  <c r="N368" i="4"/>
  <c r="C396" i="4"/>
  <c r="N396" i="4"/>
  <c r="N421" i="4"/>
  <c r="E421" i="4"/>
  <c r="C421" i="4"/>
  <c r="J421" i="4" s="1"/>
  <c r="M421" i="4"/>
  <c r="C420" i="4"/>
  <c r="H420" i="4" s="1"/>
  <c r="G421" i="4"/>
  <c r="L421" i="4"/>
  <c r="L447" i="4"/>
  <c r="C447" i="4"/>
  <c r="I447" i="4" s="1"/>
  <c r="N447" i="4"/>
  <c r="M447" i="4"/>
  <c r="G447" i="4"/>
  <c r="K447" i="4"/>
  <c r="C446" i="4"/>
  <c r="I446" i="4" s="1"/>
  <c r="F468" i="4"/>
  <c r="K468" i="4"/>
  <c r="C468" i="4"/>
  <c r="L468" i="4"/>
  <c r="G468" i="4"/>
  <c r="M468" i="4"/>
  <c r="N468" i="4"/>
  <c r="C467" i="4"/>
  <c r="G481" i="4"/>
  <c r="N481" i="4"/>
  <c r="L481" i="4"/>
  <c r="E481" i="4"/>
  <c r="C481" i="4"/>
  <c r="J481" i="4" s="1"/>
  <c r="K481" i="4"/>
  <c r="C480" i="4"/>
  <c r="J480" i="4" s="1"/>
  <c r="M481" i="4"/>
  <c r="E497" i="4"/>
  <c r="F497" i="4"/>
  <c r="M497" i="4"/>
  <c r="L497" i="4"/>
  <c r="C496" i="4"/>
  <c r="K497" i="4"/>
  <c r="M510" i="4"/>
  <c r="N510" i="4"/>
  <c r="K510" i="4"/>
  <c r="C509" i="4"/>
  <c r="F510" i="4"/>
  <c r="G510" i="4"/>
  <c r="L510" i="4"/>
  <c r="E529" i="4"/>
  <c r="M529" i="4"/>
  <c r="L529" i="4"/>
  <c r="K529" i="4"/>
  <c r="F529" i="4"/>
  <c r="C528" i="4"/>
  <c r="H528" i="4" s="1"/>
  <c r="C529" i="4"/>
  <c r="J529" i="4" s="1"/>
  <c r="N529" i="4"/>
  <c r="L538" i="4"/>
  <c r="F538" i="4"/>
  <c r="E538" i="4"/>
  <c r="C538" i="4"/>
  <c r="I538" i="4" s="1"/>
  <c r="N538" i="4"/>
  <c r="G538" i="4"/>
  <c r="C537" i="4"/>
  <c r="J537" i="4" s="1"/>
  <c r="M555" i="4"/>
  <c r="N555" i="4"/>
  <c r="C554" i="4"/>
  <c r="I554" i="4" s="1"/>
  <c r="G555" i="4"/>
  <c r="K555" i="4"/>
  <c r="L555" i="4"/>
  <c r="F555" i="4"/>
  <c r="M566" i="4"/>
  <c r="F566" i="4"/>
  <c r="C565" i="4"/>
  <c r="J565" i="4" s="1"/>
  <c r="N566" i="4"/>
  <c r="C566" i="4"/>
  <c r="I566" i="4" s="1"/>
  <c r="E566" i="4"/>
  <c r="G566" i="4"/>
  <c r="K566" i="4"/>
  <c r="C378" i="4"/>
  <c r="H378" i="4" s="1"/>
  <c r="N378" i="4"/>
  <c r="L404" i="4"/>
  <c r="N404" i="4"/>
  <c r="C404" i="4"/>
  <c r="H404" i="4" s="1"/>
  <c r="L430" i="4"/>
  <c r="C430" i="4"/>
  <c r="H430" i="4" s="1"/>
  <c r="M430" i="4"/>
  <c r="C429" i="4"/>
  <c r="I429" i="4" s="1"/>
  <c r="G430" i="4"/>
  <c r="F430" i="4"/>
  <c r="K430" i="4"/>
  <c r="F454" i="4"/>
  <c r="L454" i="4"/>
  <c r="K454" i="4"/>
  <c r="M454" i="4"/>
  <c r="E454" i="4"/>
  <c r="G454" i="4"/>
  <c r="C453" i="4"/>
  <c r="J453" i="4" s="1"/>
  <c r="C454" i="4"/>
  <c r="E478" i="4"/>
  <c r="C478" i="4"/>
  <c r="J478" i="4" s="1"/>
  <c r="C477" i="4"/>
  <c r="J477" i="4" s="1"/>
  <c r="M478" i="4"/>
  <c r="N478" i="4"/>
  <c r="G478" i="4"/>
  <c r="F478" i="4"/>
  <c r="L495" i="4"/>
  <c r="M495" i="4"/>
  <c r="N495" i="4"/>
  <c r="C494" i="4"/>
  <c r="I494" i="4" s="1"/>
  <c r="F495" i="4"/>
  <c r="C495" i="4"/>
  <c r="J495" i="4" s="1"/>
  <c r="K495" i="4"/>
  <c r="M507" i="4"/>
  <c r="C507" i="4"/>
  <c r="C506" i="4"/>
  <c r="I506" i="4" s="1"/>
  <c r="E507" i="4"/>
  <c r="N507" i="4"/>
  <c r="K507" i="4"/>
  <c r="L526" i="4"/>
  <c r="G526" i="4"/>
  <c r="C525" i="4"/>
  <c r="I525" i="4" s="1"/>
  <c r="E526" i="4"/>
  <c r="K526" i="4"/>
  <c r="F526" i="4"/>
  <c r="M551" i="4"/>
  <c r="K551" i="4"/>
  <c r="F551" i="4"/>
  <c r="N551" i="4"/>
  <c r="C550" i="4"/>
  <c r="H550" i="4" s="1"/>
  <c r="C551" i="4"/>
  <c r="H551" i="4" s="1"/>
  <c r="H375" i="3"/>
  <c r="H370" i="3"/>
  <c r="H363" i="3"/>
  <c r="C352" i="4"/>
  <c r="M353" i="4"/>
  <c r="C353" i="4"/>
  <c r="I353" i="4" s="1"/>
  <c r="N377" i="4"/>
  <c r="C376" i="4"/>
  <c r="H376" i="4" s="1"/>
  <c r="C395" i="4"/>
  <c r="I395" i="4" s="1"/>
  <c r="N395" i="4"/>
  <c r="K395" i="4"/>
  <c r="L418" i="4"/>
  <c r="N418" i="4"/>
  <c r="E418" i="4"/>
  <c r="C418" i="4"/>
  <c r="H418" i="4" s="1"/>
  <c r="M418" i="4"/>
  <c r="G418" i="4"/>
  <c r="K353" i="4"/>
  <c r="L353" i="4"/>
  <c r="L394" i="4"/>
  <c r="C347" i="4"/>
  <c r="H347" i="4" s="1"/>
  <c r="C338" i="4"/>
  <c r="H338" i="4" s="1"/>
  <c r="F452" i="4"/>
  <c r="K452" i="4"/>
  <c r="L452" i="4"/>
  <c r="C483" i="4"/>
  <c r="L484" i="4"/>
  <c r="M484" i="4"/>
  <c r="E517" i="4"/>
  <c r="L517" i="4"/>
  <c r="M517" i="4"/>
  <c r="L543" i="4"/>
  <c r="E543" i="4"/>
  <c r="L560" i="4"/>
  <c r="F560" i="4"/>
  <c r="M560" i="4"/>
  <c r="K560" i="4"/>
  <c r="G560" i="4"/>
  <c r="G568" i="4"/>
  <c r="F568" i="4"/>
  <c r="L568" i="4"/>
  <c r="K568" i="4"/>
  <c r="C568" i="4"/>
  <c r="E533" i="4"/>
  <c r="M533" i="4"/>
  <c r="M553" i="4"/>
  <c r="N553" i="4"/>
  <c r="C559" i="4"/>
  <c r="K348" i="4"/>
  <c r="F476" i="4"/>
  <c r="G476" i="4"/>
  <c r="L476" i="4"/>
  <c r="K476" i="4"/>
  <c r="L535" i="4"/>
  <c r="E535" i="4"/>
  <c r="M535" i="4"/>
  <c r="K563" i="4"/>
  <c r="E563" i="4"/>
  <c r="L563" i="4"/>
  <c r="G563" i="4"/>
  <c r="N563" i="4"/>
  <c r="M563" i="4"/>
  <c r="F563" i="4"/>
  <c r="F446" i="4"/>
  <c r="K446" i="4"/>
  <c r="L446" i="4"/>
  <c r="E502" i="4"/>
  <c r="M502" i="4"/>
  <c r="L502" i="4"/>
  <c r="F502" i="4"/>
  <c r="L396" i="4"/>
  <c r="K404" i="4"/>
  <c r="K377" i="4"/>
  <c r="K394" i="4"/>
  <c r="C348" i="4"/>
  <c r="F444" i="4"/>
  <c r="K444" i="4"/>
  <c r="L444" i="4"/>
  <c r="C493" i="4"/>
  <c r="L493" i="4"/>
  <c r="M493" i="4"/>
  <c r="E537" i="4"/>
  <c r="M537" i="4"/>
  <c r="L537" i="4"/>
  <c r="M564" i="4"/>
  <c r="G564" i="4"/>
  <c r="L490" i="4"/>
  <c r="M490" i="4"/>
  <c r="F490" i="4"/>
  <c r="N490" i="4"/>
  <c r="E490" i="4"/>
  <c r="M338" i="4"/>
  <c r="C377" i="4"/>
  <c r="M377" i="4"/>
  <c r="M360" i="4"/>
  <c r="L391" i="4"/>
  <c r="C343" i="4"/>
  <c r="I343" i="4" s="1"/>
  <c r="N360" i="4"/>
  <c r="M344" i="4"/>
  <c r="C408" i="4"/>
  <c r="H408" i="4" s="1"/>
  <c r="L409" i="4"/>
  <c r="G409" i="4"/>
  <c r="M441" i="4"/>
  <c r="C465" i="4"/>
  <c r="J465" i="4" s="1"/>
  <c r="N466" i="4"/>
  <c r="M466" i="4"/>
  <c r="K391" i="4"/>
  <c r="M375" i="4"/>
  <c r="M347" i="4"/>
  <c r="C374" i="4"/>
  <c r="H374" i="4" s="1"/>
  <c r="M363" i="4"/>
  <c r="L375" i="4"/>
  <c r="C346" i="4"/>
  <c r="H346" i="4" s="1"/>
  <c r="N344" i="4"/>
  <c r="C390" i="4"/>
  <c r="I390" i="4" s="1"/>
  <c r="C409" i="4"/>
  <c r="H409" i="4" s="1"/>
  <c r="N441" i="4"/>
  <c r="L347" i="4"/>
  <c r="N347" i="4"/>
  <c r="N363" i="4"/>
  <c r="C373" i="4"/>
  <c r="I373" i="4" s="1"/>
  <c r="M373" i="4"/>
  <c r="C362" i="4"/>
  <c r="H362" i="4" s="1"/>
  <c r="N398" i="4"/>
  <c r="M398" i="4"/>
  <c r="C416" i="4"/>
  <c r="H416" i="4" s="1"/>
  <c r="E409" i="4"/>
  <c r="N409" i="4"/>
  <c r="K441" i="4"/>
  <c r="L441" i="4"/>
  <c r="F441" i="4"/>
  <c r="C457" i="4"/>
  <c r="I457" i="4" s="1"/>
  <c r="K466" i="4"/>
  <c r="L466" i="4"/>
  <c r="C391" i="4"/>
  <c r="H391" i="4" s="1"/>
  <c r="M417" i="4"/>
  <c r="C417" i="4"/>
  <c r="J417" i="4" s="1"/>
  <c r="L360" i="4"/>
  <c r="K398" i="4"/>
  <c r="E435" i="4"/>
  <c r="M435" i="4"/>
  <c r="L435" i="4"/>
  <c r="C435" i="4"/>
  <c r="G435" i="4"/>
  <c r="K464" i="4"/>
  <c r="G464" i="4"/>
  <c r="L464" i="4"/>
  <c r="C464" i="4"/>
  <c r="F464" i="4"/>
  <c r="N464" i="4"/>
  <c r="K360" i="4"/>
  <c r="L373" i="4"/>
  <c r="C440" i="4"/>
  <c r="I440" i="4" s="1"/>
  <c r="L457" i="4"/>
  <c r="K457" i="4"/>
  <c r="G457" i="4"/>
  <c r="F457" i="4"/>
  <c r="L363" i="4"/>
  <c r="C398" i="4"/>
  <c r="I398" i="4" s="1"/>
  <c r="C466" i="4"/>
  <c r="H466" i="4" s="1"/>
  <c r="L417" i="4"/>
  <c r="K373" i="4"/>
  <c r="N463" i="4"/>
  <c r="C463" i="4"/>
  <c r="C360" i="4"/>
  <c r="H360" i="4" s="1"/>
  <c r="L562" i="2"/>
  <c r="J563" i="3" s="1"/>
  <c r="L561" i="2"/>
  <c r="J562" i="3" s="1"/>
  <c r="H374" i="3"/>
  <c r="L542" i="2"/>
  <c r="J543" i="3" s="1"/>
  <c r="L439" i="2"/>
  <c r="J440" i="3" s="1"/>
  <c r="L539" i="2"/>
  <c r="J540" i="3" s="1"/>
  <c r="L607" i="2"/>
  <c r="J608" i="3" s="1"/>
  <c r="L624" i="2"/>
  <c r="J625" i="3" s="1"/>
  <c r="L640" i="2"/>
  <c r="J641" i="3" s="1"/>
  <c r="L596" i="2"/>
  <c r="J597" i="3" s="1"/>
  <c r="H376" i="3"/>
  <c r="L534" i="2"/>
  <c r="J535" i="3" s="1"/>
  <c r="L396" i="2"/>
  <c r="J397" i="3" s="1"/>
  <c r="L397" i="4" s="1"/>
  <c r="L500" i="2"/>
  <c r="J501" i="3" s="1"/>
  <c r="L358" i="2"/>
  <c r="J359" i="3" s="1"/>
  <c r="L359" i="4" s="1"/>
  <c r="L404" i="2"/>
  <c r="J405" i="3" s="1"/>
  <c r="L405" i="4" s="1"/>
  <c r="L447" i="2"/>
  <c r="J448" i="3" s="1"/>
  <c r="L479" i="2"/>
  <c r="J480" i="3" s="1"/>
  <c r="L482" i="2"/>
  <c r="J483" i="3" s="1"/>
  <c r="L511" i="2"/>
  <c r="J512" i="3" s="1"/>
  <c r="L527" i="2"/>
  <c r="J528" i="3" s="1"/>
  <c r="L584" i="2"/>
  <c r="J585" i="3" s="1"/>
  <c r="H338" i="3"/>
  <c r="H342" i="3"/>
  <c r="L377" i="2"/>
  <c r="J378" i="3" s="1"/>
  <c r="L378" i="4" s="1"/>
  <c r="L514" i="2"/>
  <c r="J515" i="3" s="1"/>
  <c r="L548" i="2"/>
  <c r="J549" i="3" s="1"/>
  <c r="L338" i="2"/>
  <c r="J339" i="3" s="1"/>
  <c r="L339" i="4" s="1"/>
  <c r="L348" i="2"/>
  <c r="J349" i="3" s="1"/>
  <c r="L349" i="4" s="1"/>
  <c r="L387" i="2"/>
  <c r="J388" i="3" s="1"/>
  <c r="L388" i="4" s="1"/>
  <c r="L412" i="2"/>
  <c r="J413" i="3" s="1"/>
  <c r="L460" i="2"/>
  <c r="J461" i="3" s="1"/>
  <c r="L382" i="2"/>
  <c r="J383" i="3" s="1"/>
  <c r="L383" i="4" s="1"/>
  <c r="L432" i="2"/>
  <c r="J433" i="3" s="1"/>
  <c r="L484" i="2"/>
  <c r="J485" i="3" s="1"/>
  <c r="L496" i="2"/>
  <c r="J497" i="3" s="1"/>
  <c r="L508" i="2"/>
  <c r="J509" i="3" s="1"/>
  <c r="L355" i="2"/>
  <c r="J356" i="3" s="1"/>
  <c r="L356" i="4" s="1"/>
  <c r="L456" i="2"/>
  <c r="J457" i="3" s="1"/>
  <c r="L488" i="2"/>
  <c r="J489" i="3" s="1"/>
  <c r="L546" i="2"/>
  <c r="J547" i="3" s="1"/>
  <c r="L554" i="2"/>
  <c r="J555" i="3" s="1"/>
  <c r="L344" i="2"/>
  <c r="J345" i="3" s="1"/>
  <c r="L345" i="4" s="1"/>
  <c r="L551" i="2"/>
  <c r="J552" i="3" s="1"/>
  <c r="L473" i="2"/>
  <c r="J474" i="3" s="1"/>
  <c r="L537" i="2"/>
  <c r="J538" i="3" s="1"/>
  <c r="L380" i="2"/>
  <c r="J381" i="3" s="1"/>
  <c r="L381" i="4" s="1"/>
  <c r="L419" i="2"/>
  <c r="J420" i="3" s="1"/>
  <c r="L549" i="2"/>
  <c r="J550" i="3" s="1"/>
  <c r="L522" i="2"/>
  <c r="J523" i="3" s="1"/>
  <c r="L519" i="2"/>
  <c r="J520" i="3" s="1"/>
  <c r="L370" i="2"/>
  <c r="J371" i="3" s="1"/>
  <c r="L371" i="4" s="1"/>
  <c r="L434" i="2"/>
  <c r="J435" i="3" s="1"/>
  <c r="L440" i="2"/>
  <c r="J441" i="3" s="1"/>
  <c r="L472" i="2"/>
  <c r="J473" i="3" s="1"/>
  <c r="L492" i="2"/>
  <c r="J493" i="3" s="1"/>
  <c r="L504" i="2"/>
  <c r="J505" i="3" s="1"/>
  <c r="L530" i="2"/>
  <c r="J531" i="3" s="1"/>
  <c r="L368" i="2"/>
  <c r="J369" i="3" s="1"/>
  <c r="L369" i="4" s="1"/>
  <c r="L464" i="2"/>
  <c r="J465" i="3" s="1"/>
  <c r="L533" i="2"/>
  <c r="J534" i="3" s="1"/>
  <c r="L564" i="2"/>
  <c r="J565" i="3" s="1"/>
  <c r="L402" i="2"/>
  <c r="J403" i="3" s="1"/>
  <c r="L403" i="4" s="1"/>
  <c r="L416" i="2"/>
  <c r="J417" i="3" s="1"/>
  <c r="L517" i="2"/>
  <c r="J518" i="3" s="1"/>
  <c r="J519" i="4"/>
  <c r="I519" i="4"/>
  <c r="H519" i="4"/>
  <c r="H345" i="4"/>
  <c r="I345" i="4"/>
  <c r="D649" i="3"/>
  <c r="E650" i="3"/>
  <c r="H39" i="4" l="1"/>
  <c r="I39" i="4"/>
  <c r="J39" i="4"/>
  <c r="I36" i="4"/>
  <c r="J36" i="4" s="1"/>
  <c r="H36" i="4"/>
  <c r="J56" i="4"/>
  <c r="H56" i="4"/>
  <c r="I56" i="4"/>
  <c r="I59" i="4"/>
  <c r="J59" i="4" s="1"/>
  <c r="H59" i="4"/>
  <c r="H37" i="4"/>
  <c r="I37" i="4"/>
  <c r="J37" i="4"/>
  <c r="H11" i="4"/>
  <c r="I11" i="4"/>
  <c r="J11" i="4" s="1"/>
  <c r="J27" i="4"/>
  <c r="H27" i="4"/>
  <c r="I27" i="4"/>
  <c r="H48" i="4"/>
  <c r="I48" i="4"/>
  <c r="J48" i="4" s="1"/>
  <c r="H15" i="4"/>
  <c r="I15" i="4"/>
  <c r="J15" i="4" s="1"/>
  <c r="H50" i="4"/>
  <c r="J50" i="4" s="1"/>
  <c r="I50" i="4"/>
  <c r="J19" i="4"/>
  <c r="H19" i="4"/>
  <c r="I19" i="4"/>
  <c r="H40" i="4"/>
  <c r="I40" i="4"/>
  <c r="J40" i="4" s="1"/>
  <c r="H23" i="4"/>
  <c r="I23" i="4"/>
  <c r="J23" i="4" s="1"/>
  <c r="H44" i="4"/>
  <c r="I44" i="4"/>
  <c r="J44" i="4" s="1"/>
  <c r="H42" i="4"/>
  <c r="I42" i="4"/>
  <c r="J42" i="4" s="1"/>
  <c r="H31" i="4"/>
  <c r="I31" i="4"/>
  <c r="J31" i="4" s="1"/>
  <c r="H52" i="4"/>
  <c r="I52" i="4"/>
  <c r="J52" i="4" s="1"/>
  <c r="H54" i="4"/>
  <c r="I54" i="4"/>
  <c r="J54" i="4" s="1"/>
  <c r="H13" i="4"/>
  <c r="I13" i="4"/>
  <c r="J13" i="4" s="1"/>
  <c r="H17" i="4"/>
  <c r="I17" i="4"/>
  <c r="J17" i="4" s="1"/>
  <c r="H29" i="4"/>
  <c r="I29" i="4"/>
  <c r="J29" i="4"/>
  <c r="H25" i="4"/>
  <c r="I25" i="4"/>
  <c r="J25" i="4"/>
  <c r="H21" i="4"/>
  <c r="I21" i="4"/>
  <c r="J21" i="4" s="1"/>
  <c r="H46" i="4"/>
  <c r="I46" i="4"/>
  <c r="J46" i="4" s="1"/>
  <c r="I20" i="4"/>
  <c r="H20" i="4"/>
  <c r="J20" i="4" s="1"/>
  <c r="H35" i="4"/>
  <c r="I35" i="4"/>
  <c r="J35" i="4" s="1"/>
  <c r="I60" i="4"/>
  <c r="J60" i="4" s="1"/>
  <c r="H60" i="4"/>
  <c r="I49" i="4"/>
  <c r="J49" i="4"/>
  <c r="H49" i="4"/>
  <c r="H61" i="4"/>
  <c r="I61" i="4"/>
  <c r="J61" i="4"/>
  <c r="H26" i="4"/>
  <c r="I26" i="4"/>
  <c r="J26" i="4"/>
  <c r="H22" i="4"/>
  <c r="I22" i="4"/>
  <c r="J22" i="4" s="1"/>
  <c r="H51" i="4"/>
  <c r="I51" i="4"/>
  <c r="J51" i="4" s="1"/>
  <c r="H38" i="4"/>
  <c r="I38" i="4"/>
  <c r="J38" i="4" s="1"/>
  <c r="H14" i="4"/>
  <c r="I14" i="4"/>
  <c r="J14" i="4"/>
  <c r="I12" i="4"/>
  <c r="J12" i="4" s="1"/>
  <c r="H12" i="4"/>
  <c r="I28" i="4"/>
  <c r="J28" i="4"/>
  <c r="H28" i="4"/>
  <c r="I41" i="4"/>
  <c r="H41" i="4"/>
  <c r="J41" i="4" s="1"/>
  <c r="H47" i="4"/>
  <c r="I47" i="4"/>
  <c r="J47" i="4"/>
  <c r="H33" i="4"/>
  <c r="I33" i="4"/>
  <c r="J33" i="4" s="1"/>
  <c r="H62" i="4"/>
  <c r="J62" i="4"/>
  <c r="I62" i="4"/>
  <c r="H30" i="4"/>
  <c r="I30" i="4"/>
  <c r="J30" i="4"/>
  <c r="I16" i="4"/>
  <c r="J16" i="4" s="1"/>
  <c r="H16" i="4"/>
  <c r="I32" i="4"/>
  <c r="J32" i="4" s="1"/>
  <c r="H32" i="4"/>
  <c r="I55" i="4"/>
  <c r="J55" i="4" s="1"/>
  <c r="H55" i="4"/>
  <c r="I45" i="4"/>
  <c r="H45" i="4"/>
  <c r="J45" i="4" s="1"/>
  <c r="H34" i="4"/>
  <c r="I34" i="4"/>
  <c r="J34" i="4" s="1"/>
  <c r="H43" i="4"/>
  <c r="I43" i="4"/>
  <c r="J43" i="4" s="1"/>
  <c r="H57" i="4"/>
  <c r="I57" i="4"/>
  <c r="J57" i="4" s="1"/>
  <c r="I24" i="4"/>
  <c r="H24" i="4"/>
  <c r="J24" i="4" s="1"/>
  <c r="I53" i="4"/>
  <c r="J53" i="4" s="1"/>
  <c r="H53" i="4"/>
  <c r="H18" i="4"/>
  <c r="I18" i="4"/>
  <c r="J18" i="4" s="1"/>
  <c r="H58" i="4"/>
  <c r="J58" i="4"/>
  <c r="I58" i="4"/>
  <c r="D14" i="3"/>
  <c r="E15" i="3"/>
  <c r="I63" i="4"/>
  <c r="H63" i="4"/>
  <c r="I67" i="4"/>
  <c r="H67" i="4"/>
  <c r="I64" i="4"/>
  <c r="H64" i="4"/>
  <c r="H65" i="4"/>
  <c r="I65" i="4"/>
  <c r="I66" i="4"/>
  <c r="H66" i="4"/>
  <c r="I70" i="4"/>
  <c r="H70" i="4"/>
  <c r="H71" i="4"/>
  <c r="I71" i="4"/>
  <c r="I69" i="4"/>
  <c r="H69" i="4"/>
  <c r="I68" i="4"/>
  <c r="H68" i="4"/>
  <c r="H76" i="4"/>
  <c r="I76" i="4"/>
  <c r="H72" i="4"/>
  <c r="I72" i="4"/>
  <c r="H78" i="4"/>
  <c r="I78" i="4"/>
  <c r="H74" i="4"/>
  <c r="I74" i="4"/>
  <c r="H79" i="4"/>
  <c r="I79" i="4"/>
  <c r="H80" i="4"/>
  <c r="I80" i="4"/>
  <c r="I77" i="4"/>
  <c r="H77" i="4"/>
  <c r="H75" i="4"/>
  <c r="I75" i="4"/>
  <c r="I73" i="4"/>
  <c r="H73" i="4"/>
  <c r="I81" i="4"/>
  <c r="H81" i="4"/>
  <c r="I82" i="4"/>
  <c r="H82" i="4"/>
  <c r="H92" i="4"/>
  <c r="I92" i="4"/>
  <c r="I83" i="4"/>
  <c r="H83" i="4"/>
  <c r="I99" i="4"/>
  <c r="H99" i="4"/>
  <c r="I95" i="4"/>
  <c r="H95" i="4"/>
  <c r="H84" i="4"/>
  <c r="I84" i="4"/>
  <c r="H107" i="4"/>
  <c r="I107" i="4"/>
  <c r="H96" i="4"/>
  <c r="I96" i="4"/>
  <c r="H100" i="4"/>
  <c r="I100" i="4"/>
  <c r="H88" i="4"/>
  <c r="I88" i="4"/>
  <c r="I104" i="4"/>
  <c r="H104" i="4"/>
  <c r="I87" i="4"/>
  <c r="H87" i="4"/>
  <c r="H105" i="4"/>
  <c r="I105" i="4"/>
  <c r="I108" i="4"/>
  <c r="H108" i="4"/>
  <c r="I86" i="4"/>
  <c r="H86" i="4"/>
  <c r="I91" i="4"/>
  <c r="H91" i="4"/>
  <c r="I90" i="4"/>
  <c r="H90" i="4"/>
  <c r="I98" i="4"/>
  <c r="H98" i="4"/>
  <c r="I94" i="4"/>
  <c r="H94" i="4"/>
  <c r="H109" i="4"/>
  <c r="I109" i="4"/>
  <c r="H85" i="4"/>
  <c r="I85" i="4"/>
  <c r="H101" i="4"/>
  <c r="I101" i="4"/>
  <c r="H103" i="4"/>
  <c r="I103" i="4"/>
  <c r="H93" i="4"/>
  <c r="I93" i="4"/>
  <c r="H89" i="4"/>
  <c r="I89" i="4"/>
  <c r="I106" i="4"/>
  <c r="H106" i="4"/>
  <c r="H97" i="4"/>
  <c r="I97" i="4"/>
  <c r="I102" i="4"/>
  <c r="H102" i="4"/>
  <c r="H114" i="4"/>
  <c r="I114" i="4"/>
  <c r="H112" i="4"/>
  <c r="I112" i="4"/>
  <c r="H110" i="4"/>
  <c r="I110" i="4"/>
  <c r="H113" i="4"/>
  <c r="I113" i="4"/>
  <c r="I111" i="4"/>
  <c r="H111" i="4"/>
  <c r="H117" i="4"/>
  <c r="I117" i="4"/>
  <c r="H115" i="4"/>
  <c r="I115" i="4"/>
  <c r="H119" i="4"/>
  <c r="I119" i="4"/>
  <c r="I116" i="4"/>
  <c r="H116" i="4"/>
  <c r="H118" i="4"/>
  <c r="I118" i="4"/>
  <c r="I121" i="4"/>
  <c r="H121" i="4"/>
  <c r="H123" i="4"/>
  <c r="I123" i="4"/>
  <c r="H120" i="4"/>
  <c r="I120" i="4"/>
  <c r="H124" i="4"/>
  <c r="I124" i="4"/>
  <c r="H122" i="4"/>
  <c r="I122" i="4"/>
  <c r="H131" i="4"/>
  <c r="I131" i="4"/>
  <c r="H129" i="4"/>
  <c r="I129" i="4"/>
  <c r="I133" i="4"/>
  <c r="H133" i="4"/>
  <c r="I125" i="4"/>
  <c r="H125" i="4"/>
  <c r="I130" i="4"/>
  <c r="H130" i="4"/>
  <c r="I134" i="4"/>
  <c r="H134" i="4"/>
  <c r="I126" i="4"/>
  <c r="H126" i="4"/>
  <c r="H127" i="4"/>
  <c r="I127" i="4"/>
  <c r="H128" i="4"/>
  <c r="I128" i="4"/>
  <c r="H132" i="4"/>
  <c r="I132" i="4"/>
  <c r="H136" i="4"/>
  <c r="I136" i="4"/>
  <c r="H138" i="4"/>
  <c r="I138" i="4"/>
  <c r="H139" i="4"/>
  <c r="I139" i="4"/>
  <c r="H137" i="4"/>
  <c r="I137" i="4"/>
  <c r="H135" i="4"/>
  <c r="I135" i="4"/>
  <c r="H140" i="4"/>
  <c r="I140" i="4"/>
  <c r="H143" i="4"/>
  <c r="I143" i="4"/>
  <c r="I141" i="4"/>
  <c r="H141" i="4"/>
  <c r="I142" i="4"/>
  <c r="H142" i="4"/>
  <c r="I144" i="4"/>
  <c r="H144" i="4"/>
  <c r="H146" i="4"/>
  <c r="I146" i="4"/>
  <c r="H145" i="4"/>
  <c r="I145" i="4"/>
  <c r="H149" i="4"/>
  <c r="I149" i="4"/>
  <c r="H147" i="4"/>
  <c r="I147" i="4"/>
  <c r="H153" i="4"/>
  <c r="I153" i="4"/>
  <c r="H150" i="4"/>
  <c r="I150" i="4"/>
  <c r="H152" i="4"/>
  <c r="I152" i="4"/>
  <c r="I148" i="4"/>
  <c r="H148" i="4"/>
  <c r="H151" i="4"/>
  <c r="I151" i="4"/>
  <c r="H154" i="4"/>
  <c r="I154" i="4"/>
  <c r="H158" i="4"/>
  <c r="I158" i="4"/>
  <c r="H162" i="4"/>
  <c r="I162" i="4"/>
  <c r="H166" i="4"/>
  <c r="I166" i="4"/>
  <c r="I167" i="4"/>
  <c r="H167" i="4"/>
  <c r="H164" i="4"/>
  <c r="I164" i="4"/>
  <c r="H168" i="4"/>
  <c r="I168" i="4"/>
  <c r="H160" i="4"/>
  <c r="I160" i="4"/>
  <c r="H156" i="4"/>
  <c r="I156" i="4"/>
  <c r="I155" i="4"/>
  <c r="H155" i="4"/>
  <c r="H169" i="4"/>
  <c r="I169" i="4"/>
  <c r="H161" i="4"/>
  <c r="I161" i="4"/>
  <c r="H157" i="4"/>
  <c r="I157" i="4"/>
  <c r="I159" i="4"/>
  <c r="H159" i="4"/>
  <c r="H165" i="4"/>
  <c r="I165" i="4"/>
  <c r="I163" i="4"/>
  <c r="H163" i="4"/>
  <c r="H178" i="4"/>
  <c r="I178" i="4"/>
  <c r="H170" i="4"/>
  <c r="I170" i="4"/>
  <c r="H182" i="4"/>
  <c r="I182" i="4"/>
  <c r="H174" i="4"/>
  <c r="I174" i="4"/>
  <c r="H180" i="4"/>
  <c r="I180" i="4"/>
  <c r="H172" i="4"/>
  <c r="I172" i="4"/>
  <c r="H184" i="4"/>
  <c r="I184" i="4"/>
  <c r="H176" i="4"/>
  <c r="I176" i="4"/>
  <c r="H173" i="4"/>
  <c r="I173" i="4"/>
  <c r="I179" i="4"/>
  <c r="H179" i="4"/>
  <c r="H177" i="4"/>
  <c r="I177" i="4"/>
  <c r="H181" i="4"/>
  <c r="I181" i="4"/>
  <c r="I171" i="4"/>
  <c r="H171" i="4"/>
  <c r="I175" i="4"/>
  <c r="H175" i="4"/>
  <c r="I183" i="4"/>
  <c r="H183" i="4"/>
  <c r="H207" i="4"/>
  <c r="I207" i="4"/>
  <c r="H201" i="4"/>
  <c r="I201" i="4"/>
  <c r="H199" i="4"/>
  <c r="I199" i="4"/>
  <c r="I186" i="4"/>
  <c r="H186" i="4"/>
  <c r="H203" i="4"/>
  <c r="I203" i="4"/>
  <c r="H193" i="4"/>
  <c r="I193" i="4"/>
  <c r="I206" i="4"/>
  <c r="H206" i="4"/>
  <c r="I194" i="4"/>
  <c r="H194" i="4"/>
  <c r="I198" i="4"/>
  <c r="H198" i="4"/>
  <c r="H205" i="4"/>
  <c r="I205" i="4"/>
  <c r="H197" i="4"/>
  <c r="I197" i="4"/>
  <c r="I190" i="4"/>
  <c r="H190" i="4"/>
  <c r="H185" i="4"/>
  <c r="I185" i="4"/>
  <c r="I202" i="4"/>
  <c r="H202" i="4"/>
  <c r="H191" i="4"/>
  <c r="I191" i="4"/>
  <c r="H187" i="4"/>
  <c r="I187" i="4"/>
  <c r="H192" i="4"/>
  <c r="I192" i="4"/>
  <c r="I188" i="4"/>
  <c r="H188" i="4"/>
  <c r="H195" i="4"/>
  <c r="I195" i="4"/>
  <c r="I196" i="4"/>
  <c r="H196" i="4"/>
  <c r="I200" i="4"/>
  <c r="H200" i="4"/>
  <c r="I204" i="4"/>
  <c r="H204" i="4"/>
  <c r="H189" i="4"/>
  <c r="I189" i="4"/>
  <c r="I208" i="4"/>
  <c r="H208" i="4"/>
  <c r="H212" i="4"/>
  <c r="I212" i="4"/>
  <c r="H210" i="4"/>
  <c r="I210" i="4"/>
  <c r="I211" i="4"/>
  <c r="H211" i="4"/>
  <c r="H209" i="4"/>
  <c r="I209" i="4"/>
  <c r="H213" i="4"/>
  <c r="I213" i="4"/>
  <c r="H217" i="4"/>
  <c r="I217" i="4"/>
  <c r="I218" i="4"/>
  <c r="H218" i="4"/>
  <c r="H215" i="4"/>
  <c r="I215" i="4"/>
  <c r="I216" i="4"/>
  <c r="H216" i="4"/>
  <c r="H214" i="4"/>
  <c r="I214" i="4"/>
  <c r="H222" i="4"/>
  <c r="I222" i="4"/>
  <c r="I220" i="4"/>
  <c r="H220" i="4"/>
  <c r="I221" i="4"/>
  <c r="H221" i="4"/>
  <c r="I219" i="4"/>
  <c r="H219" i="4"/>
  <c r="H223" i="4"/>
  <c r="I223" i="4"/>
  <c r="H224" i="4"/>
  <c r="I224" i="4"/>
  <c r="H232" i="4"/>
  <c r="I232" i="4"/>
  <c r="H236" i="4"/>
  <c r="I236" i="4"/>
  <c r="H240" i="4"/>
  <c r="I240" i="4"/>
  <c r="H228" i="4"/>
  <c r="I228" i="4"/>
  <c r="H238" i="4"/>
  <c r="I238" i="4"/>
  <c r="H234" i="4"/>
  <c r="I234" i="4"/>
  <c r="H230" i="4"/>
  <c r="I230" i="4"/>
  <c r="H242" i="4"/>
  <c r="I242" i="4"/>
  <c r="H226" i="4"/>
  <c r="I226" i="4"/>
  <c r="H227" i="4"/>
  <c r="I227" i="4"/>
  <c r="H243" i="4"/>
  <c r="I243" i="4"/>
  <c r="I233" i="4"/>
  <c r="H233" i="4"/>
  <c r="H231" i="4"/>
  <c r="I231" i="4"/>
  <c r="I241" i="4"/>
  <c r="H241" i="4"/>
  <c r="I229" i="4"/>
  <c r="H229" i="4"/>
  <c r="H235" i="4"/>
  <c r="I235" i="4"/>
  <c r="I225" i="4"/>
  <c r="H225" i="4"/>
  <c r="I237" i="4"/>
  <c r="H237" i="4"/>
  <c r="H239" i="4"/>
  <c r="I239" i="4"/>
  <c r="I244" i="4"/>
  <c r="H244" i="4"/>
  <c r="H248" i="4"/>
  <c r="I248" i="4"/>
  <c r="H246" i="4"/>
  <c r="I246" i="4"/>
  <c r="H247" i="4"/>
  <c r="I247" i="4"/>
  <c r="I245" i="4"/>
  <c r="H245" i="4"/>
  <c r="H252" i="4"/>
  <c r="I252" i="4"/>
  <c r="I251" i="4"/>
  <c r="H251" i="4"/>
  <c r="H250" i="4"/>
  <c r="I250" i="4"/>
  <c r="H253" i="4"/>
  <c r="I253" i="4"/>
  <c r="I249" i="4"/>
  <c r="H249" i="4"/>
  <c r="I254" i="4"/>
  <c r="H254" i="4"/>
  <c r="I255" i="4"/>
  <c r="H255" i="4"/>
  <c r="H256" i="4"/>
  <c r="I256" i="4"/>
  <c r="H257" i="4"/>
  <c r="I257" i="4"/>
  <c r="I258" i="4"/>
  <c r="H258" i="4"/>
  <c r="H260" i="4"/>
  <c r="I260" i="4"/>
  <c r="I262" i="4"/>
  <c r="H262" i="4"/>
  <c r="I263" i="4"/>
  <c r="H263" i="4"/>
  <c r="I259" i="4"/>
  <c r="H259" i="4"/>
  <c r="H261" i="4"/>
  <c r="I261" i="4"/>
  <c r="I264" i="4"/>
  <c r="H264" i="4"/>
  <c r="H268" i="4"/>
  <c r="I268" i="4"/>
  <c r="I265" i="4"/>
  <c r="H265" i="4"/>
  <c r="H266" i="4"/>
  <c r="I266" i="4"/>
  <c r="H267" i="4"/>
  <c r="I267" i="4"/>
  <c r="I270" i="4"/>
  <c r="H270" i="4"/>
  <c r="I271" i="4"/>
  <c r="H271" i="4"/>
  <c r="H272" i="4"/>
  <c r="I272" i="4"/>
  <c r="I269" i="4"/>
  <c r="H269" i="4"/>
  <c r="H273" i="4"/>
  <c r="I273" i="4"/>
  <c r="H277" i="4"/>
  <c r="I277" i="4"/>
  <c r="H274" i="4"/>
  <c r="I274" i="4"/>
  <c r="I275" i="4"/>
  <c r="H275" i="4"/>
  <c r="H278" i="4"/>
  <c r="I278" i="4"/>
  <c r="H276" i="4"/>
  <c r="I276" i="4"/>
  <c r="H283" i="4"/>
  <c r="I283" i="4"/>
  <c r="H280" i="4"/>
  <c r="I280" i="4"/>
  <c r="H282" i="4"/>
  <c r="I282" i="4"/>
  <c r="H279" i="4"/>
  <c r="I279" i="4"/>
  <c r="H281" i="4"/>
  <c r="I281" i="4"/>
  <c r="H284" i="4"/>
  <c r="I284" i="4"/>
  <c r="H287" i="4"/>
  <c r="I287" i="4"/>
  <c r="I285" i="4"/>
  <c r="H285" i="4"/>
  <c r="H288" i="4"/>
  <c r="I288" i="4"/>
  <c r="H533" i="4"/>
  <c r="H286" i="4"/>
  <c r="I286" i="4"/>
  <c r="H475" i="4"/>
  <c r="J444" i="4"/>
  <c r="H293" i="4"/>
  <c r="I293" i="4"/>
  <c r="H289" i="4"/>
  <c r="I289" i="4"/>
  <c r="I292" i="4"/>
  <c r="H292" i="4"/>
  <c r="H290" i="4"/>
  <c r="I290" i="4"/>
  <c r="H291" i="4"/>
  <c r="I291" i="4"/>
  <c r="H643" i="4"/>
  <c r="H399" i="4"/>
  <c r="J399" i="4" s="1"/>
  <c r="I571" i="4"/>
  <c r="H296" i="4"/>
  <c r="I296" i="4"/>
  <c r="J531" i="4"/>
  <c r="H295" i="4"/>
  <c r="I295" i="4"/>
  <c r="H294" i="4"/>
  <c r="I294" i="4"/>
  <c r="I297" i="4"/>
  <c r="H297" i="4"/>
  <c r="J582" i="4"/>
  <c r="J432" i="4"/>
  <c r="I532" i="4"/>
  <c r="I300" i="4"/>
  <c r="H300" i="4"/>
  <c r="H299" i="4"/>
  <c r="I299" i="4"/>
  <c r="I422" i="4"/>
  <c r="H534" i="4"/>
  <c r="I382" i="4"/>
  <c r="J382" i="4" s="1"/>
  <c r="J424" i="4"/>
  <c r="J567" i="4"/>
  <c r="H301" i="4"/>
  <c r="I301" i="4"/>
  <c r="H298" i="4"/>
  <c r="I298" i="4"/>
  <c r="H350" i="4"/>
  <c r="J350" i="4" s="1"/>
  <c r="I556" i="4"/>
  <c r="J410" i="4"/>
  <c r="H470" i="4"/>
  <c r="H302" i="4"/>
  <c r="I302" i="4"/>
  <c r="H407" i="4"/>
  <c r="J542" i="4"/>
  <c r="H571" i="4"/>
  <c r="H582" i="4"/>
  <c r="I356" i="4"/>
  <c r="J356" i="4" s="1"/>
  <c r="H427" i="4"/>
  <c r="H361" i="4"/>
  <c r="J361" i="4" s="1"/>
  <c r="H444" i="4"/>
  <c r="I624" i="4"/>
  <c r="I475" i="4"/>
  <c r="H422" i="4"/>
  <c r="J436" i="4"/>
  <c r="I534" i="4"/>
  <c r="H556" i="4"/>
  <c r="I643" i="4"/>
  <c r="I473" i="4"/>
  <c r="H501" i="4"/>
  <c r="I445" i="4"/>
  <c r="H304" i="4"/>
  <c r="I304" i="4"/>
  <c r="H306" i="4"/>
  <c r="I306" i="4"/>
  <c r="H307" i="4"/>
  <c r="I307" i="4"/>
  <c r="H303" i="4"/>
  <c r="I303" i="4"/>
  <c r="I305" i="4"/>
  <c r="H305" i="4"/>
  <c r="H423" i="4"/>
  <c r="I407" i="4"/>
  <c r="H379" i="4"/>
  <c r="J379" i="4" s="1"/>
  <c r="J625" i="4"/>
  <c r="I583" i="4"/>
  <c r="H410" i="4"/>
  <c r="I423" i="4"/>
  <c r="I342" i="4"/>
  <c r="J342" i="4" s="1"/>
  <c r="I526" i="4"/>
  <c r="I432" i="4"/>
  <c r="H424" i="4"/>
  <c r="I403" i="4"/>
  <c r="J403" i="4" s="1"/>
  <c r="I567" i="4"/>
  <c r="I470" i="4"/>
  <c r="I553" i="4"/>
  <c r="I354" i="4"/>
  <c r="J354" i="4" s="1"/>
  <c r="I359" i="4"/>
  <c r="J359" i="4" s="1"/>
  <c r="J650" i="4"/>
  <c r="H624" i="4"/>
  <c r="G406" i="4"/>
  <c r="H311" i="4"/>
  <c r="I311" i="4"/>
  <c r="I308" i="4"/>
  <c r="H308" i="4"/>
  <c r="J469" i="4"/>
  <c r="H381" i="4"/>
  <c r="J381" i="4" s="1"/>
  <c r="H523" i="4"/>
  <c r="J623" i="4"/>
  <c r="H606" i="4"/>
  <c r="H645" i="4"/>
  <c r="H310" i="4"/>
  <c r="I310" i="4"/>
  <c r="I401" i="4"/>
  <c r="J401" i="4" s="1"/>
  <c r="I606" i="4"/>
  <c r="I309" i="4"/>
  <c r="H309" i="4"/>
  <c r="I312" i="4"/>
  <c r="H312" i="4"/>
  <c r="H492" i="4"/>
  <c r="J449" i="4"/>
  <c r="H580" i="4"/>
  <c r="J584" i="4"/>
  <c r="H353" i="4"/>
  <c r="J353" i="4" s="1"/>
  <c r="I588" i="4"/>
  <c r="I622" i="4"/>
  <c r="H313" i="4"/>
  <c r="I313" i="4"/>
  <c r="H317" i="4"/>
  <c r="I317" i="4"/>
  <c r="H315" i="4"/>
  <c r="I315" i="4"/>
  <c r="H316" i="4"/>
  <c r="I316" i="4"/>
  <c r="I314" i="4"/>
  <c r="H314" i="4"/>
  <c r="J538" i="4"/>
  <c r="H387" i="4"/>
  <c r="J387" i="4" s="1"/>
  <c r="J558" i="4"/>
  <c r="H357" i="4"/>
  <c r="J357" i="4" s="1"/>
  <c r="J500" i="4"/>
  <c r="H617" i="4"/>
  <c r="J622" i="4"/>
  <c r="I522" i="4"/>
  <c r="I469" i="4"/>
  <c r="I344" i="4"/>
  <c r="J344" i="4" s="1"/>
  <c r="H531" i="4"/>
  <c r="J578" i="4"/>
  <c r="J411" i="4"/>
  <c r="J535" i="4"/>
  <c r="H481" i="4"/>
  <c r="H419" i="4"/>
  <c r="J645" i="4"/>
  <c r="J434" i="4"/>
  <c r="H434" i="4"/>
  <c r="H497" i="4"/>
  <c r="I560" i="4"/>
  <c r="J560" i="4"/>
  <c r="J604" i="4"/>
  <c r="J532" i="4"/>
  <c r="H648" i="4"/>
  <c r="H604" i="4"/>
  <c r="H588" i="4"/>
  <c r="I541" i="4"/>
  <c r="J545" i="4"/>
  <c r="I412" i="4"/>
  <c r="H414" i="4"/>
  <c r="I462" i="4"/>
  <c r="H421" i="4"/>
  <c r="I384" i="4"/>
  <c r="J384" i="4" s="1"/>
  <c r="I573" i="4"/>
  <c r="H623" i="4"/>
  <c r="H487" i="4"/>
  <c r="H644" i="4"/>
  <c r="J530" i="4"/>
  <c r="J533" i="4"/>
  <c r="H426" i="4"/>
  <c r="I340" i="4"/>
  <c r="J340" i="4" s="1"/>
  <c r="I527" i="4"/>
  <c r="H474" i="4"/>
  <c r="I380" i="4"/>
  <c r="J380" i="4" s="1"/>
  <c r="J501" i="4"/>
  <c r="I351" i="4"/>
  <c r="J351" i="4" s="1"/>
  <c r="H595" i="4"/>
  <c r="I318" i="4"/>
  <c r="H318" i="4"/>
  <c r="H321" i="4"/>
  <c r="I321" i="4"/>
  <c r="I405" i="4"/>
  <c r="J405" i="4" s="1"/>
  <c r="H368" i="4"/>
  <c r="J368" i="4" s="1"/>
  <c r="I542" i="4"/>
  <c r="H349" i="4"/>
  <c r="J349" i="4" s="1"/>
  <c r="H650" i="4"/>
  <c r="H603" i="4"/>
  <c r="J603" i="4"/>
  <c r="I626" i="4"/>
  <c r="H319" i="4"/>
  <c r="I319" i="4"/>
  <c r="I320" i="4"/>
  <c r="H320" i="4"/>
  <c r="H322" i="4"/>
  <c r="I322" i="4"/>
  <c r="J583" i="4"/>
  <c r="J526" i="4"/>
  <c r="I341" i="4"/>
  <c r="J341" i="4" s="1"/>
  <c r="H570" i="4"/>
  <c r="I636" i="4"/>
  <c r="J425" i="4"/>
  <c r="I358" i="4"/>
  <c r="J358" i="4" s="1"/>
  <c r="J552" i="4"/>
  <c r="H445" i="4"/>
  <c r="I591" i="4"/>
  <c r="H629" i="4"/>
  <c r="H592" i="4"/>
  <c r="J616" i="4"/>
  <c r="H649" i="4"/>
  <c r="H578" i="4"/>
  <c r="H400" i="4"/>
  <c r="J400" i="4" s="1"/>
  <c r="H547" i="4"/>
  <c r="I597" i="4"/>
  <c r="J649" i="4"/>
  <c r="H413" i="4"/>
  <c r="H389" i="4"/>
  <c r="J389" i="4" s="1"/>
  <c r="J536" i="4"/>
  <c r="H518" i="4"/>
  <c r="J458" i="4"/>
  <c r="H535" i="4"/>
  <c r="I572" i="4"/>
  <c r="H437" i="4"/>
  <c r="I517" i="4"/>
  <c r="J553" i="4"/>
  <c r="I402" i="4"/>
  <c r="J402" i="4" s="1"/>
  <c r="H520" i="4"/>
  <c r="J539" i="4"/>
  <c r="J521" i="4"/>
  <c r="I383" i="4"/>
  <c r="J383" i="4" s="1"/>
  <c r="I592" i="4"/>
  <c r="I638" i="4"/>
  <c r="H438" i="4"/>
  <c r="H593" i="4"/>
  <c r="J612" i="4"/>
  <c r="J513" i="4"/>
  <c r="I502" i="4"/>
  <c r="J517" i="4"/>
  <c r="J413" i="4"/>
  <c r="H367" i="4"/>
  <c r="J367" i="4" s="1"/>
  <c r="H458" i="4"/>
  <c r="H369" i="4"/>
  <c r="J369" i="4" s="1"/>
  <c r="J406" i="4"/>
  <c r="I416" i="4"/>
  <c r="H544" i="4"/>
  <c r="I449" i="4"/>
  <c r="H612" i="4"/>
  <c r="I513" i="4"/>
  <c r="H366" i="4"/>
  <c r="J366" i="4" s="1"/>
  <c r="H394" i="4"/>
  <c r="J394" i="4" s="1"/>
  <c r="I548" i="4"/>
  <c r="J563" i="4"/>
  <c r="H638" i="4"/>
  <c r="H591" i="4"/>
  <c r="J615" i="4"/>
  <c r="H530" i="4"/>
  <c r="J462" i="4"/>
  <c r="J546" i="4"/>
  <c r="I552" i="4"/>
  <c r="H563" i="4"/>
  <c r="I629" i="4"/>
  <c r="J593" i="4"/>
  <c r="H554" i="4"/>
  <c r="I421" i="4"/>
  <c r="H546" i="4"/>
  <c r="H549" i="4"/>
  <c r="H371" i="4"/>
  <c r="J371" i="4" s="1"/>
  <c r="I339" i="4"/>
  <c r="J339" i="4" s="1"/>
  <c r="I481" i="4"/>
  <c r="I365" i="4"/>
  <c r="J365" i="4" s="1"/>
  <c r="I472" i="4"/>
  <c r="J579" i="4"/>
  <c r="J564" i="4"/>
  <c r="I397" i="4"/>
  <c r="J397" i="4" s="1"/>
  <c r="H485" i="4"/>
  <c r="I459" i="4"/>
  <c r="J516" i="4"/>
  <c r="I325" i="4"/>
  <c r="H325" i="4"/>
  <c r="J416" i="4"/>
  <c r="H324" i="4"/>
  <c r="I324" i="4"/>
  <c r="H326" i="4"/>
  <c r="I326" i="4"/>
  <c r="H323" i="4"/>
  <c r="I323" i="4"/>
  <c r="H343" i="4"/>
  <c r="J343" i="4" s="1"/>
  <c r="J437" i="4"/>
  <c r="J541" i="4"/>
  <c r="H545" i="4"/>
  <c r="J426" i="4"/>
  <c r="I520" i="4"/>
  <c r="I558" i="4"/>
  <c r="I427" i="4"/>
  <c r="J474" i="4"/>
  <c r="H565" i="4"/>
  <c r="J443" i="4"/>
  <c r="I615" i="4"/>
  <c r="I564" i="4"/>
  <c r="I456" i="4"/>
  <c r="J438" i="4"/>
  <c r="I640" i="4"/>
  <c r="J585" i="4"/>
  <c r="J502" i="4"/>
  <c r="H512" i="4"/>
  <c r="H626" i="4"/>
  <c r="H636" i="4"/>
  <c r="H488" i="4"/>
  <c r="J429" i="4"/>
  <c r="J412" i="4"/>
  <c r="J523" i="4"/>
  <c r="I425" i="4"/>
  <c r="J450" i="4"/>
  <c r="H573" i="4"/>
  <c r="I579" i="4"/>
  <c r="H627" i="4"/>
  <c r="J488" i="4"/>
  <c r="J439" i="4"/>
  <c r="H625" i="4"/>
  <c r="I363" i="4"/>
  <c r="J363" i="4" s="1"/>
  <c r="I485" i="4"/>
  <c r="H499" i="4"/>
  <c r="H459" i="4"/>
  <c r="I644" i="4"/>
  <c r="H601" i="4"/>
  <c r="J602" i="4"/>
  <c r="I602" i="4"/>
  <c r="H328" i="4"/>
  <c r="I328" i="4"/>
  <c r="H330" i="4"/>
  <c r="I330" i="4"/>
  <c r="H331" i="4"/>
  <c r="I331" i="4"/>
  <c r="I329" i="4"/>
  <c r="H329" i="4"/>
  <c r="H327" i="4"/>
  <c r="I327" i="4"/>
  <c r="I409" i="4"/>
  <c r="H4" i="3"/>
  <c r="I528" i="4"/>
  <c r="I420" i="4"/>
  <c r="H548" i="4"/>
  <c r="J544" i="4"/>
  <c r="I478" i="4"/>
  <c r="I551" i="4"/>
  <c r="H447" i="4"/>
  <c r="J512" i="4"/>
  <c r="I611" i="4"/>
  <c r="J599" i="4"/>
  <c r="I637" i="4"/>
  <c r="I632" i="4"/>
  <c r="I616" i="4"/>
  <c r="J601" i="4"/>
  <c r="I585" i="4"/>
  <c r="J554" i="4"/>
  <c r="H406" i="4"/>
  <c r="J528" i="4"/>
  <c r="J420" i="4"/>
  <c r="J551" i="4"/>
  <c r="I599" i="4"/>
  <c r="I627" i="4"/>
  <c r="J456" i="4"/>
  <c r="H490" i="4"/>
  <c r="J632" i="4"/>
  <c r="I589" i="4"/>
  <c r="H589" i="4"/>
  <c r="H385" i="4"/>
  <c r="J385" i="4" s="1"/>
  <c r="H480" i="4"/>
  <c r="H611" i="4"/>
  <c r="H472" i="4"/>
  <c r="J640" i="4"/>
  <c r="I642" i="4"/>
  <c r="I414" i="4"/>
  <c r="I386" i="4"/>
  <c r="J386" i="4" s="1"/>
  <c r="H529" i="4"/>
  <c r="J461" i="4"/>
  <c r="I419" i="4"/>
  <c r="H388" i="4"/>
  <c r="J388" i="4" s="1"/>
  <c r="I511" i="4"/>
  <c r="H539" i="4"/>
  <c r="J473" i="4"/>
  <c r="I547" i="4"/>
  <c r="H461" i="4"/>
  <c r="I404" i="4"/>
  <c r="J404" i="4" s="1"/>
  <c r="H451" i="4"/>
  <c r="J448" i="4"/>
  <c r="J442" i="4"/>
  <c r="J562" i="4"/>
  <c r="H508" i="4"/>
  <c r="H566" i="4"/>
  <c r="I570" i="4"/>
  <c r="H633" i="4"/>
  <c r="J433" i="4"/>
  <c r="I521" i="4"/>
  <c r="J648" i="4"/>
  <c r="I480" i="4"/>
  <c r="J447" i="4"/>
  <c r="H448" i="4"/>
  <c r="H511" i="4"/>
  <c r="H562" i="4"/>
  <c r="J633" i="4"/>
  <c r="I370" i="4"/>
  <c r="J370" i="4" s="1"/>
  <c r="I508" i="4"/>
  <c r="H392" i="4"/>
  <c r="J392" i="4" s="1"/>
  <c r="H597" i="4"/>
  <c r="J499" i="4"/>
  <c r="I584" i="4"/>
  <c r="I595" i="4"/>
  <c r="H600" i="4"/>
  <c r="J518" i="4"/>
  <c r="H498" i="4"/>
  <c r="H561" i="4"/>
  <c r="H516" i="4"/>
  <c r="I618" i="4"/>
  <c r="I433" i="4"/>
  <c r="H442" i="4"/>
  <c r="J451" i="4"/>
  <c r="I479" i="4"/>
  <c r="J479" i="4"/>
  <c r="I498" i="4"/>
  <c r="I561" i="4"/>
  <c r="H618" i="4"/>
  <c r="I332" i="4"/>
  <c r="H332" i="4"/>
  <c r="H455" i="4"/>
  <c r="I455" i="4"/>
  <c r="J455" i="4"/>
  <c r="H333" i="4"/>
  <c r="I333" i="4"/>
  <c r="J522" i="4"/>
  <c r="H555" i="4"/>
  <c r="H428" i="4"/>
  <c r="I428" i="4"/>
  <c r="I418" i="4"/>
  <c r="I436" i="4"/>
  <c r="J418" i="4"/>
  <c r="H536" i="4"/>
  <c r="J415" i="4"/>
  <c r="J524" i="4"/>
  <c r="I476" i="4"/>
  <c r="J460" i="4"/>
  <c r="I587" i="4"/>
  <c r="I510" i="4"/>
  <c r="H642" i="4"/>
  <c r="H619" i="4"/>
  <c r="I619" i="4"/>
  <c r="J619" i="4"/>
  <c r="I505" i="4"/>
  <c r="J505" i="4"/>
  <c r="H505" i="4"/>
  <c r="I586" i="4"/>
  <c r="J586" i="4"/>
  <c r="H586" i="4"/>
  <c r="J441" i="4"/>
  <c r="H415" i="4"/>
  <c r="J482" i="4"/>
  <c r="H524" i="4"/>
  <c r="J510" i="4"/>
  <c r="H460" i="4"/>
  <c r="I617" i="4"/>
  <c r="J587" i="4"/>
  <c r="I492" i="4"/>
  <c r="J641" i="4"/>
  <c r="I641" i="4"/>
  <c r="H641" i="4"/>
  <c r="H646" i="4"/>
  <c r="J646" i="4"/>
  <c r="I646" i="4"/>
  <c r="I489" i="4"/>
  <c r="H489" i="4"/>
  <c r="J489" i="4"/>
  <c r="H476" i="4"/>
  <c r="J575" i="4"/>
  <c r="I504" i="4"/>
  <c r="J504" i="4"/>
  <c r="H504" i="4"/>
  <c r="H503" i="4"/>
  <c r="J503" i="4"/>
  <c r="I503" i="4"/>
  <c r="H5" i="3"/>
  <c r="I634" i="4"/>
  <c r="H634" i="4"/>
  <c r="H607" i="4"/>
  <c r="I607" i="4"/>
  <c r="J607" i="4"/>
  <c r="H515" i="4"/>
  <c r="I515" i="4"/>
  <c r="J515" i="4"/>
  <c r="H614" i="4"/>
  <c r="J614" i="4"/>
  <c r="I614" i="4"/>
  <c r="I490" i="4"/>
  <c r="I364" i="4"/>
  <c r="J364" i="4" s="1"/>
  <c r="J621" i="4"/>
  <c r="I600" i="4"/>
  <c r="I635" i="4"/>
  <c r="H635" i="4"/>
  <c r="J635" i="4"/>
  <c r="H630" i="4"/>
  <c r="J630" i="4"/>
  <c r="I630" i="4"/>
  <c r="H639" i="4"/>
  <c r="I639" i="4"/>
  <c r="J605" i="4"/>
  <c r="I605" i="4"/>
  <c r="H605" i="4"/>
  <c r="I620" i="4"/>
  <c r="J620" i="4"/>
  <c r="H620" i="4"/>
  <c r="H538" i="4"/>
  <c r="H525" i="4"/>
  <c r="I550" i="4"/>
  <c r="I411" i="4"/>
  <c r="H390" i="4"/>
  <c r="J390" i="4" s="1"/>
  <c r="I557" i="4"/>
  <c r="J431" i="4"/>
  <c r="J540" i="4"/>
  <c r="H478" i="4"/>
  <c r="J543" i="4"/>
  <c r="H527" i="4"/>
  <c r="I487" i="4"/>
  <c r="H572" i="4"/>
  <c r="H590" i="4"/>
  <c r="I372" i="4"/>
  <c r="J372" i="4" s="1"/>
  <c r="J590" i="4"/>
  <c r="J497" i="4"/>
  <c r="J580" i="4"/>
  <c r="I491" i="4"/>
  <c r="J594" i="4"/>
  <c r="I576" i="4"/>
  <c r="H576" i="4"/>
  <c r="J576" i="4"/>
  <c r="I355" i="4"/>
  <c r="J355" i="4" s="1"/>
  <c r="J631" i="4"/>
  <c r="I631" i="4"/>
  <c r="H631" i="4"/>
  <c r="I574" i="4"/>
  <c r="H574" i="4"/>
  <c r="J574" i="4"/>
  <c r="I628" i="4"/>
  <c r="H628" i="4"/>
  <c r="J628" i="4"/>
  <c r="H557" i="4"/>
  <c r="J549" i="4"/>
  <c r="H431" i="4"/>
  <c r="I540" i="4"/>
  <c r="H543" i="4"/>
  <c r="H575" i="4"/>
  <c r="H637" i="4"/>
  <c r="J471" i="4"/>
  <c r="I608" i="4"/>
  <c r="J608" i="4"/>
  <c r="H608" i="4"/>
  <c r="I647" i="4"/>
  <c r="H647" i="4"/>
  <c r="J647" i="4"/>
  <c r="H598" i="4"/>
  <c r="I598" i="4"/>
  <c r="J598" i="4"/>
  <c r="H465" i="4"/>
  <c r="J408" i="4"/>
  <c r="H450" i="4"/>
  <c r="H443" i="4"/>
  <c r="J634" i="4"/>
  <c r="I375" i="4"/>
  <c r="J375" i="4" s="1"/>
  <c r="H594" i="4"/>
  <c r="H621" i="4"/>
  <c r="H491" i="4"/>
  <c r="I471" i="4"/>
  <c r="I486" i="4"/>
  <c r="J486" i="4"/>
  <c r="H486" i="4"/>
  <c r="I613" i="4"/>
  <c r="J613" i="4"/>
  <c r="H613" i="4"/>
  <c r="I569" i="4"/>
  <c r="H569" i="4"/>
  <c r="J569" i="4"/>
  <c r="H440" i="4"/>
  <c r="H581" i="4"/>
  <c r="J581" i="4"/>
  <c r="I581" i="4"/>
  <c r="I335" i="4"/>
  <c r="H335" i="4"/>
  <c r="J440" i="4"/>
  <c r="H337" i="4"/>
  <c r="I337" i="4"/>
  <c r="I334" i="4"/>
  <c r="H334" i="4"/>
  <c r="H336" i="4"/>
  <c r="I336" i="4"/>
  <c r="I529" i="4"/>
  <c r="H482" i="4"/>
  <c r="H373" i="4"/>
  <c r="J373" i="4" s="1"/>
  <c r="H495" i="4"/>
  <c r="I495" i="4"/>
  <c r="J446" i="4"/>
  <c r="J609" i="4"/>
  <c r="I609" i="4"/>
  <c r="I596" i="4"/>
  <c r="J596" i="4"/>
  <c r="H514" i="4"/>
  <c r="J514" i="4"/>
  <c r="J610" i="4"/>
  <c r="I610" i="4"/>
  <c r="H610" i="4"/>
  <c r="H537" i="4"/>
  <c r="I555" i="4"/>
  <c r="H429" i="4"/>
  <c r="I378" i="4"/>
  <c r="J378" i="4" s="1"/>
  <c r="I537" i="4"/>
  <c r="I441" i="4"/>
  <c r="I466" i="4"/>
  <c r="H446" i="4"/>
  <c r="J566" i="4"/>
  <c r="J484" i="4"/>
  <c r="I577" i="4"/>
  <c r="H577" i="4"/>
  <c r="J577" i="4"/>
  <c r="J452" i="4"/>
  <c r="H452" i="4"/>
  <c r="I452" i="4"/>
  <c r="H439" i="4"/>
  <c r="I484" i="4"/>
  <c r="H348" i="4"/>
  <c r="I348" i="4"/>
  <c r="J525" i="4"/>
  <c r="H477" i="4"/>
  <c r="H395" i="4"/>
  <c r="J395" i="4" s="1"/>
  <c r="I362" i="4"/>
  <c r="J362" i="4" s="1"/>
  <c r="J550" i="4"/>
  <c r="I477" i="4"/>
  <c r="J430" i="4"/>
  <c r="I565" i="4"/>
  <c r="I453" i="4"/>
  <c r="H507" i="4"/>
  <c r="I507" i="4"/>
  <c r="J507" i="4"/>
  <c r="J454" i="4"/>
  <c r="H454" i="4"/>
  <c r="I454" i="4"/>
  <c r="I468" i="4"/>
  <c r="H468" i="4"/>
  <c r="J468" i="4"/>
  <c r="H393" i="4"/>
  <c r="I393" i="4"/>
  <c r="I493" i="4"/>
  <c r="H493" i="4"/>
  <c r="J493" i="4"/>
  <c r="I509" i="4"/>
  <c r="H509" i="4"/>
  <c r="J509" i="4"/>
  <c r="I430" i="4"/>
  <c r="H494" i="4"/>
  <c r="I568" i="4"/>
  <c r="H568" i="4"/>
  <c r="J568" i="4"/>
  <c r="I352" i="4"/>
  <c r="H352" i="4"/>
  <c r="I376" i="4"/>
  <c r="J376" i="4" s="1"/>
  <c r="I496" i="4"/>
  <c r="H496" i="4"/>
  <c r="J496" i="4"/>
  <c r="I396" i="4"/>
  <c r="H396" i="4"/>
  <c r="H559" i="4"/>
  <c r="I559" i="4"/>
  <c r="J559" i="4"/>
  <c r="J494" i="4"/>
  <c r="H453" i="4"/>
  <c r="I347" i="4"/>
  <c r="J347" i="4" s="1"/>
  <c r="H483" i="4"/>
  <c r="I483" i="4"/>
  <c r="J483" i="4"/>
  <c r="H506" i="4"/>
  <c r="J506" i="4"/>
  <c r="H467" i="4"/>
  <c r="J467" i="4"/>
  <c r="I467" i="4"/>
  <c r="I338" i="4"/>
  <c r="J338" i="4" s="1"/>
  <c r="I408" i="4"/>
  <c r="H377" i="4"/>
  <c r="I377" i="4"/>
  <c r="I465" i="4"/>
  <c r="H398" i="4"/>
  <c r="J398" i="4" s="1"/>
  <c r="I360" i="4"/>
  <c r="J360" i="4" s="1"/>
  <c r="H417" i="4"/>
  <c r="J435" i="4"/>
  <c r="H435" i="4"/>
  <c r="I435" i="4"/>
  <c r="J457" i="4"/>
  <c r="I391" i="4"/>
  <c r="J391" i="4" s="1"/>
  <c r="I417" i="4"/>
  <c r="H457" i="4"/>
  <c r="J466" i="4"/>
  <c r="I346" i="4"/>
  <c r="J346" i="4" s="1"/>
  <c r="H463" i="4"/>
  <c r="J463" i="4"/>
  <c r="I463" i="4"/>
  <c r="J409" i="4"/>
  <c r="I374" i="4"/>
  <c r="J374" i="4" s="1"/>
  <c r="I464" i="4"/>
  <c r="H464" i="4"/>
  <c r="J464" i="4"/>
  <c r="J345" i="4"/>
  <c r="E649" i="3"/>
  <c r="D648" i="3"/>
  <c r="J67" i="4" l="1"/>
  <c r="D13" i="3"/>
  <c r="E14" i="3"/>
  <c r="J66" i="4"/>
  <c r="J71" i="4"/>
  <c r="J64" i="4"/>
  <c r="J69" i="4"/>
  <c r="J65" i="4"/>
  <c r="J63" i="4"/>
  <c r="J68" i="4"/>
  <c r="J70" i="4"/>
  <c r="J75" i="4"/>
  <c r="J80" i="4"/>
  <c r="J74" i="4"/>
  <c r="J72" i="4"/>
  <c r="J79" i="4"/>
  <c r="J78" i="4"/>
  <c r="J81" i="4"/>
  <c r="J77" i="4"/>
  <c r="J86" i="4"/>
  <c r="J73" i="4"/>
  <c r="J109" i="4"/>
  <c r="J99" i="4"/>
  <c r="J76" i="4"/>
  <c r="J98" i="4"/>
  <c r="J91" i="4"/>
  <c r="J84" i="4"/>
  <c r="J97" i="4"/>
  <c r="J94" i="4"/>
  <c r="J104" i="4"/>
  <c r="J93" i="4"/>
  <c r="J105" i="4"/>
  <c r="J100" i="4"/>
  <c r="J107" i="4"/>
  <c r="J95" i="4"/>
  <c r="J103" i="4"/>
  <c r="J85" i="4"/>
  <c r="J87" i="4"/>
  <c r="J96" i="4"/>
  <c r="J90" i="4"/>
  <c r="J108" i="4"/>
  <c r="J92" i="4"/>
  <c r="J102" i="4"/>
  <c r="J106" i="4"/>
  <c r="J88" i="4"/>
  <c r="J111" i="4"/>
  <c r="J110" i="4"/>
  <c r="J114" i="4"/>
  <c r="J89" i="4"/>
  <c r="J101" i="4"/>
  <c r="J83" i="4"/>
  <c r="J82" i="4"/>
  <c r="J113" i="4"/>
  <c r="J112" i="4"/>
  <c r="J115" i="4"/>
  <c r="J119" i="4"/>
  <c r="J116" i="4"/>
  <c r="J118" i="4"/>
  <c r="J117" i="4"/>
  <c r="J124" i="4"/>
  <c r="J123" i="4"/>
  <c r="J122" i="4"/>
  <c r="J120" i="4"/>
  <c r="J121" i="4"/>
  <c r="J129" i="4"/>
  <c r="J126" i="4"/>
  <c r="J133" i="4"/>
  <c r="J132" i="4"/>
  <c r="J127" i="4"/>
  <c r="J131" i="4"/>
  <c r="J134" i="4"/>
  <c r="J125" i="4"/>
  <c r="J128" i="4"/>
  <c r="J130" i="4"/>
  <c r="J137" i="4"/>
  <c r="J139" i="4"/>
  <c r="J136" i="4"/>
  <c r="J135" i="4"/>
  <c r="J138" i="4"/>
  <c r="J142" i="4"/>
  <c r="J143" i="4"/>
  <c r="J140" i="4"/>
  <c r="J144" i="4"/>
  <c r="J141" i="4"/>
  <c r="J146" i="4"/>
  <c r="J147" i="4"/>
  <c r="J145" i="4"/>
  <c r="J148" i="4"/>
  <c r="J150" i="4"/>
  <c r="J152" i="4"/>
  <c r="J153" i="4"/>
  <c r="J149" i="4"/>
  <c r="J151" i="4"/>
  <c r="J156" i="4"/>
  <c r="J154" i="4"/>
  <c r="J161" i="4"/>
  <c r="J158" i="4"/>
  <c r="J159" i="4"/>
  <c r="J157" i="4"/>
  <c r="J155" i="4"/>
  <c r="J160" i="4"/>
  <c r="J162" i="4"/>
  <c r="J173" i="4"/>
  <c r="J184" i="4"/>
  <c r="J180" i="4"/>
  <c r="J178" i="4"/>
  <c r="J165" i="4"/>
  <c r="J168" i="4"/>
  <c r="J167" i="4"/>
  <c r="J163" i="4"/>
  <c r="J169" i="4"/>
  <c r="J164" i="4"/>
  <c r="J166" i="4"/>
  <c r="J175" i="4"/>
  <c r="J179" i="4"/>
  <c r="J186" i="4"/>
  <c r="J183" i="4"/>
  <c r="J170" i="4"/>
  <c r="J176" i="4"/>
  <c r="J181" i="4"/>
  <c r="J182" i="4"/>
  <c r="J171" i="4"/>
  <c r="J177" i="4"/>
  <c r="J172" i="4"/>
  <c r="J174" i="4"/>
  <c r="J189" i="4"/>
  <c r="J197" i="4"/>
  <c r="J205" i="4"/>
  <c r="J193" i="4"/>
  <c r="J203" i="4"/>
  <c r="J207" i="4"/>
  <c r="J206" i="4"/>
  <c r="J188" i="4"/>
  <c r="J187" i="4"/>
  <c r="J202" i="4"/>
  <c r="J200" i="4"/>
  <c r="J195" i="4"/>
  <c r="J192" i="4"/>
  <c r="J196" i="4"/>
  <c r="J199" i="4"/>
  <c r="J213" i="4"/>
  <c r="J211" i="4"/>
  <c r="J204" i="4"/>
  <c r="J198" i="4"/>
  <c r="J190" i="4"/>
  <c r="J208" i="4"/>
  <c r="J191" i="4"/>
  <c r="J185" i="4"/>
  <c r="J194" i="4"/>
  <c r="J201" i="4"/>
  <c r="J214" i="4"/>
  <c r="J210" i="4"/>
  <c r="J209" i="4"/>
  <c r="J212" i="4"/>
  <c r="J216" i="4"/>
  <c r="J218" i="4"/>
  <c r="J217" i="4"/>
  <c r="J215" i="4"/>
  <c r="J221" i="4"/>
  <c r="J219" i="4"/>
  <c r="J220" i="4"/>
  <c r="J222" i="4"/>
  <c r="J223" i="4"/>
  <c r="J237" i="4"/>
  <c r="J235" i="4"/>
  <c r="J233" i="4"/>
  <c r="J227" i="4"/>
  <c r="J242" i="4"/>
  <c r="J234" i="4"/>
  <c r="J224" i="4"/>
  <c r="J243" i="4"/>
  <c r="J226" i="4"/>
  <c r="J239" i="4"/>
  <c r="J230" i="4"/>
  <c r="J240" i="4"/>
  <c r="J232" i="4"/>
  <c r="J241" i="4"/>
  <c r="J225" i="4"/>
  <c r="J229" i="4"/>
  <c r="J238" i="4"/>
  <c r="J231" i="4"/>
  <c r="J228" i="4"/>
  <c r="J236" i="4"/>
  <c r="J247" i="4"/>
  <c r="J245" i="4"/>
  <c r="J244" i="4"/>
  <c r="J248" i="4"/>
  <c r="J246" i="4"/>
  <c r="J251" i="4"/>
  <c r="J250" i="4"/>
  <c r="J252" i="4"/>
  <c r="J253" i="4"/>
  <c r="J249" i="4"/>
  <c r="J257" i="4"/>
  <c r="J259" i="4"/>
  <c r="J262" i="4"/>
  <c r="J256" i="4"/>
  <c r="J255" i="4"/>
  <c r="H4" i="4"/>
  <c r="H3" i="4" s="1"/>
  <c r="J254" i="4"/>
  <c r="I4" i="4"/>
  <c r="I3" i="4" s="1"/>
  <c r="J261" i="4"/>
  <c r="J263" i="4"/>
  <c r="J258" i="4"/>
  <c r="J260" i="4"/>
  <c r="J267" i="4"/>
  <c r="J273" i="4"/>
  <c r="J268" i="4"/>
  <c r="J277" i="4"/>
  <c r="J265" i="4"/>
  <c r="J266" i="4"/>
  <c r="J264" i="4"/>
  <c r="J272" i="4"/>
  <c r="J270" i="4"/>
  <c r="J271" i="4"/>
  <c r="J276" i="4"/>
  <c r="J275" i="4"/>
  <c r="J269" i="4"/>
  <c r="J278" i="4"/>
  <c r="J274" i="4"/>
  <c r="J283" i="4"/>
  <c r="J287" i="4"/>
  <c r="J281" i="4"/>
  <c r="J282" i="4"/>
  <c r="J279" i="4"/>
  <c r="J280" i="4"/>
  <c r="J285" i="4"/>
  <c r="J288" i="4"/>
  <c r="J290" i="4"/>
  <c r="J286" i="4"/>
  <c r="J284" i="4"/>
  <c r="J292" i="4"/>
  <c r="J289" i="4"/>
  <c r="J294" i="4"/>
  <c r="J293" i="4"/>
  <c r="J291" i="4"/>
  <c r="J299" i="4"/>
  <c r="J296" i="4"/>
  <c r="J297" i="4"/>
  <c r="J302" i="4"/>
  <c r="J295" i="4"/>
  <c r="J300" i="4"/>
  <c r="J309" i="4"/>
  <c r="J308" i="4"/>
  <c r="J305" i="4"/>
  <c r="J307" i="4"/>
  <c r="J304" i="4"/>
  <c r="J301" i="4"/>
  <c r="J298" i="4"/>
  <c r="J303" i="4"/>
  <c r="J306" i="4"/>
  <c r="J310" i="4"/>
  <c r="J312" i="4"/>
  <c r="J311" i="4"/>
  <c r="J317" i="4"/>
  <c r="J315" i="4"/>
  <c r="J316" i="4"/>
  <c r="J314" i="4"/>
  <c r="J313" i="4"/>
  <c r="J319" i="4"/>
  <c r="J318" i="4"/>
  <c r="J321" i="4"/>
  <c r="J323" i="4"/>
  <c r="J324" i="4"/>
  <c r="J322" i="4"/>
  <c r="J320" i="4"/>
  <c r="J331" i="4"/>
  <c r="J330" i="4"/>
  <c r="J325" i="4"/>
  <c r="J326" i="4"/>
  <c r="J333" i="4"/>
  <c r="J329" i="4"/>
  <c r="J328" i="4"/>
  <c r="J327" i="4"/>
  <c r="J332" i="4"/>
  <c r="J335" i="4"/>
  <c r="J334" i="4"/>
  <c r="J336" i="4"/>
  <c r="J337" i="4"/>
  <c r="J393" i="4"/>
  <c r="J348" i="4"/>
  <c r="J352" i="4"/>
  <c r="J377" i="4"/>
  <c r="J396" i="4"/>
  <c r="D647" i="3"/>
  <c r="E648" i="3"/>
  <c r="D12" i="3" l="1"/>
  <c r="E13" i="3"/>
  <c r="J5" i="4"/>
  <c r="J3" i="4"/>
  <c r="J4" i="4"/>
  <c r="E647" i="3"/>
  <c r="D646" i="3"/>
  <c r="D11" i="3" l="1"/>
  <c r="E11" i="3" s="1"/>
  <c r="E12" i="3"/>
  <c r="D645" i="3"/>
  <c r="E646" i="3"/>
  <c r="E645" i="3" l="1"/>
  <c r="D644" i="3"/>
  <c r="D643" i="3" l="1"/>
  <c r="E644" i="3"/>
  <c r="E643" i="3" l="1"/>
  <c r="D642" i="3"/>
  <c r="D641" i="3" l="1"/>
  <c r="E642" i="3"/>
  <c r="E641" i="3" l="1"/>
  <c r="D640" i="3"/>
  <c r="D639" i="3" l="1"/>
  <c r="E640" i="3"/>
  <c r="E639" i="3" l="1"/>
  <c r="D638" i="3"/>
  <c r="D637" i="3" l="1"/>
  <c r="E638" i="3"/>
  <c r="E637" i="3" l="1"/>
  <c r="D636" i="3"/>
  <c r="D635" i="3" l="1"/>
  <c r="E636" i="3"/>
  <c r="E635" i="3" l="1"/>
  <c r="D634" i="3"/>
  <c r="D633" i="3" l="1"/>
  <c r="E634" i="3"/>
  <c r="E633" i="3" l="1"/>
  <c r="D632" i="3"/>
  <c r="D631" i="3" l="1"/>
  <c r="E632" i="3"/>
  <c r="E631" i="3" l="1"/>
  <c r="D630" i="3"/>
  <c r="D629" i="3" l="1"/>
  <c r="E630" i="3"/>
  <c r="E629" i="3" l="1"/>
  <c r="D628" i="3"/>
  <c r="D627" i="3" l="1"/>
  <c r="E628" i="3"/>
  <c r="E627" i="3" l="1"/>
  <c r="D626" i="3"/>
  <c r="D625" i="3" l="1"/>
  <c r="E626" i="3"/>
  <c r="E625" i="3" l="1"/>
  <c r="D624" i="3"/>
  <c r="D623" i="3" l="1"/>
  <c r="E624" i="3"/>
  <c r="E623" i="3" l="1"/>
  <c r="D622" i="3"/>
  <c r="D621" i="3" l="1"/>
  <c r="E622" i="3"/>
  <c r="E621" i="3" l="1"/>
  <c r="D620" i="3"/>
  <c r="D619" i="3" l="1"/>
  <c r="E620" i="3"/>
  <c r="E619" i="3" l="1"/>
  <c r="D618" i="3"/>
  <c r="D617" i="3" l="1"/>
  <c r="E618" i="3"/>
  <c r="E617" i="3" l="1"/>
  <c r="D616" i="3"/>
  <c r="D615" i="3" l="1"/>
  <c r="E616" i="3"/>
  <c r="E615" i="3" l="1"/>
  <c r="D614" i="3"/>
  <c r="E614" i="3" l="1"/>
  <c r="D613" i="3"/>
  <c r="E613" i="3" l="1"/>
  <c r="D612" i="3"/>
  <c r="D611" i="3" l="1"/>
  <c r="E612" i="3"/>
  <c r="E611" i="3" l="1"/>
  <c r="D610" i="3"/>
  <c r="D609" i="3" l="1"/>
  <c r="E610" i="3"/>
  <c r="E609" i="3" l="1"/>
  <c r="D608" i="3"/>
  <c r="E608" i="3" l="1"/>
  <c r="D607" i="3"/>
  <c r="E607" i="3" l="1"/>
  <c r="D606" i="3"/>
  <c r="E606" i="3" l="1"/>
  <c r="D605" i="3"/>
  <c r="E605" i="3" l="1"/>
  <c r="D604" i="3"/>
  <c r="E604" i="3" l="1"/>
  <c r="D603" i="3"/>
  <c r="E603" i="3" l="1"/>
  <c r="D602" i="3"/>
  <c r="D601" i="3" l="1"/>
  <c r="E602" i="3"/>
  <c r="E601" i="3" l="1"/>
  <c r="D600" i="3"/>
  <c r="D599" i="3" l="1"/>
  <c r="E600" i="3"/>
  <c r="E599" i="3" l="1"/>
  <c r="D598" i="3"/>
  <c r="D597" i="3" l="1"/>
  <c r="E598" i="3"/>
  <c r="E597" i="3" l="1"/>
  <c r="D596" i="3"/>
  <c r="D595" i="3" l="1"/>
  <c r="E596" i="3"/>
  <c r="E595" i="3" l="1"/>
  <c r="D594" i="3"/>
  <c r="D593" i="3" l="1"/>
  <c r="E594" i="3"/>
  <c r="E593" i="3" l="1"/>
  <c r="D592" i="3"/>
  <c r="E592" i="3" l="1"/>
  <c r="D591" i="3"/>
  <c r="E591" i="3" l="1"/>
  <c r="D590" i="3"/>
  <c r="E590" i="3" l="1"/>
  <c r="D589" i="3"/>
  <c r="E589" i="3" l="1"/>
  <c r="D588" i="3"/>
  <c r="D587" i="3" l="1"/>
  <c r="E588" i="3"/>
  <c r="E587" i="3" l="1"/>
  <c r="D586" i="3"/>
  <c r="E586" i="3" l="1"/>
  <c r="D585" i="3"/>
  <c r="E585" i="3" l="1"/>
  <c r="D584" i="3"/>
  <c r="D583" i="3" l="1"/>
  <c r="E584" i="3"/>
  <c r="E583" i="3" l="1"/>
  <c r="D582" i="3"/>
  <c r="E582" i="3" l="1"/>
  <c r="D581" i="3"/>
  <c r="E581" i="3" l="1"/>
  <c r="D580" i="3"/>
  <c r="D579" i="3" l="1"/>
  <c r="E580" i="3"/>
  <c r="E579" i="3" l="1"/>
  <c r="D578" i="3"/>
  <c r="E578" i="3" l="1"/>
  <c r="D577" i="3"/>
  <c r="E577" i="3" l="1"/>
  <c r="D576" i="3"/>
  <c r="E576" i="3" l="1"/>
  <c r="D575" i="3"/>
  <c r="E575" i="3" l="1"/>
  <c r="D574" i="3"/>
  <c r="D573" i="3" l="1"/>
  <c r="E574" i="3"/>
  <c r="E573" i="3" l="1"/>
  <c r="D572" i="3"/>
  <c r="D571" i="3" l="1"/>
  <c r="E572" i="3"/>
  <c r="E571" i="3" l="1"/>
  <c r="D570" i="3"/>
  <c r="E570" i="3" l="1"/>
  <c r="D569" i="3"/>
  <c r="E569" i="3" l="1"/>
  <c r="D568" i="3"/>
  <c r="E568" i="3" l="1"/>
  <c r="D567" i="3"/>
  <c r="E567" i="3" l="1"/>
  <c r="D566" i="3"/>
  <c r="E566" i="3" l="1"/>
  <c r="D565" i="3"/>
  <c r="E565" i="3" l="1"/>
  <c r="D564" i="3"/>
  <c r="D563" i="3" l="1"/>
  <c r="E564" i="3"/>
  <c r="E563" i="3" l="1"/>
  <c r="D562" i="3"/>
  <c r="E562" i="3" l="1"/>
  <c r="D561" i="3"/>
  <c r="E561" i="3" l="1"/>
  <c r="D560" i="3"/>
  <c r="E560" i="3" l="1"/>
  <c r="D559" i="3"/>
  <c r="E559" i="3" l="1"/>
  <c r="D558" i="3"/>
  <c r="E558" i="3" l="1"/>
  <c r="D557" i="3"/>
  <c r="E557" i="3" l="1"/>
  <c r="D556" i="3"/>
  <c r="E556" i="3" l="1"/>
  <c r="D555" i="3"/>
  <c r="E555" i="3" l="1"/>
  <c r="D554" i="3"/>
  <c r="E554" i="3" l="1"/>
  <c r="D553" i="3"/>
  <c r="E553" i="3" l="1"/>
  <c r="D552" i="3"/>
  <c r="D551" i="3" l="1"/>
  <c r="E552" i="3"/>
  <c r="E551" i="3" l="1"/>
  <c r="D550" i="3"/>
  <c r="D549" i="3" l="1"/>
  <c r="E550" i="3"/>
  <c r="E549" i="3" l="1"/>
  <c r="D548" i="3"/>
  <c r="E548" i="3" l="1"/>
  <c r="D547" i="3"/>
  <c r="D546" i="3" l="1"/>
  <c r="E547" i="3"/>
  <c r="D545" i="3" l="1"/>
  <c r="E546" i="3"/>
  <c r="D544" i="3" l="1"/>
  <c r="E545" i="3"/>
  <c r="E544" i="3" l="1"/>
  <c r="D543" i="3"/>
  <c r="D542" i="3" l="1"/>
  <c r="E543" i="3"/>
  <c r="E542" i="3" l="1"/>
  <c r="D541" i="3"/>
  <c r="D540" i="3" l="1"/>
  <c r="E541" i="3"/>
  <c r="E540" i="3" l="1"/>
  <c r="D539" i="3"/>
  <c r="D538" i="3" l="1"/>
  <c r="E539" i="3"/>
  <c r="E538" i="3" l="1"/>
  <c r="D537" i="3"/>
  <c r="D536" i="3" l="1"/>
  <c r="E537" i="3"/>
  <c r="E536" i="3" l="1"/>
  <c r="D535" i="3"/>
  <c r="D534" i="3" l="1"/>
  <c r="E535" i="3"/>
  <c r="E534" i="3" l="1"/>
  <c r="D533" i="3"/>
  <c r="D532" i="3" l="1"/>
  <c r="E533" i="3"/>
  <c r="E532" i="3" l="1"/>
  <c r="D531" i="3"/>
  <c r="D530" i="3" l="1"/>
  <c r="E531" i="3"/>
  <c r="E530" i="3" l="1"/>
  <c r="D529" i="3"/>
  <c r="D528" i="3" l="1"/>
  <c r="E529" i="3"/>
  <c r="E528" i="3" l="1"/>
  <c r="D527" i="3"/>
  <c r="D526" i="3" l="1"/>
  <c r="E527" i="3"/>
  <c r="E526" i="3" l="1"/>
  <c r="D525" i="3"/>
  <c r="D524" i="3" l="1"/>
  <c r="E525" i="3"/>
  <c r="E524" i="3" l="1"/>
  <c r="D523" i="3"/>
  <c r="D522" i="3" l="1"/>
  <c r="E523" i="3"/>
  <c r="E522" i="3" l="1"/>
  <c r="D521" i="3"/>
  <c r="D520" i="3" l="1"/>
  <c r="E521" i="3"/>
  <c r="E520" i="3" l="1"/>
  <c r="D519" i="3"/>
  <c r="D518" i="3" l="1"/>
  <c r="E519" i="3"/>
  <c r="E518" i="3" l="1"/>
  <c r="D517" i="3"/>
  <c r="D516" i="3" l="1"/>
  <c r="E517" i="3"/>
  <c r="E516" i="3" l="1"/>
  <c r="D515" i="3"/>
  <c r="D514" i="3" l="1"/>
  <c r="E515" i="3"/>
  <c r="E514" i="3" l="1"/>
  <c r="D513" i="3"/>
  <c r="D512" i="3" l="1"/>
  <c r="E513" i="3"/>
  <c r="E512" i="3" l="1"/>
  <c r="D511" i="3"/>
  <c r="D510" i="3" l="1"/>
  <c r="E511" i="3"/>
  <c r="E510" i="3" l="1"/>
  <c r="D509" i="3"/>
  <c r="D508" i="3" l="1"/>
  <c r="E509" i="3"/>
  <c r="E508" i="3" l="1"/>
  <c r="D507" i="3"/>
  <c r="D506" i="3" l="1"/>
  <c r="E507" i="3"/>
  <c r="E506" i="3" l="1"/>
  <c r="D505" i="3"/>
  <c r="D504" i="3" l="1"/>
  <c r="E505" i="3"/>
  <c r="E504" i="3" l="1"/>
  <c r="D503" i="3"/>
  <c r="D502" i="3" l="1"/>
  <c r="E503" i="3"/>
  <c r="E502" i="3" l="1"/>
  <c r="D501" i="3"/>
  <c r="D500" i="3" l="1"/>
  <c r="E501" i="3"/>
  <c r="E500" i="3" l="1"/>
  <c r="D499" i="3"/>
  <c r="D498" i="3" l="1"/>
  <c r="E499" i="3"/>
  <c r="E498" i="3" l="1"/>
  <c r="D497" i="3"/>
  <c r="D496" i="3" l="1"/>
  <c r="E497" i="3"/>
  <c r="E496" i="3" l="1"/>
  <c r="D495" i="3"/>
  <c r="D494" i="3" l="1"/>
  <c r="E495" i="3"/>
  <c r="E494" i="3" l="1"/>
  <c r="D493" i="3"/>
  <c r="D492" i="3" l="1"/>
  <c r="E493" i="3"/>
  <c r="E492" i="3" l="1"/>
  <c r="D491" i="3"/>
  <c r="D490" i="3" l="1"/>
  <c r="E491" i="3"/>
  <c r="E490" i="3" l="1"/>
  <c r="D489" i="3"/>
  <c r="D488" i="3" l="1"/>
  <c r="E489" i="3"/>
  <c r="E488" i="3" l="1"/>
  <c r="D487" i="3"/>
  <c r="D486" i="3" l="1"/>
  <c r="E487" i="3"/>
  <c r="E486" i="3" l="1"/>
  <c r="D485" i="3"/>
  <c r="D484" i="3" l="1"/>
  <c r="E485" i="3"/>
  <c r="E484" i="3" l="1"/>
  <c r="D483" i="3"/>
  <c r="D482" i="3" l="1"/>
  <c r="E483" i="3"/>
  <c r="E482" i="3" l="1"/>
  <c r="D481" i="3"/>
  <c r="D480" i="3" l="1"/>
  <c r="E481" i="3"/>
  <c r="E480" i="3" l="1"/>
  <c r="D479" i="3"/>
  <c r="D478" i="3" l="1"/>
  <c r="E479" i="3"/>
  <c r="E478" i="3" l="1"/>
  <c r="D477" i="3"/>
  <c r="D476" i="3" l="1"/>
  <c r="E477" i="3"/>
  <c r="E476" i="3" l="1"/>
  <c r="D475" i="3"/>
  <c r="D474" i="3" l="1"/>
  <c r="E475" i="3"/>
  <c r="E474" i="3" l="1"/>
  <c r="D473" i="3"/>
  <c r="D472" i="3" l="1"/>
  <c r="E473" i="3"/>
  <c r="E472" i="3" l="1"/>
  <c r="D471" i="3"/>
  <c r="D470" i="3" l="1"/>
  <c r="E471" i="3"/>
  <c r="E470" i="3" l="1"/>
  <c r="D469" i="3"/>
  <c r="D468" i="3" l="1"/>
  <c r="E469" i="3"/>
  <c r="D467" i="3" l="1"/>
  <c r="E468" i="3"/>
  <c r="D466" i="3" l="1"/>
  <c r="E467" i="3"/>
  <c r="D465" i="3" l="1"/>
  <c r="E466" i="3"/>
  <c r="D464" i="3" l="1"/>
  <c r="E465" i="3"/>
  <c r="E464" i="3" l="1"/>
  <c r="D463" i="3"/>
  <c r="D462" i="3" l="1"/>
  <c r="E463" i="3"/>
  <c r="E462" i="3" l="1"/>
  <c r="D461" i="3"/>
  <c r="D460" i="3" l="1"/>
  <c r="E461" i="3"/>
  <c r="E460" i="3" l="1"/>
  <c r="D459" i="3"/>
  <c r="D458" i="3" l="1"/>
  <c r="E459" i="3"/>
  <c r="E458" i="3" l="1"/>
  <c r="D457" i="3"/>
  <c r="D456" i="3" l="1"/>
  <c r="E457" i="3"/>
  <c r="E456" i="3" l="1"/>
  <c r="D455" i="3"/>
  <c r="D454" i="3" l="1"/>
  <c r="E455" i="3"/>
  <c r="E454" i="3" l="1"/>
  <c r="D453" i="3"/>
  <c r="D452" i="3" l="1"/>
  <c r="E453" i="3"/>
  <c r="E452" i="3" l="1"/>
  <c r="D451" i="3"/>
  <c r="D450" i="3" l="1"/>
  <c r="E451" i="3"/>
  <c r="E450" i="3" l="1"/>
  <c r="D449" i="3"/>
  <c r="D448" i="3" l="1"/>
  <c r="E449" i="3"/>
  <c r="E448" i="3" l="1"/>
  <c r="D447" i="3"/>
  <c r="D446" i="3" l="1"/>
  <c r="E447" i="3"/>
  <c r="E446" i="3" l="1"/>
  <c r="D445" i="3"/>
  <c r="D444" i="3" l="1"/>
  <c r="E445" i="3"/>
  <c r="E444" i="3" l="1"/>
  <c r="D443" i="3"/>
  <c r="D442" i="3" l="1"/>
  <c r="E443" i="3"/>
  <c r="E442" i="3" l="1"/>
  <c r="D441" i="3"/>
  <c r="D440" i="3" l="1"/>
  <c r="E441" i="3"/>
  <c r="E440" i="3" l="1"/>
  <c r="D439" i="3"/>
  <c r="D438" i="3" l="1"/>
  <c r="E439" i="3"/>
  <c r="E438" i="3" l="1"/>
  <c r="D437" i="3"/>
  <c r="D436" i="3" l="1"/>
  <c r="E437" i="3"/>
  <c r="E436" i="3" l="1"/>
  <c r="D435" i="3"/>
  <c r="D434" i="3" l="1"/>
  <c r="E435" i="3"/>
  <c r="E434" i="3" l="1"/>
  <c r="D433" i="3"/>
  <c r="D432" i="3" l="1"/>
  <c r="E433" i="3"/>
  <c r="E432" i="3" l="1"/>
  <c r="D431" i="3"/>
  <c r="D430" i="3" l="1"/>
  <c r="E431" i="3"/>
  <c r="E430" i="3" l="1"/>
  <c r="D429" i="3"/>
  <c r="D428" i="3" l="1"/>
  <c r="E429" i="3"/>
  <c r="E428" i="3" l="1"/>
  <c r="D427" i="3"/>
  <c r="D426" i="3" l="1"/>
  <c r="E427" i="3"/>
  <c r="E426" i="3" l="1"/>
  <c r="D425" i="3"/>
  <c r="D424" i="3" l="1"/>
  <c r="E425" i="3"/>
  <c r="E424" i="3" l="1"/>
  <c r="D423" i="3"/>
  <c r="D422" i="3" l="1"/>
  <c r="E423" i="3"/>
  <c r="E422" i="3" l="1"/>
  <c r="D421" i="3"/>
  <c r="D420" i="3" l="1"/>
  <c r="E421" i="3"/>
  <c r="D419" i="3" l="1"/>
  <c r="E420" i="3"/>
  <c r="E419" i="3" l="1"/>
  <c r="D418" i="3"/>
  <c r="E418" i="3" l="1"/>
  <c r="D417" i="3"/>
  <c r="E417" i="3" l="1"/>
  <c r="D416" i="3"/>
  <c r="E416" i="3" l="1"/>
  <c r="D415" i="3"/>
  <c r="E415" i="3" l="1"/>
  <c r="D414" i="3"/>
  <c r="E414" i="3" l="1"/>
  <c r="D413" i="3"/>
  <c r="E413" i="3" l="1"/>
  <c r="D412" i="3"/>
  <c r="E412" i="3" l="1"/>
  <c r="D411" i="3"/>
  <c r="E411" i="3" l="1"/>
  <c r="D410" i="3"/>
  <c r="E410" i="3" l="1"/>
  <c r="D409" i="3"/>
  <c r="E409" i="3" l="1"/>
  <c r="D408" i="3"/>
  <c r="E408" i="3" l="1"/>
  <c r="D407" i="3"/>
  <c r="E407" i="3" l="1"/>
  <c r="D406" i="3"/>
  <c r="E406" i="3" l="1"/>
  <c r="D405" i="3"/>
  <c r="F405" i="4" s="1"/>
  <c r="G405" i="4" s="1"/>
  <c r="E405" i="3" l="1"/>
  <c r="D404" i="3"/>
  <c r="F404" i="4" s="1"/>
  <c r="G404" i="4" s="1"/>
  <c r="E404" i="3" l="1"/>
  <c r="D403" i="3"/>
  <c r="F403" i="4" s="1"/>
  <c r="G403" i="4" s="1"/>
  <c r="E403" i="3" l="1"/>
  <c r="D402" i="3"/>
  <c r="F402" i="4" s="1"/>
  <c r="G402" i="4" s="1"/>
  <c r="E402" i="3" l="1"/>
  <c r="D401" i="3"/>
  <c r="F401" i="4" s="1"/>
  <c r="G401" i="4" s="1"/>
  <c r="E401" i="3" l="1"/>
  <c r="D400" i="3"/>
  <c r="F400" i="4" s="1"/>
  <c r="G400" i="4" s="1"/>
  <c r="E400" i="3" l="1"/>
  <c r="D399" i="3"/>
  <c r="F399" i="4" s="1"/>
  <c r="G399" i="4" s="1"/>
  <c r="D398" i="3" l="1"/>
  <c r="F398" i="4" s="1"/>
  <c r="G398" i="4" s="1"/>
  <c r="E399" i="3"/>
  <c r="E398" i="3" l="1"/>
  <c r="D397" i="3"/>
  <c r="F397" i="4" s="1"/>
  <c r="G397" i="4" s="1"/>
  <c r="D396" i="3" l="1"/>
  <c r="F396" i="4" s="1"/>
  <c r="G396" i="4" s="1"/>
  <c r="E397" i="3"/>
  <c r="E396" i="3" l="1"/>
  <c r="D395" i="3"/>
  <c r="F395" i="4" s="1"/>
  <c r="G395" i="4" s="1"/>
  <c r="D394" i="3" l="1"/>
  <c r="F394" i="4" s="1"/>
  <c r="G394" i="4" s="1"/>
  <c r="E395" i="3"/>
  <c r="E394" i="3" l="1"/>
  <c r="D393" i="3"/>
  <c r="F393" i="4" s="1"/>
  <c r="G393" i="4" s="1"/>
  <c r="D392" i="3" l="1"/>
  <c r="F392" i="4" s="1"/>
  <c r="G392" i="4" s="1"/>
  <c r="E393" i="3"/>
  <c r="E392" i="3" l="1"/>
  <c r="D391" i="3"/>
  <c r="F391" i="4" s="1"/>
  <c r="G391" i="4" s="1"/>
  <c r="D390" i="3" l="1"/>
  <c r="F390" i="4" s="1"/>
  <c r="G390" i="4" s="1"/>
  <c r="E391" i="3"/>
  <c r="E390" i="3" l="1"/>
  <c r="D389" i="3"/>
  <c r="F389" i="4" s="1"/>
  <c r="G389" i="4" s="1"/>
  <c r="D388" i="3" l="1"/>
  <c r="F388" i="4" s="1"/>
  <c r="G388" i="4" s="1"/>
  <c r="E389" i="3"/>
  <c r="E388" i="3" l="1"/>
  <c r="D387" i="3"/>
  <c r="F387" i="4" s="1"/>
  <c r="G387" i="4" s="1"/>
  <c r="D386" i="3" l="1"/>
  <c r="F386" i="4" s="1"/>
  <c r="G386" i="4" s="1"/>
  <c r="E387" i="3"/>
  <c r="E386" i="3" l="1"/>
  <c r="D385" i="3"/>
  <c r="F385" i="4" s="1"/>
  <c r="G385" i="4" s="1"/>
  <c r="D384" i="3" l="1"/>
  <c r="F384" i="4" s="1"/>
  <c r="G384" i="4" s="1"/>
  <c r="E385" i="3"/>
  <c r="E384" i="3" l="1"/>
  <c r="D383" i="3"/>
  <c r="F383" i="4" s="1"/>
  <c r="G383" i="4" s="1"/>
  <c r="D382" i="3" l="1"/>
  <c r="F382" i="4" s="1"/>
  <c r="G382" i="4" s="1"/>
  <c r="E383" i="3"/>
  <c r="E382" i="3" l="1"/>
  <c r="D381" i="3"/>
  <c r="F381" i="4" s="1"/>
  <c r="G381" i="4" s="1"/>
  <c r="D380" i="3" l="1"/>
  <c r="F380" i="4" s="1"/>
  <c r="G380" i="4" s="1"/>
  <c r="E381" i="3"/>
  <c r="E380" i="3" l="1"/>
  <c r="D379" i="3"/>
  <c r="F379" i="4" s="1"/>
  <c r="G379" i="4" s="1"/>
  <c r="D378" i="3" l="1"/>
  <c r="F378" i="4" s="1"/>
  <c r="G378" i="4" s="1"/>
  <c r="E379" i="3"/>
  <c r="E378" i="3" l="1"/>
  <c r="D377" i="3"/>
  <c r="F377" i="4" s="1"/>
  <c r="G377" i="4" s="1"/>
  <c r="D376" i="3" l="1"/>
  <c r="F376" i="4" s="1"/>
  <c r="G376" i="4" s="1"/>
  <c r="E377" i="3"/>
  <c r="E376" i="3" l="1"/>
  <c r="D375" i="3"/>
  <c r="F375" i="4" s="1"/>
  <c r="G375" i="4" s="1"/>
  <c r="D374" i="3" l="1"/>
  <c r="F374" i="4" s="1"/>
  <c r="G374" i="4" s="1"/>
  <c r="E375" i="3"/>
  <c r="E374" i="3" l="1"/>
  <c r="D373" i="3"/>
  <c r="F373" i="4" s="1"/>
  <c r="G373" i="4" s="1"/>
  <c r="D372" i="3" l="1"/>
  <c r="F372" i="4" s="1"/>
  <c r="G372" i="4" s="1"/>
  <c r="E373" i="3"/>
  <c r="E372" i="3" l="1"/>
  <c r="D371" i="3"/>
  <c r="F371" i="4" s="1"/>
  <c r="G371" i="4" s="1"/>
  <c r="D370" i="3" l="1"/>
  <c r="F370" i="4" s="1"/>
  <c r="G370" i="4" s="1"/>
  <c r="E371" i="3"/>
  <c r="E370" i="3" l="1"/>
  <c r="D369" i="3"/>
  <c r="F369" i="4" s="1"/>
  <c r="G369" i="4" s="1"/>
  <c r="D368" i="3" l="1"/>
  <c r="F368" i="4" s="1"/>
  <c r="G368" i="4" s="1"/>
  <c r="E369" i="3"/>
  <c r="E368" i="3" l="1"/>
  <c r="D367" i="3"/>
  <c r="F367" i="4" s="1"/>
  <c r="G367" i="4" s="1"/>
  <c r="D366" i="3" l="1"/>
  <c r="F366" i="4" s="1"/>
  <c r="G366" i="4" s="1"/>
  <c r="E367" i="3"/>
  <c r="E366" i="3" l="1"/>
  <c r="D365" i="3"/>
  <c r="F365" i="4" s="1"/>
  <c r="G365" i="4" s="1"/>
  <c r="D364" i="3" l="1"/>
  <c r="F364" i="4" s="1"/>
  <c r="G364" i="4" s="1"/>
  <c r="E365" i="3"/>
  <c r="E364" i="3" l="1"/>
  <c r="D363" i="3"/>
  <c r="F363" i="4" s="1"/>
  <c r="G363" i="4" s="1"/>
  <c r="D362" i="3" l="1"/>
  <c r="F362" i="4" s="1"/>
  <c r="G362" i="4" s="1"/>
  <c r="E363" i="3"/>
  <c r="E362" i="3" l="1"/>
  <c r="D361" i="3"/>
  <c r="F361" i="4" s="1"/>
  <c r="G361" i="4" s="1"/>
  <c r="D360" i="3" l="1"/>
  <c r="F360" i="4" s="1"/>
  <c r="G360" i="4" s="1"/>
  <c r="E361" i="3"/>
  <c r="E360" i="3" l="1"/>
  <c r="D359" i="3"/>
  <c r="F359" i="4" s="1"/>
  <c r="G359" i="4" s="1"/>
  <c r="D358" i="3" l="1"/>
  <c r="F358" i="4" s="1"/>
  <c r="G358" i="4" s="1"/>
  <c r="E359" i="3"/>
  <c r="E358" i="3" l="1"/>
  <c r="D357" i="3"/>
  <c r="F357" i="4" s="1"/>
  <c r="G357" i="4" s="1"/>
  <c r="D356" i="3" l="1"/>
  <c r="F356" i="4" s="1"/>
  <c r="G356" i="4" s="1"/>
  <c r="E357" i="3"/>
  <c r="E356" i="3" l="1"/>
  <c r="D355" i="3"/>
  <c r="F355" i="4" s="1"/>
  <c r="G355" i="4" s="1"/>
  <c r="D354" i="3" l="1"/>
  <c r="F354" i="4" s="1"/>
  <c r="G354" i="4" s="1"/>
  <c r="E355" i="3"/>
  <c r="E354" i="3" l="1"/>
  <c r="D353" i="3"/>
  <c r="F353" i="4" s="1"/>
  <c r="G353" i="4" s="1"/>
  <c r="D352" i="3" l="1"/>
  <c r="F352" i="4" s="1"/>
  <c r="G352" i="4" s="1"/>
  <c r="E353" i="3"/>
  <c r="E352" i="3" l="1"/>
  <c r="D351" i="3"/>
  <c r="F351" i="4" s="1"/>
  <c r="G351" i="4" s="1"/>
  <c r="D350" i="3" l="1"/>
  <c r="F350" i="4" s="1"/>
  <c r="G350" i="4" s="1"/>
  <c r="E351" i="3"/>
  <c r="E350" i="3" l="1"/>
  <c r="D349" i="3"/>
  <c r="F349" i="4" s="1"/>
  <c r="G349" i="4" s="1"/>
  <c r="D348" i="3" l="1"/>
  <c r="F348" i="4" s="1"/>
  <c r="G348" i="4" s="1"/>
  <c r="E349" i="3"/>
  <c r="E348" i="3" l="1"/>
  <c r="D347" i="3"/>
  <c r="F347" i="4" s="1"/>
  <c r="G347" i="4" s="1"/>
  <c r="D346" i="3" l="1"/>
  <c r="F346" i="4" s="1"/>
  <c r="G346" i="4" s="1"/>
  <c r="E347" i="3"/>
  <c r="E346" i="3" l="1"/>
  <c r="D345" i="3"/>
  <c r="F345" i="4" s="1"/>
  <c r="G345" i="4" s="1"/>
  <c r="D344" i="3" l="1"/>
  <c r="F344" i="4" s="1"/>
  <c r="G344" i="4" s="1"/>
  <c r="E345" i="3"/>
  <c r="E344" i="3" l="1"/>
  <c r="D343" i="3"/>
  <c r="F343" i="4" s="1"/>
  <c r="G343" i="4" s="1"/>
  <c r="D342" i="3" l="1"/>
  <c r="F342" i="4" s="1"/>
  <c r="G342" i="4" s="1"/>
  <c r="E343" i="3"/>
  <c r="E342" i="3" l="1"/>
  <c r="D341" i="3"/>
  <c r="F341" i="4" s="1"/>
  <c r="G341" i="4" s="1"/>
  <c r="D340" i="3" l="1"/>
  <c r="F340" i="4" s="1"/>
  <c r="G340" i="4" s="1"/>
  <c r="E341" i="3"/>
  <c r="E340" i="3" l="1"/>
  <c r="D339" i="3"/>
  <c r="F339" i="4" s="1"/>
  <c r="G339" i="4" s="1"/>
  <c r="D338" i="3" l="1"/>
  <c r="D337" i="3" s="1"/>
  <c r="E339" i="3"/>
  <c r="D336" i="3" l="1"/>
  <c r="E337" i="3"/>
  <c r="E338" i="3"/>
  <c r="F338" i="4"/>
  <c r="D335" i="3" l="1"/>
  <c r="E336" i="3"/>
  <c r="G338" i="4"/>
  <c r="F337" i="4"/>
  <c r="D334" i="3" l="1"/>
  <c r="E335" i="3"/>
  <c r="F336" i="4"/>
  <c r="G337" i="4"/>
  <c r="E334" i="3" l="1"/>
  <c r="D333" i="3"/>
  <c r="F335" i="4"/>
  <c r="G336" i="4"/>
  <c r="D332" i="3" l="1"/>
  <c r="E333" i="3"/>
  <c r="G335" i="4"/>
  <c r="F334" i="4"/>
  <c r="E332" i="3" l="1"/>
  <c r="D331" i="3"/>
  <c r="G334" i="4"/>
  <c r="F333" i="4"/>
  <c r="D330" i="3" l="1"/>
  <c r="E331" i="3"/>
  <c r="F332" i="4"/>
  <c r="G333" i="4"/>
  <c r="D329" i="3" l="1"/>
  <c r="E330" i="3"/>
  <c r="G332" i="4"/>
  <c r="F331" i="4"/>
  <c r="E329" i="3" l="1"/>
  <c r="D328" i="3"/>
  <c r="G331" i="4"/>
  <c r="F330" i="4"/>
  <c r="D327" i="3" l="1"/>
  <c r="E328" i="3"/>
  <c r="G330" i="4"/>
  <c r="F329" i="4"/>
  <c r="E327" i="3" l="1"/>
  <c r="D326" i="3"/>
  <c r="F328" i="4"/>
  <c r="G329" i="4"/>
  <c r="D325" i="3" l="1"/>
  <c r="E326" i="3"/>
  <c r="F327" i="4"/>
  <c r="G328" i="4"/>
  <c r="D324" i="3" l="1"/>
  <c r="E325" i="3"/>
  <c r="G327" i="4"/>
  <c r="F326" i="4"/>
  <c r="D323" i="3" l="1"/>
  <c r="E324" i="3"/>
  <c r="F325" i="4"/>
  <c r="G326" i="4"/>
  <c r="E323" i="3" l="1"/>
  <c r="D322" i="3"/>
  <c r="G325" i="4"/>
  <c r="F324" i="4"/>
  <c r="D321" i="3" l="1"/>
  <c r="E322" i="3"/>
  <c r="F323" i="4"/>
  <c r="G324" i="4"/>
  <c r="D320" i="3" l="1"/>
  <c r="E321" i="3"/>
  <c r="G323" i="4"/>
  <c r="F322" i="4"/>
  <c r="D319" i="3" l="1"/>
  <c r="E320" i="3"/>
  <c r="F321" i="4"/>
  <c r="G322" i="4"/>
  <c r="D318" i="3" l="1"/>
  <c r="E319" i="3"/>
  <c r="G321" i="4"/>
  <c r="F320" i="4"/>
  <c r="E318" i="3" l="1"/>
  <c r="D317" i="3"/>
  <c r="G320" i="4"/>
  <c r="F319" i="4"/>
  <c r="D316" i="3" l="1"/>
  <c r="E317" i="3"/>
  <c r="G319" i="4"/>
  <c r="F318" i="4"/>
  <c r="D315" i="3" l="1"/>
  <c r="E316" i="3"/>
  <c r="G318" i="4"/>
  <c r="F317" i="4"/>
  <c r="D314" i="3" l="1"/>
  <c r="E315" i="3"/>
  <c r="F316" i="4"/>
  <c r="G317" i="4"/>
  <c r="E314" i="3" l="1"/>
  <c r="D313" i="3"/>
  <c r="G316" i="4"/>
  <c r="F315" i="4"/>
  <c r="E313" i="3" l="1"/>
  <c r="D312" i="3"/>
  <c r="F314" i="4"/>
  <c r="G315" i="4"/>
  <c r="D311" i="3" l="1"/>
  <c r="E312" i="3"/>
  <c r="F313" i="4"/>
  <c r="G314" i="4"/>
  <c r="D310" i="3" l="1"/>
  <c r="E311" i="3"/>
  <c r="G313" i="4"/>
  <c r="F312" i="4"/>
  <c r="D309" i="3" l="1"/>
  <c r="E310" i="3"/>
  <c r="F311" i="4"/>
  <c r="G312" i="4"/>
  <c r="D308" i="3" l="1"/>
  <c r="E309" i="3"/>
  <c r="F310" i="4"/>
  <c r="G311" i="4"/>
  <c r="E308" i="3" l="1"/>
  <c r="D307" i="3"/>
  <c r="G310" i="4"/>
  <c r="F309" i="4"/>
  <c r="D306" i="3" l="1"/>
  <c r="E307" i="3"/>
  <c r="F308" i="4"/>
  <c r="G309" i="4"/>
  <c r="E306" i="3" l="1"/>
  <c r="D305" i="3"/>
  <c r="G308" i="4"/>
  <c r="F307" i="4"/>
  <c r="D304" i="3" l="1"/>
  <c r="E305" i="3"/>
  <c r="G307" i="4"/>
  <c r="F306" i="4"/>
  <c r="D303" i="3" l="1"/>
  <c r="E304" i="3"/>
  <c r="F305" i="4"/>
  <c r="G306" i="4"/>
  <c r="E303" i="3" l="1"/>
  <c r="D302" i="3"/>
  <c r="G305" i="4"/>
  <c r="F304" i="4"/>
  <c r="E302" i="3" l="1"/>
  <c r="D301" i="3"/>
  <c r="G304" i="4"/>
  <c r="F303" i="4"/>
  <c r="D300" i="3" l="1"/>
  <c r="E301" i="3"/>
  <c r="G303" i="4"/>
  <c r="F302" i="4"/>
  <c r="D299" i="3" l="1"/>
  <c r="E300" i="3"/>
  <c r="F301" i="4"/>
  <c r="G302" i="4"/>
  <c r="E299" i="3" l="1"/>
  <c r="D298" i="3"/>
  <c r="G301" i="4"/>
  <c r="F300" i="4"/>
  <c r="E298" i="3" l="1"/>
  <c r="D297" i="3"/>
  <c r="G300" i="4"/>
  <c r="F299" i="4"/>
  <c r="D296" i="3" l="1"/>
  <c r="E297" i="3"/>
  <c r="F298" i="4"/>
  <c r="G299" i="4"/>
  <c r="D295" i="3" l="1"/>
  <c r="E296" i="3"/>
  <c r="G298" i="4"/>
  <c r="F297" i="4"/>
  <c r="E295" i="3" l="1"/>
  <c r="D294" i="3"/>
  <c r="G297" i="4"/>
  <c r="F296" i="4"/>
  <c r="E294" i="3" l="1"/>
  <c r="D293" i="3"/>
  <c r="G296" i="4"/>
  <c r="F295" i="4"/>
  <c r="E293" i="3" l="1"/>
  <c r="D292" i="3"/>
  <c r="G295" i="4"/>
  <c r="F294" i="4"/>
  <c r="D291" i="3" l="1"/>
  <c r="E292" i="3"/>
  <c r="G294" i="4"/>
  <c r="F293" i="4"/>
  <c r="E291" i="3" l="1"/>
  <c r="D290" i="3"/>
  <c r="G293" i="4"/>
  <c r="F292" i="4"/>
  <c r="E290" i="3" l="1"/>
  <c r="D289" i="3"/>
  <c r="F291" i="4"/>
  <c r="G292" i="4"/>
  <c r="E289" i="3" l="1"/>
  <c r="D288" i="3"/>
  <c r="F290" i="4"/>
  <c r="G291" i="4"/>
  <c r="E288" i="3" l="1"/>
  <c r="D287" i="3"/>
  <c r="F289" i="4"/>
  <c r="G290" i="4"/>
  <c r="D286" i="3" l="1"/>
  <c r="E287" i="3"/>
  <c r="G289" i="4"/>
  <c r="F288" i="4"/>
  <c r="D285" i="3" l="1"/>
  <c r="E286" i="3"/>
  <c r="G288" i="4"/>
  <c r="F287" i="4"/>
  <c r="D284" i="3" l="1"/>
  <c r="E285" i="3"/>
  <c r="F286" i="4"/>
  <c r="G287" i="4"/>
  <c r="E284" i="3" l="1"/>
  <c r="D283" i="3"/>
  <c r="G286" i="4"/>
  <c r="F285" i="4"/>
  <c r="E283" i="3" l="1"/>
  <c r="D282" i="3"/>
  <c r="F284" i="4"/>
  <c r="G285" i="4"/>
  <c r="D281" i="3" l="1"/>
  <c r="E282" i="3"/>
  <c r="G284" i="4"/>
  <c r="F283" i="4"/>
  <c r="D280" i="3" l="1"/>
  <c r="E281" i="3"/>
  <c r="G283" i="4"/>
  <c r="F282" i="4"/>
  <c r="D279" i="3" l="1"/>
  <c r="E280" i="3"/>
  <c r="G282" i="4"/>
  <c r="F281" i="4"/>
  <c r="E279" i="3" l="1"/>
  <c r="D278" i="3"/>
  <c r="F280" i="4"/>
  <c r="G281" i="4"/>
  <c r="D277" i="3" l="1"/>
  <c r="E278" i="3"/>
  <c r="F279" i="4"/>
  <c r="G280" i="4"/>
  <c r="D276" i="3" l="1"/>
  <c r="E277" i="3"/>
  <c r="G279" i="4"/>
  <c r="F278" i="4"/>
  <c r="E276" i="3" l="1"/>
  <c r="D275" i="3"/>
  <c r="F277" i="4"/>
  <c r="G278" i="4"/>
  <c r="D274" i="3" l="1"/>
  <c r="E275" i="3"/>
  <c r="G277" i="4"/>
  <c r="F276" i="4"/>
  <c r="E274" i="3" l="1"/>
  <c r="D273" i="3"/>
  <c r="F275" i="4"/>
  <c r="G276" i="4"/>
  <c r="D272" i="3" l="1"/>
  <c r="E273" i="3"/>
  <c r="F274" i="4"/>
  <c r="G275" i="4"/>
  <c r="D271" i="3" l="1"/>
  <c r="E272" i="3"/>
  <c r="G274" i="4"/>
  <c r="F273" i="4"/>
  <c r="D270" i="3" l="1"/>
  <c r="E271" i="3"/>
  <c r="G273" i="4"/>
  <c r="F272" i="4"/>
  <c r="D269" i="3" l="1"/>
  <c r="E270" i="3"/>
  <c r="F271" i="4"/>
  <c r="G272" i="4"/>
  <c r="E269" i="3" l="1"/>
  <c r="D268" i="3"/>
  <c r="F270" i="4"/>
  <c r="G271" i="4"/>
  <c r="E268" i="3" l="1"/>
  <c r="D267" i="3"/>
  <c r="G270" i="4"/>
  <c r="F269" i="4"/>
  <c r="D266" i="3" l="1"/>
  <c r="E267" i="3"/>
  <c r="G269" i="4"/>
  <c r="F268" i="4"/>
  <c r="D265" i="3" l="1"/>
  <c r="E266" i="3"/>
  <c r="F267" i="4"/>
  <c r="G268" i="4"/>
  <c r="D264" i="3" l="1"/>
  <c r="E265" i="3"/>
  <c r="G267" i="4"/>
  <c r="F266" i="4"/>
  <c r="E264" i="3" l="1"/>
  <c r="D263" i="3"/>
  <c r="G266" i="4"/>
  <c r="F265" i="4"/>
  <c r="D262" i="3" l="1"/>
  <c r="E263" i="3"/>
  <c r="F264" i="4"/>
  <c r="G265" i="4"/>
  <c r="D261" i="3" l="1"/>
  <c r="E262" i="3"/>
  <c r="G264" i="4"/>
  <c r="F263" i="4"/>
  <c r="D260" i="3" l="1"/>
  <c r="E261" i="3"/>
  <c r="F262" i="4"/>
  <c r="G263" i="4"/>
  <c r="D259" i="3" l="1"/>
  <c r="E260" i="3"/>
  <c r="G262" i="4"/>
  <c r="F261" i="4"/>
  <c r="D258" i="3" l="1"/>
  <c r="E259" i="3"/>
  <c r="F260" i="4"/>
  <c r="G261" i="4"/>
  <c r="E258" i="3" l="1"/>
  <c r="D257" i="3"/>
  <c r="G260" i="4"/>
  <c r="F259" i="4"/>
  <c r="D256" i="3" l="1"/>
  <c r="E257" i="3"/>
  <c r="F258" i="4"/>
  <c r="G259" i="4"/>
  <c r="D255" i="3" l="1"/>
  <c r="E256" i="3"/>
  <c r="G258" i="4"/>
  <c r="F257" i="4"/>
  <c r="E255" i="3" l="1"/>
  <c r="D254" i="3"/>
  <c r="G257" i="4"/>
  <c r="F256" i="4"/>
  <c r="E254" i="3" l="1"/>
  <c r="D253" i="3"/>
  <c r="F255" i="4"/>
  <c r="G256" i="4"/>
  <c r="D252" i="3" l="1"/>
  <c r="E253" i="3"/>
  <c r="G255" i="4"/>
  <c r="F254" i="4"/>
  <c r="D251" i="3" l="1"/>
  <c r="E252" i="3"/>
  <c r="G254" i="4"/>
  <c r="F253" i="4"/>
  <c r="D250" i="3" l="1"/>
  <c r="E251" i="3"/>
  <c r="G253" i="4"/>
  <c r="F252" i="4"/>
  <c r="E250" i="3" l="1"/>
  <c r="D249" i="3"/>
  <c r="F251" i="4"/>
  <c r="G252" i="4"/>
  <c r="E249" i="3" l="1"/>
  <c r="D248" i="3"/>
  <c r="F250" i="4"/>
  <c r="G251" i="4"/>
  <c r="D247" i="3" l="1"/>
  <c r="E248" i="3"/>
  <c r="G250" i="4"/>
  <c r="F249" i="4"/>
  <c r="D246" i="3" l="1"/>
  <c r="E247" i="3"/>
  <c r="G249" i="4"/>
  <c r="F248" i="4"/>
  <c r="D245" i="3" l="1"/>
  <c r="E246" i="3"/>
  <c r="F247" i="4"/>
  <c r="G248" i="4"/>
  <c r="D244" i="3" l="1"/>
  <c r="E245" i="3"/>
  <c r="G247" i="4"/>
  <c r="F246" i="4"/>
  <c r="E244" i="3" l="1"/>
  <c r="D243" i="3"/>
  <c r="F245" i="4"/>
  <c r="G246" i="4"/>
  <c r="D242" i="3" l="1"/>
  <c r="E243" i="3"/>
  <c r="F244" i="4"/>
  <c r="G245" i="4"/>
  <c r="D241" i="3" l="1"/>
  <c r="E242" i="3"/>
  <c r="G244" i="4"/>
  <c r="F243" i="4"/>
  <c r="D240" i="3" l="1"/>
  <c r="E241" i="3"/>
  <c r="G243" i="4"/>
  <c r="F242" i="4"/>
  <c r="D239" i="3" l="1"/>
  <c r="E240" i="3"/>
  <c r="G242" i="4"/>
  <c r="F241" i="4"/>
  <c r="D238" i="3" l="1"/>
  <c r="E239" i="3"/>
  <c r="F240" i="4"/>
  <c r="G241" i="4"/>
  <c r="D237" i="3" l="1"/>
  <c r="E238" i="3"/>
  <c r="F239" i="4"/>
  <c r="G240" i="4"/>
  <c r="D236" i="3" l="1"/>
  <c r="E237" i="3"/>
  <c r="G239" i="4"/>
  <c r="F238" i="4"/>
  <c r="D235" i="3" l="1"/>
  <c r="E236" i="3"/>
  <c r="F237" i="4"/>
  <c r="G238" i="4"/>
  <c r="D234" i="3" l="1"/>
  <c r="E235" i="3"/>
  <c r="F236" i="4"/>
  <c r="G237" i="4"/>
  <c r="D233" i="3" l="1"/>
  <c r="E234" i="3"/>
  <c r="F235" i="4"/>
  <c r="G236" i="4"/>
  <c r="D232" i="3" l="1"/>
  <c r="E233" i="3"/>
  <c r="G235" i="4"/>
  <c r="F234" i="4"/>
  <c r="D231" i="3" l="1"/>
  <c r="E232" i="3"/>
  <c r="G234" i="4"/>
  <c r="F233" i="4"/>
  <c r="D230" i="3" l="1"/>
  <c r="E231" i="3"/>
  <c r="F232" i="4"/>
  <c r="G233" i="4"/>
  <c r="D229" i="3" l="1"/>
  <c r="E230" i="3"/>
  <c r="F231" i="4"/>
  <c r="G232" i="4"/>
  <c r="D228" i="3" l="1"/>
  <c r="E229" i="3"/>
  <c r="G231" i="4"/>
  <c r="F230" i="4"/>
  <c r="D227" i="3" l="1"/>
  <c r="E228" i="3"/>
  <c r="G230" i="4"/>
  <c r="F229" i="4"/>
  <c r="D226" i="3" l="1"/>
  <c r="E227" i="3"/>
  <c r="F228" i="4"/>
  <c r="G229" i="4"/>
  <c r="D225" i="3" l="1"/>
  <c r="E226" i="3"/>
  <c r="F227" i="4"/>
  <c r="G228" i="4"/>
  <c r="D224" i="3" l="1"/>
  <c r="E225" i="3"/>
  <c r="G227" i="4"/>
  <c r="F226" i="4"/>
  <c r="E224" i="3" l="1"/>
  <c r="D223" i="3"/>
  <c r="G226" i="4"/>
  <c r="F225" i="4"/>
  <c r="D222" i="3" l="1"/>
  <c r="E223" i="3"/>
  <c r="F224" i="4"/>
  <c r="G225" i="4"/>
  <c r="D221" i="3" l="1"/>
  <c r="E222" i="3"/>
  <c r="G224" i="4"/>
  <c r="F223" i="4"/>
  <c r="D220" i="3" l="1"/>
  <c r="E221" i="3"/>
  <c r="G223" i="4"/>
  <c r="F222" i="4"/>
  <c r="D219" i="3" l="1"/>
  <c r="E220" i="3"/>
  <c r="F221" i="4"/>
  <c r="G222" i="4"/>
  <c r="E219" i="3" l="1"/>
  <c r="D218" i="3"/>
  <c r="F220" i="4"/>
  <c r="G221" i="4"/>
  <c r="E218" i="3" l="1"/>
  <c r="D217" i="3"/>
  <c r="F219" i="4"/>
  <c r="G220" i="4"/>
  <c r="D216" i="3" l="1"/>
  <c r="E217" i="3"/>
  <c r="G219" i="4"/>
  <c r="F218" i="4"/>
  <c r="D215" i="3" l="1"/>
  <c r="E216" i="3"/>
  <c r="G218" i="4"/>
  <c r="F217" i="4"/>
  <c r="D214" i="3" l="1"/>
  <c r="E215" i="3"/>
  <c r="F216" i="4"/>
  <c r="G217" i="4"/>
  <c r="E214" i="3" l="1"/>
  <c r="D213" i="3"/>
  <c r="F215" i="4"/>
  <c r="G216" i="4"/>
  <c r="D212" i="3" l="1"/>
  <c r="E213" i="3"/>
  <c r="F214" i="4"/>
  <c r="G215" i="4"/>
  <c r="D211" i="3" l="1"/>
  <c r="E212" i="3"/>
  <c r="G214" i="4"/>
  <c r="F213" i="4"/>
  <c r="D210" i="3" l="1"/>
  <c r="E211" i="3"/>
  <c r="F212" i="4"/>
  <c r="G213" i="4"/>
  <c r="D209" i="3" l="1"/>
  <c r="E210" i="3"/>
  <c r="F211" i="4"/>
  <c r="G212" i="4"/>
  <c r="E209" i="3" l="1"/>
  <c r="D208" i="3"/>
  <c r="F210" i="4"/>
  <c r="G211" i="4"/>
  <c r="D207" i="3" l="1"/>
  <c r="E208" i="3"/>
  <c r="F209" i="4"/>
  <c r="G210" i="4"/>
  <c r="D206" i="3" l="1"/>
  <c r="E207" i="3"/>
  <c r="G209" i="4"/>
  <c r="F208" i="4"/>
  <c r="D205" i="3" l="1"/>
  <c r="E206" i="3"/>
  <c r="G208" i="4"/>
  <c r="F207" i="4"/>
  <c r="D204" i="3" l="1"/>
  <c r="E205" i="3"/>
  <c r="G207" i="4"/>
  <c r="F206" i="4"/>
  <c r="D203" i="3" l="1"/>
  <c r="E204" i="3"/>
  <c r="F205" i="4"/>
  <c r="G206" i="4"/>
  <c r="D202" i="3" l="1"/>
  <c r="E203" i="3"/>
  <c r="F204" i="4"/>
  <c r="G205" i="4"/>
  <c r="D201" i="3" l="1"/>
  <c r="E202" i="3"/>
  <c r="F203" i="4"/>
  <c r="G204" i="4"/>
  <c r="E201" i="3" l="1"/>
  <c r="D200" i="3"/>
  <c r="G203" i="4"/>
  <c r="F202" i="4"/>
  <c r="D199" i="3" l="1"/>
  <c r="E200" i="3"/>
  <c r="F201" i="4"/>
  <c r="G202" i="4"/>
  <c r="D198" i="3" l="1"/>
  <c r="E199" i="3"/>
  <c r="F200" i="4"/>
  <c r="G201" i="4"/>
  <c r="E198" i="3" l="1"/>
  <c r="D197" i="3"/>
  <c r="F199" i="4"/>
  <c r="G200" i="4"/>
  <c r="E197" i="3" l="1"/>
  <c r="D196" i="3"/>
  <c r="G199" i="4"/>
  <c r="F198" i="4"/>
  <c r="E196" i="3" l="1"/>
  <c r="D195" i="3"/>
  <c r="F197" i="4"/>
  <c r="G198" i="4"/>
  <c r="E195" i="3" l="1"/>
  <c r="D194" i="3"/>
  <c r="F196" i="4"/>
  <c r="G197" i="4"/>
  <c r="D193" i="3" l="1"/>
  <c r="E194" i="3"/>
  <c r="G196" i="4"/>
  <c r="F195" i="4"/>
  <c r="D192" i="3" l="1"/>
  <c r="E193" i="3"/>
  <c r="G195" i="4"/>
  <c r="F194" i="4"/>
  <c r="D191" i="3" l="1"/>
  <c r="E192" i="3"/>
  <c r="F193" i="4"/>
  <c r="G194" i="4"/>
  <c r="E191" i="3" l="1"/>
  <c r="D190" i="3"/>
  <c r="F192" i="4"/>
  <c r="G193" i="4"/>
  <c r="D189" i="3" l="1"/>
  <c r="E190" i="3"/>
  <c r="G192" i="4"/>
  <c r="F191" i="4"/>
  <c r="D188" i="3" l="1"/>
  <c r="E189" i="3"/>
  <c r="G191" i="4"/>
  <c r="F190" i="4"/>
  <c r="D187" i="3" l="1"/>
  <c r="E188" i="3"/>
  <c r="F189" i="4"/>
  <c r="G190" i="4"/>
  <c r="D186" i="3" l="1"/>
  <c r="E187" i="3"/>
  <c r="F188" i="4"/>
  <c r="G189" i="4"/>
  <c r="D185" i="3" l="1"/>
  <c r="E186" i="3"/>
  <c r="G188" i="4"/>
  <c r="F187" i="4"/>
  <c r="E185" i="3" l="1"/>
  <c r="D184" i="3"/>
  <c r="F186" i="4"/>
  <c r="G187" i="4"/>
  <c r="D183" i="3" l="1"/>
  <c r="E184" i="3"/>
  <c r="F185" i="4"/>
  <c r="G186" i="4"/>
  <c r="D182" i="3" l="1"/>
  <c r="E183" i="3"/>
  <c r="G185" i="4"/>
  <c r="F184" i="4"/>
  <c r="E182" i="3" l="1"/>
  <c r="D181" i="3"/>
  <c r="F183" i="4"/>
  <c r="G184" i="4"/>
  <c r="D180" i="3" l="1"/>
  <c r="E181" i="3"/>
  <c r="F182" i="4"/>
  <c r="G183" i="4"/>
  <c r="D179" i="3" l="1"/>
  <c r="E180" i="3"/>
  <c r="F181" i="4"/>
  <c r="G182" i="4"/>
  <c r="D178" i="3" l="1"/>
  <c r="E179" i="3"/>
  <c r="G181" i="4"/>
  <c r="F180" i="4"/>
  <c r="D177" i="3" l="1"/>
  <c r="E178" i="3"/>
  <c r="G180" i="4"/>
  <c r="F179" i="4"/>
  <c r="D176" i="3" l="1"/>
  <c r="E177" i="3"/>
  <c r="F178" i="4"/>
  <c r="G179" i="4"/>
  <c r="D175" i="3" l="1"/>
  <c r="E176" i="3"/>
  <c r="F177" i="4"/>
  <c r="G178" i="4"/>
  <c r="D174" i="3" l="1"/>
  <c r="E175" i="3"/>
  <c r="G177" i="4"/>
  <c r="F176" i="4"/>
  <c r="D173" i="3" l="1"/>
  <c r="E174" i="3"/>
  <c r="G176" i="4"/>
  <c r="F175" i="4"/>
  <c r="D172" i="3" l="1"/>
  <c r="E173" i="3"/>
  <c r="F174" i="4"/>
  <c r="G175" i="4"/>
  <c r="D171" i="3" l="1"/>
  <c r="E172" i="3"/>
  <c r="F173" i="4"/>
  <c r="G174" i="4"/>
  <c r="D170" i="3" l="1"/>
  <c r="E171" i="3"/>
  <c r="G173" i="4"/>
  <c r="F172" i="4"/>
  <c r="E170" i="3" l="1"/>
  <c r="D169" i="3"/>
  <c r="F171" i="4"/>
  <c r="G172" i="4"/>
  <c r="D168" i="3" l="1"/>
  <c r="E169" i="3"/>
  <c r="F170" i="4"/>
  <c r="G171" i="4"/>
  <c r="D167" i="3" l="1"/>
  <c r="E168" i="3"/>
  <c r="G170" i="4"/>
  <c r="F169" i="4"/>
  <c r="D166" i="3" l="1"/>
  <c r="E167" i="3"/>
  <c r="F168" i="4"/>
  <c r="G169" i="4"/>
  <c r="D165" i="3" l="1"/>
  <c r="E166" i="3"/>
  <c r="G168" i="4"/>
  <c r="F167" i="4"/>
  <c r="D164" i="3" l="1"/>
  <c r="E165" i="3"/>
  <c r="F166" i="4"/>
  <c r="G167" i="4"/>
  <c r="D163" i="3" l="1"/>
  <c r="E164" i="3"/>
  <c r="F165" i="4"/>
  <c r="G166" i="4"/>
  <c r="D162" i="3" l="1"/>
  <c r="E163" i="3"/>
  <c r="F164" i="4"/>
  <c r="G165" i="4"/>
  <c r="D161" i="3" l="1"/>
  <c r="E162" i="3"/>
  <c r="F163" i="4"/>
  <c r="G164" i="4"/>
  <c r="D160" i="3" l="1"/>
  <c r="E161" i="3"/>
  <c r="F162" i="4"/>
  <c r="G163" i="4"/>
  <c r="D159" i="3" l="1"/>
  <c r="E160" i="3"/>
  <c r="F161" i="4"/>
  <c r="G162" i="4"/>
  <c r="D158" i="3" l="1"/>
  <c r="E159" i="3"/>
  <c r="G161" i="4"/>
  <c r="F160" i="4"/>
  <c r="D157" i="3" l="1"/>
  <c r="E158" i="3"/>
  <c r="G160" i="4"/>
  <c r="F159" i="4"/>
  <c r="D156" i="3" l="1"/>
  <c r="E157" i="3"/>
  <c r="F158" i="4"/>
  <c r="G159" i="4"/>
  <c r="D155" i="3" l="1"/>
  <c r="E156" i="3"/>
  <c r="F157" i="4"/>
  <c r="G158" i="4"/>
  <c r="D154" i="3" l="1"/>
  <c r="E155" i="3"/>
  <c r="G157" i="4"/>
  <c r="F156" i="4"/>
  <c r="E154" i="3" l="1"/>
  <c r="D153" i="3"/>
  <c r="G156" i="4"/>
  <c r="F155" i="4"/>
  <c r="E153" i="3" l="1"/>
  <c r="D152" i="3"/>
  <c r="F154" i="4"/>
  <c r="G155" i="4"/>
  <c r="D151" i="3" l="1"/>
  <c r="E152" i="3"/>
  <c r="G154" i="4"/>
  <c r="F153" i="4"/>
  <c r="D150" i="3" l="1"/>
  <c r="E151" i="3"/>
  <c r="F152" i="4"/>
  <c r="G153" i="4"/>
  <c r="E150" i="3" l="1"/>
  <c r="D149" i="3"/>
  <c r="F151" i="4"/>
  <c r="G152" i="4"/>
  <c r="D148" i="3" l="1"/>
  <c r="E149" i="3"/>
  <c r="G151" i="4"/>
  <c r="F150" i="4"/>
  <c r="E148" i="3" l="1"/>
  <c r="D147" i="3"/>
  <c r="G150" i="4"/>
  <c r="F149" i="4"/>
  <c r="E147" i="3" l="1"/>
  <c r="D146" i="3"/>
  <c r="G149" i="4"/>
  <c r="F148" i="4"/>
  <c r="D145" i="3" l="1"/>
  <c r="E146" i="3"/>
  <c r="F147" i="4"/>
  <c r="G148" i="4"/>
  <c r="E145" i="3" l="1"/>
  <c r="D144" i="3"/>
  <c r="G147" i="4"/>
  <c r="F146" i="4"/>
  <c r="D143" i="3" l="1"/>
  <c r="E144" i="3"/>
  <c r="F145" i="4"/>
  <c r="G146" i="4"/>
  <c r="D142" i="3" l="1"/>
  <c r="E143" i="3"/>
  <c r="G145" i="4"/>
  <c r="F144" i="4"/>
  <c r="E142" i="3" l="1"/>
  <c r="D141" i="3"/>
  <c r="G144" i="4"/>
  <c r="F143" i="4"/>
  <c r="D140" i="3" l="1"/>
  <c r="E141" i="3"/>
  <c r="G143" i="4"/>
  <c r="F142" i="4"/>
  <c r="E140" i="3" l="1"/>
  <c r="D139" i="3"/>
  <c r="F141" i="4"/>
  <c r="G142" i="4"/>
  <c r="D138" i="3" l="1"/>
  <c r="E139" i="3"/>
  <c r="F140" i="4"/>
  <c r="G141" i="4"/>
  <c r="E138" i="3" l="1"/>
  <c r="D137" i="3"/>
  <c r="G140" i="4"/>
  <c r="F139" i="4"/>
  <c r="D136" i="3" l="1"/>
  <c r="E137" i="3"/>
  <c r="F138" i="4"/>
  <c r="G139" i="4"/>
  <c r="D135" i="3" l="1"/>
  <c r="E136" i="3"/>
  <c r="G138" i="4"/>
  <c r="F137" i="4"/>
  <c r="E135" i="3" l="1"/>
  <c r="D134" i="3"/>
  <c r="F136" i="4"/>
  <c r="G137" i="4"/>
  <c r="D133" i="3" l="1"/>
  <c r="E134" i="3"/>
  <c r="F135" i="4"/>
  <c r="G136" i="4"/>
  <c r="D132" i="3" l="1"/>
  <c r="E133" i="3"/>
  <c r="G135" i="4"/>
  <c r="F134" i="4"/>
  <c r="D131" i="3" l="1"/>
  <c r="E132" i="3"/>
  <c r="F133" i="4"/>
  <c r="G134" i="4"/>
  <c r="D130" i="3" l="1"/>
  <c r="E131" i="3"/>
  <c r="G133" i="4"/>
  <c r="F132" i="4"/>
  <c r="D129" i="3" l="1"/>
  <c r="E130" i="3"/>
  <c r="F131" i="4"/>
  <c r="G132" i="4"/>
  <c r="D128" i="3" l="1"/>
  <c r="E129" i="3"/>
  <c r="G131" i="4"/>
  <c r="F130" i="4"/>
  <c r="D127" i="3" l="1"/>
  <c r="E128" i="3"/>
  <c r="F129" i="4"/>
  <c r="G130" i="4"/>
  <c r="D126" i="3" l="1"/>
  <c r="E127" i="3"/>
  <c r="G129" i="4"/>
  <c r="F128" i="4"/>
  <c r="D125" i="3" l="1"/>
  <c r="E126" i="3"/>
  <c r="G128" i="4"/>
  <c r="F127" i="4"/>
  <c r="E125" i="3" l="1"/>
  <c r="D124" i="3"/>
  <c r="F126" i="4"/>
  <c r="G127" i="4"/>
  <c r="E124" i="3" l="1"/>
  <c r="D123" i="3"/>
  <c r="F125" i="4"/>
  <c r="G126" i="4"/>
  <c r="D122" i="3" l="1"/>
  <c r="E123" i="3"/>
  <c r="G125" i="4"/>
  <c r="F124" i="4"/>
  <c r="D121" i="3" l="1"/>
  <c r="E122" i="3"/>
  <c r="F123" i="4"/>
  <c r="G124" i="4"/>
  <c r="D120" i="3" l="1"/>
  <c r="E121" i="3"/>
  <c r="G123" i="4"/>
  <c r="F122" i="4"/>
  <c r="E120" i="3" l="1"/>
  <c r="D119" i="3"/>
  <c r="G122" i="4"/>
  <c r="F121" i="4"/>
  <c r="D118" i="3" l="1"/>
  <c r="E119" i="3"/>
  <c r="G121" i="4"/>
  <c r="F120" i="4"/>
  <c r="E118" i="3" l="1"/>
  <c r="D117" i="3"/>
  <c r="G120" i="4"/>
  <c r="F119" i="4"/>
  <c r="D116" i="3" l="1"/>
  <c r="E117" i="3"/>
  <c r="F118" i="4"/>
  <c r="G119" i="4"/>
  <c r="E116" i="3" l="1"/>
  <c r="D115" i="3"/>
  <c r="G118" i="4"/>
  <c r="F117" i="4"/>
  <c r="E115" i="3" l="1"/>
  <c r="D114" i="3"/>
  <c r="F116" i="4"/>
  <c r="G117" i="4"/>
  <c r="D113" i="3" l="1"/>
  <c r="E114" i="3"/>
  <c r="F115" i="4"/>
  <c r="G116" i="4"/>
  <c r="D112" i="3" l="1"/>
  <c r="E113" i="3"/>
  <c r="G115" i="4"/>
  <c r="F114" i="4"/>
  <c r="D111" i="3" l="1"/>
  <c r="E112" i="3"/>
  <c r="F113" i="4"/>
  <c r="G114" i="4"/>
  <c r="D110" i="3" l="1"/>
  <c r="E111" i="3"/>
  <c r="G113" i="4"/>
  <c r="F112" i="4"/>
  <c r="E110" i="3" l="1"/>
  <c r="D109" i="3"/>
  <c r="F111" i="4"/>
  <c r="G112" i="4"/>
  <c r="D108" i="3" l="1"/>
  <c r="E109" i="3"/>
  <c r="F110" i="4"/>
  <c r="G111" i="4"/>
  <c r="D107" i="3" l="1"/>
  <c r="E108" i="3"/>
  <c r="G110" i="4"/>
  <c r="F109" i="4"/>
  <c r="D106" i="3" l="1"/>
  <c r="E107" i="3"/>
  <c r="F108" i="4"/>
  <c r="G109" i="4"/>
  <c r="D105" i="3" l="1"/>
  <c r="E106" i="3"/>
  <c r="F107" i="4"/>
  <c r="G108" i="4"/>
  <c r="D104" i="3" l="1"/>
  <c r="E105" i="3"/>
  <c r="G107" i="4"/>
  <c r="F106" i="4"/>
  <c r="D103" i="3" l="1"/>
  <c r="E104" i="3"/>
  <c r="G106" i="4"/>
  <c r="F105" i="4"/>
  <c r="D102" i="3" l="1"/>
  <c r="E103" i="3"/>
  <c r="G105" i="4"/>
  <c r="F104" i="4"/>
  <c r="D101" i="3" l="1"/>
  <c r="E102" i="3"/>
  <c r="F103" i="4"/>
  <c r="G104" i="4"/>
  <c r="D100" i="3" l="1"/>
  <c r="E101" i="3"/>
  <c r="F102" i="4"/>
  <c r="G103" i="4"/>
  <c r="D99" i="3" l="1"/>
  <c r="E100" i="3"/>
  <c r="F101" i="4"/>
  <c r="G102" i="4"/>
  <c r="D98" i="3" l="1"/>
  <c r="E99" i="3"/>
  <c r="G101" i="4"/>
  <c r="F100" i="4"/>
  <c r="D97" i="3" l="1"/>
  <c r="E98" i="3"/>
  <c r="G100" i="4"/>
  <c r="F99" i="4"/>
  <c r="D96" i="3" l="1"/>
  <c r="E97" i="3"/>
  <c r="F98" i="4"/>
  <c r="G99" i="4"/>
  <c r="D95" i="3" l="1"/>
  <c r="E96" i="3"/>
  <c r="F97" i="4"/>
  <c r="G98" i="4"/>
  <c r="D94" i="3" l="1"/>
  <c r="E95" i="3"/>
  <c r="G97" i="4"/>
  <c r="F96" i="4"/>
  <c r="D93" i="3" l="1"/>
  <c r="E94" i="3"/>
  <c r="G96" i="4"/>
  <c r="F95" i="4"/>
  <c r="D92" i="3" l="1"/>
  <c r="E93" i="3"/>
  <c r="F94" i="4"/>
  <c r="G95" i="4"/>
  <c r="D91" i="3" l="1"/>
  <c r="E92" i="3"/>
  <c r="F93" i="4"/>
  <c r="G94" i="4"/>
  <c r="D90" i="3" l="1"/>
  <c r="E91" i="3"/>
  <c r="G93" i="4"/>
  <c r="F92" i="4"/>
  <c r="D89" i="3" l="1"/>
  <c r="E90" i="3"/>
  <c r="G92" i="4"/>
  <c r="F91" i="4"/>
  <c r="D88" i="3" l="1"/>
  <c r="E89" i="3"/>
  <c r="F90" i="4"/>
  <c r="G91" i="4"/>
  <c r="D87" i="3" l="1"/>
  <c r="E88" i="3"/>
  <c r="F89" i="4"/>
  <c r="G90" i="4"/>
  <c r="D86" i="3" l="1"/>
  <c r="E87" i="3"/>
  <c r="G89" i="4"/>
  <c r="F88" i="4"/>
  <c r="D85" i="3" l="1"/>
  <c r="E86" i="3"/>
  <c r="G88" i="4"/>
  <c r="F87" i="4"/>
  <c r="D84" i="3" l="1"/>
  <c r="E85" i="3"/>
  <c r="F86" i="4"/>
  <c r="G87" i="4"/>
  <c r="D83" i="3" l="1"/>
  <c r="E84" i="3"/>
  <c r="F85" i="4"/>
  <c r="G86" i="4"/>
  <c r="D82" i="3" l="1"/>
  <c r="E83" i="3"/>
  <c r="G85" i="4"/>
  <c r="F84" i="4"/>
  <c r="E82" i="3" l="1"/>
  <c r="D81" i="3"/>
  <c r="G84" i="4"/>
  <c r="F83" i="4"/>
  <c r="D80" i="3" l="1"/>
  <c r="E81" i="3"/>
  <c r="F82" i="4"/>
  <c r="G83" i="4"/>
  <c r="E80" i="3" l="1"/>
  <c r="D79" i="3"/>
  <c r="G82" i="4"/>
  <c r="F81" i="4"/>
  <c r="D78" i="3" l="1"/>
  <c r="E79" i="3"/>
  <c r="F80" i="4"/>
  <c r="G81" i="4"/>
  <c r="D77" i="3" l="1"/>
  <c r="E78" i="3"/>
  <c r="G80" i="4"/>
  <c r="F79" i="4"/>
  <c r="E77" i="3" l="1"/>
  <c r="D76" i="3"/>
  <c r="G79" i="4"/>
  <c r="F78" i="4"/>
  <c r="D75" i="3" l="1"/>
  <c r="E76" i="3"/>
  <c r="G78" i="4"/>
  <c r="F77" i="4"/>
  <c r="D74" i="3" l="1"/>
  <c r="E75" i="3"/>
  <c r="F76" i="4"/>
  <c r="G77" i="4"/>
  <c r="E74" i="3" l="1"/>
  <c r="D73" i="3"/>
  <c r="G76" i="4"/>
  <c r="F75" i="4"/>
  <c r="E73" i="3" l="1"/>
  <c r="D72" i="3"/>
  <c r="G75" i="4"/>
  <c r="F74" i="4"/>
  <c r="E72" i="3" l="1"/>
  <c r="D71" i="3"/>
  <c r="G74" i="4"/>
  <c r="F73" i="4"/>
  <c r="D70" i="3" l="1"/>
  <c r="E71" i="3"/>
  <c r="F72" i="4"/>
  <c r="G73" i="4"/>
  <c r="D69" i="3" l="1"/>
  <c r="E70" i="3"/>
  <c r="G72" i="4"/>
  <c r="F71" i="4"/>
  <c r="D68" i="3" l="1"/>
  <c r="E69" i="3"/>
  <c r="F70" i="4"/>
  <c r="G71" i="4"/>
  <c r="E68" i="3" l="1"/>
  <c r="D67" i="3"/>
  <c r="F69" i="4"/>
  <c r="G70" i="4"/>
  <c r="E67" i="3" l="1"/>
  <c r="D66" i="3"/>
  <c r="G69" i="4"/>
  <c r="F68" i="4"/>
  <c r="D65" i="3" l="1"/>
  <c r="E66" i="3"/>
  <c r="G68" i="4"/>
  <c r="F67" i="4"/>
  <c r="D64" i="3" l="1"/>
  <c r="E65" i="3"/>
  <c r="G67" i="4"/>
  <c r="F66" i="4"/>
  <c r="D63" i="3" l="1"/>
  <c r="E63" i="3" s="1"/>
  <c r="E64" i="3"/>
  <c r="G66" i="4"/>
  <c r="F65" i="4"/>
  <c r="F64" i="4" l="1"/>
  <c r="G65" i="4"/>
  <c r="F63" i="4" l="1"/>
  <c r="G64" i="4"/>
  <c r="G63" i="4" l="1"/>
  <c r="F62" i="4"/>
  <c r="G62" i="4" l="1"/>
  <c r="F61" i="4"/>
  <c r="G61" i="4" l="1"/>
  <c r="F60" i="4"/>
  <c r="F59" i="4" l="1"/>
  <c r="G60" i="4"/>
  <c r="G59" i="4" l="1"/>
  <c r="F58" i="4"/>
  <c r="G58" i="4" l="1"/>
  <c r="F57" i="4"/>
  <c r="F56" i="4" l="1"/>
  <c r="G57" i="4"/>
  <c r="F55" i="4" l="1"/>
  <c r="G56" i="4"/>
  <c r="G55" i="4" l="1"/>
  <c r="F54" i="4"/>
  <c r="F53" i="4" l="1"/>
  <c r="G54" i="4"/>
  <c r="F52" i="4" l="1"/>
  <c r="G53" i="4"/>
  <c r="F51" i="4" l="1"/>
  <c r="G52" i="4"/>
  <c r="G51" i="4" l="1"/>
  <c r="F50" i="4"/>
  <c r="F49" i="4" l="1"/>
  <c r="G50" i="4"/>
  <c r="F48" i="4" l="1"/>
  <c r="G49" i="4"/>
  <c r="F47" i="4" l="1"/>
  <c r="G48" i="4"/>
  <c r="G47" i="4" l="1"/>
  <c r="F46" i="4"/>
  <c r="F45" i="4" l="1"/>
  <c r="G46" i="4"/>
  <c r="F44" i="4" l="1"/>
  <c r="G45" i="4"/>
  <c r="F43" i="4" l="1"/>
  <c r="G44" i="4"/>
  <c r="G43" i="4" l="1"/>
  <c r="F42" i="4"/>
  <c r="F41" i="4" l="1"/>
  <c r="G42" i="4"/>
  <c r="F40" i="4" l="1"/>
  <c r="G41" i="4"/>
  <c r="F39" i="4" l="1"/>
  <c r="G40" i="4"/>
  <c r="F38" i="4" l="1"/>
  <c r="G39" i="4"/>
  <c r="G38" i="4" l="1"/>
  <c r="F37" i="4"/>
  <c r="G37" i="4" l="1"/>
  <c r="F36" i="4"/>
  <c r="G36" i="4" l="1"/>
  <c r="F35" i="4"/>
  <c r="F34" i="4" l="1"/>
  <c r="G35" i="4"/>
  <c r="G34" i="4" l="1"/>
  <c r="F33" i="4"/>
  <c r="F32" i="4" l="1"/>
  <c r="G33" i="4"/>
  <c r="F31" i="4" l="1"/>
  <c r="G32" i="4"/>
  <c r="F30" i="4" l="1"/>
  <c r="G31" i="4"/>
  <c r="G30" i="4" l="1"/>
  <c r="F29" i="4"/>
  <c r="G29" i="4" l="1"/>
  <c r="F28" i="4"/>
  <c r="F27" i="4" l="1"/>
  <c r="G28" i="4"/>
  <c r="F26" i="4" l="1"/>
  <c r="G27" i="4"/>
  <c r="G26" i="4" l="1"/>
  <c r="F25" i="4"/>
  <c r="F24" i="4" l="1"/>
  <c r="G25" i="4"/>
  <c r="F23" i="4" l="1"/>
  <c r="G24" i="4"/>
  <c r="F22" i="4" l="1"/>
  <c r="G23" i="4"/>
  <c r="G22" i="4" l="1"/>
  <c r="F21" i="4"/>
  <c r="G21" i="4" l="1"/>
  <c r="F20" i="4"/>
  <c r="F19" i="4" l="1"/>
  <c r="G20" i="4"/>
  <c r="F18" i="4" l="1"/>
  <c r="G19" i="4"/>
  <c r="G18" i="4" l="1"/>
  <c r="F17" i="4"/>
  <c r="F16" i="4" l="1"/>
  <c r="G17" i="4"/>
  <c r="F15" i="4" l="1"/>
  <c r="G16" i="4"/>
  <c r="F14" i="4" l="1"/>
  <c r="G15" i="4"/>
  <c r="G14" i="4" l="1"/>
  <c r="F13" i="4"/>
  <c r="F12" i="4" l="1"/>
  <c r="G13" i="4"/>
  <c r="F11" i="4" l="1"/>
  <c r="G11" i="4" s="1"/>
  <c r="G12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Dawid</author>
  </authors>
  <commentList>
    <comment ref="B2" authorId="0" shapeId="0" xr:uid="{476F73B7-CE4B-4C90-8D43-04880C3C0E8B}">
      <text>
        <r>
          <rPr>
            <sz val="9"/>
            <color indexed="81"/>
            <rFont val="Tahoma"/>
            <family val="2"/>
            <charset val="238"/>
          </rPr>
          <t>Analiza danych dla dowolnego okresu</t>
        </r>
      </text>
    </comment>
    <comment ref="C6" authorId="0" shapeId="0" xr:uid="{B64A254F-59B5-40B5-AD39-25A0B31227AA}">
      <text>
        <r>
          <rPr>
            <sz val="9"/>
            <color indexed="81"/>
            <rFont val="Tahoma"/>
            <family val="2"/>
            <charset val="238"/>
          </rPr>
          <t>Dane pomocnicze na potrzeby kalkulacji i aktualizacji wykresów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Dawid</author>
  </authors>
  <commentList>
    <comment ref="H2" authorId="0" shapeId="0" xr:uid="{B3EAA3F9-1DC8-4F1D-B65B-AEEF91277997}">
      <text>
        <r>
          <rPr>
            <b/>
            <sz val="9"/>
            <color indexed="81"/>
            <rFont val="Tahoma"/>
            <family val="2"/>
            <charset val="238"/>
          </rPr>
          <t xml:space="preserve">Różnica odwzorowania
</t>
        </r>
        <r>
          <rPr>
            <sz val="9"/>
            <color indexed="81"/>
            <rFont val="Tahoma"/>
            <family val="2"/>
            <charset val="238"/>
          </rPr>
          <t xml:space="preserve"> = 
[1 + Stopa zwrotu WANCI] /
[1 + Stopa zwrotu indeksu] - 1
lub
</t>
        </r>
        <r>
          <rPr>
            <b/>
            <sz val="9"/>
            <color indexed="81"/>
            <rFont val="Tahoma"/>
            <family val="2"/>
            <charset val="238"/>
          </rPr>
          <t>Różnica odwzorowania</t>
        </r>
        <r>
          <rPr>
            <sz val="9"/>
            <color indexed="81"/>
            <rFont val="Tahoma"/>
            <family val="2"/>
            <charset val="238"/>
          </rPr>
          <t xml:space="preserve">
 = 
Stopa zwrotu WANCI (ln)
 - 
Stopa zwrotu indeksu (ln)</t>
        </r>
      </text>
    </comment>
    <comment ref="G5" authorId="0" shapeId="0" xr:uid="{24FD0D10-CBA5-4B3D-8DF5-78369FAD2FC5}">
      <text>
        <r>
          <rPr>
            <b/>
            <sz val="9"/>
            <color indexed="81"/>
            <rFont val="Tahoma"/>
            <family val="2"/>
            <charset val="238"/>
          </rPr>
          <t>Błąd odzworowania</t>
        </r>
        <r>
          <rPr>
            <sz val="9"/>
            <color indexed="81"/>
            <rFont val="Tahoma"/>
            <family val="2"/>
            <charset val="238"/>
          </rPr>
          <t xml:space="preserve">
=
odchylenie standardowe dziennych różnic odwzorowania
 * 
pierwiastek z 252</t>
        </r>
      </text>
    </comment>
    <comment ref="I7" authorId="0" shapeId="0" xr:uid="{AE3CBAC5-1E0C-4213-AE71-260984D77CA6}">
      <text>
        <r>
          <rPr>
            <b/>
            <sz val="9"/>
            <color indexed="81"/>
            <rFont val="Tahoma"/>
            <family val="2"/>
            <charset val="238"/>
          </rPr>
          <t xml:space="preserve">Premia/Dyskonto
</t>
        </r>
        <r>
          <rPr>
            <sz val="9"/>
            <color indexed="81"/>
            <rFont val="Tahoma"/>
            <family val="2"/>
            <charset val="238"/>
          </rPr>
          <t>=
[Rynkowa cena zamknięcia / WANCI] - 1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Dawid</author>
  </authors>
  <commentList>
    <comment ref="B2" authorId="0" shapeId="0" xr:uid="{58E24F4F-6FB8-4C62-AFF6-88E2F67EBB97}">
      <text>
        <r>
          <rPr>
            <sz val="9"/>
            <color indexed="81"/>
            <rFont val="Tahoma"/>
            <family val="2"/>
            <charset val="238"/>
          </rPr>
          <t>Analiza danych dla dowolnego okresu</t>
        </r>
      </text>
    </comment>
    <comment ref="J2" authorId="0" shapeId="0" xr:uid="{FD322B82-210C-4CCD-8A1E-51AE232E47DC}">
      <text>
        <r>
          <rPr>
            <b/>
            <sz val="9"/>
            <color indexed="81"/>
            <rFont val="Tahoma"/>
            <family val="2"/>
            <charset val="238"/>
          </rPr>
          <t xml:space="preserve">Różnica odwzorowania
</t>
        </r>
        <r>
          <rPr>
            <sz val="9"/>
            <color indexed="81"/>
            <rFont val="Tahoma"/>
            <family val="2"/>
            <charset val="238"/>
          </rPr>
          <t xml:space="preserve"> = 
[1 + Stopa zwrotu WANCI] /
[1 + Stopa zwrotu indeksu] - 1
lub
</t>
        </r>
        <r>
          <rPr>
            <b/>
            <sz val="9"/>
            <color indexed="81"/>
            <rFont val="Tahoma"/>
            <family val="2"/>
            <charset val="238"/>
          </rPr>
          <t>Różnica odwzorowania</t>
        </r>
        <r>
          <rPr>
            <sz val="9"/>
            <color indexed="81"/>
            <rFont val="Tahoma"/>
            <family val="2"/>
            <charset val="238"/>
          </rPr>
          <t xml:space="preserve">
 = 
Stopa zwrotu WANCI (ln)
 - 
Stopa zwrotu indeksu (ln)</t>
        </r>
      </text>
    </comment>
    <comment ref="I5" authorId="0" shapeId="0" xr:uid="{D6900941-9879-4B6A-B05A-17A4E43E35E8}">
      <text>
        <r>
          <rPr>
            <b/>
            <sz val="9"/>
            <color indexed="81"/>
            <rFont val="Tahoma"/>
            <family val="2"/>
            <charset val="238"/>
          </rPr>
          <t>Błąd odzworowania</t>
        </r>
        <r>
          <rPr>
            <sz val="9"/>
            <color indexed="81"/>
            <rFont val="Tahoma"/>
            <family val="2"/>
            <charset val="238"/>
          </rPr>
          <t xml:space="preserve">
=
odchylenie standardowe dziennych różnic odwzorowania
 * 
pierwiastek z 252</t>
        </r>
      </text>
    </comment>
    <comment ref="C7" authorId="0" shapeId="0" xr:uid="{96764334-28DB-4A5E-8BAC-FFB4B25E7A8F}">
      <text>
        <r>
          <rPr>
            <sz val="9"/>
            <color indexed="81"/>
            <rFont val="Tahoma"/>
            <family val="2"/>
            <charset val="238"/>
          </rPr>
          <t>Dane pomocnicze na potrzeby kalkulacji i aktualizacji wykresów</t>
        </r>
      </text>
    </comment>
    <comment ref="K7" authorId="0" shapeId="0" xr:uid="{56877BC5-C75A-45BB-BEB6-6327DA277DE9}">
      <text>
        <r>
          <rPr>
            <b/>
            <sz val="9"/>
            <color indexed="81"/>
            <rFont val="Tahoma"/>
            <family val="2"/>
            <charset val="238"/>
          </rPr>
          <t xml:space="preserve">Premia/Dyskonto
</t>
        </r>
        <r>
          <rPr>
            <sz val="9"/>
            <color indexed="81"/>
            <rFont val="Tahoma"/>
            <family val="2"/>
            <charset val="238"/>
          </rPr>
          <t>=
[Rynkowa cena zamknięcia / WANCI] - 1</t>
        </r>
      </text>
    </comment>
  </commentList>
</comments>
</file>

<file path=xl/sharedStrings.xml><?xml version="1.0" encoding="utf-8"?>
<sst xmlns="http://schemas.openxmlformats.org/spreadsheetml/2006/main" count="127" uniqueCount="66">
  <si>
    <t>Liczba trans.</t>
  </si>
  <si>
    <t>Obroty (k PLN)</t>
  </si>
  <si>
    <t>Cena zamkn.</t>
  </si>
  <si>
    <t>Poziom</t>
  </si>
  <si>
    <t>Instrumenty pochodne</t>
  </si>
  <si>
    <t>Akcje</t>
  </si>
  <si>
    <t>Łączna</t>
  </si>
  <si>
    <t>Zmiana 
liczby CI</t>
  </si>
  <si>
    <t>Liczba CI</t>
  </si>
  <si>
    <t>SWAN</t>
  </si>
  <si>
    <t>WANCI</t>
  </si>
  <si>
    <t>WAN</t>
  </si>
  <si>
    <t>BETAW20TR</t>
  </si>
  <si>
    <t>WIG20TR</t>
  </si>
  <si>
    <t>DATA</t>
  </si>
  <si>
    <t>EKSPOZYCJA (% SWAN)</t>
  </si>
  <si>
    <t>SKORYGOWANA WARTOŚĆ AKTYWÓW NETTO</t>
  </si>
  <si>
    <t>WARTOŚĆ AKTYWÓW NETTO</t>
  </si>
  <si>
    <t>GPW</t>
  </si>
  <si>
    <t>agiofunds.pl, Bloomberg Terminal</t>
  </si>
  <si>
    <t>Źródło danych:</t>
  </si>
  <si>
    <t>TICKER:</t>
  </si>
  <si>
    <t>FUNDUSZ:</t>
  </si>
  <si>
    <t>Średnia wartość [tys. PLN]</t>
  </si>
  <si>
    <t>Obroty 
[tys. PLN]</t>
  </si>
  <si>
    <t>Wartościowo
[tys. PLN]</t>
  </si>
  <si>
    <t>na zamknięciu
[%]</t>
  </si>
  <si>
    <t>WANCI - Indeks</t>
  </si>
  <si>
    <t>Indeks</t>
  </si>
  <si>
    <t>narastająco
[%]</t>
  </si>
  <si>
    <t>TRANSAKCJE</t>
  </si>
  <si>
    <t>KREACJA/UMORZENIE</t>
  </si>
  <si>
    <t>PREMIA/DYSKONTO</t>
  </si>
  <si>
    <t>STOPY ZWROTU (LN)</t>
  </si>
  <si>
    <t>RÓŻNICA ODWZ.</t>
  </si>
  <si>
    <t>NORMALIZACJA</t>
  </si>
  <si>
    <t>Błąd odwzor.</t>
  </si>
  <si>
    <t>Logarytmiczna</t>
  </si>
  <si>
    <t>Data końcowa:</t>
  </si>
  <si>
    <t>Tradycyjna</t>
  </si>
  <si>
    <t>Data początk.:</t>
  </si>
  <si>
    <t>Różnica odwz.</t>
  </si>
  <si>
    <t>STOPA ZWROTU</t>
  </si>
  <si>
    <t>CAŁY OKRES</t>
  </si>
  <si>
    <t>Pozos.</t>
  </si>
  <si>
    <t>Stopy</t>
  </si>
  <si>
    <t>ZNACZNIK</t>
  </si>
  <si>
    <t>WYBRANY OKRES</t>
  </si>
  <si>
    <t xml:space="preserve"> </t>
  </si>
  <si>
    <t>CI</t>
  </si>
  <si>
    <t>Różnica odwzorowania</t>
  </si>
  <si>
    <t>Błąd odwzorowania</t>
  </si>
  <si>
    <t>Premia/Dyskonto</t>
  </si>
  <si>
    <t>FIZ</t>
  </si>
  <si>
    <t>Fundusz portfelowy</t>
  </si>
  <si>
    <t>SŁOWNIK POJĘĆ</t>
  </si>
  <si>
    <t>Fundusz inwestycyjny zamknięty;</t>
  </si>
  <si>
    <t>Portfelowy fundusz inwestycyjny zamknięty (w skrócie Portfelowy FIZ lub PFIZ) - polska forma prawna funduszu typu ETF (więcej o polskich ETF-ach dowiesz się na stronie: https://betasecurities.pl/etf-a-pozostale-fundusze-inwestycyjne/);</t>
  </si>
  <si>
    <t>Wartość aktywów netto - wartość całkowita aktywów funduszu pomniejszona o jego zobowiązania;</t>
  </si>
  <si>
    <t>Certyfikat inwestycyjny - oficjalna nazwa prawna tytułu uczestnictwa każdego funduszu inwestycyjnego zamkniętego;</t>
  </si>
  <si>
    <t>Wartość aktywów netto przypadająca na certyfikat inwestycyjny - oficjalna wartość pojedynczego tytułu uczestnictwa funduszu inwestycyjnego zamkniętego;</t>
  </si>
  <si>
    <t>Skorygowana wartość aktywów netto - ekonomiczna miara WAN wykorzystywana do zarządzania portfelowymi FIZ-ami;</t>
  </si>
  <si>
    <t>Różnica pomiędzy stopą zwrotu z tytułu uczestnictwa funduszu a stopą zwrotu z benchmarku w wybranym okresie (dzień, tydzień, miesiąc, kwartał, rok itp.);</t>
  </si>
  <si>
    <t>Zmienność różnic odwzorowania w zadanym okresie - mierzy systematyczność uzyskiwania podobnych okresowych (dziennych lub tygodniowych) różnic odwzorowania;</t>
  </si>
  <si>
    <t>Różnica pomiędzy rynkową ceną zamknięcia funduszu ETF (ostatnią ceną transakcji na GPW) a jego wyceną księgową (WANCI). W przypadku wartości dodatniej (cena rynkowa &gt; WANCI) powstaje premia, a w przypadku wartości ujemnej (cena rynkowa &lt; WANCI) mamy do czynienia z dyskontem;</t>
  </si>
  <si>
    <t>Beta ETF WIG20TR PFIZ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</si>
</sst>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0"/>
    <numFmt numFmtId="165" formatCode="0.000%"/>
    <numFmt numFmtId="166" formatCode="#,##0.0"/>
    <numFmt numFmtId="167" formatCode="0.000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1" fillId="0" borderId="0" xfId="1"/>
    <xf numFmtId="10" fontId="1" fillId="0" borderId="1" xfId="1" applyNumberFormat="1" applyBorder="1" applyAlignment="1">
      <alignment horizontal="center" vertical="center"/>
    </xf>
    <xf numFmtId="10" fontId="1" fillId="0" borderId="2" xfId="1" applyNumberFormat="1" applyBorder="1" applyAlignment="1">
      <alignment horizontal="center" vertical="center"/>
    </xf>
    <xf numFmtId="10" fontId="1" fillId="0" borderId="3" xfId="1" applyNumberFormat="1" applyBorder="1" applyAlignment="1">
      <alignment horizontal="center" vertical="center"/>
    </xf>
    <xf numFmtId="3" fontId="1" fillId="0" borderId="1" xfId="1" applyNumberFormat="1" applyBorder="1" applyAlignment="1">
      <alignment horizontal="center" vertical="center"/>
    </xf>
    <xf numFmtId="3" fontId="1" fillId="0" borderId="2" xfId="1" applyNumberFormat="1" applyBorder="1" applyAlignment="1">
      <alignment horizontal="center" vertical="center"/>
    </xf>
    <xf numFmtId="3" fontId="1" fillId="0" borderId="3" xfId="1" applyNumberFormat="1" applyBorder="1" applyAlignment="1">
      <alignment horizontal="center" vertical="center"/>
    </xf>
    <xf numFmtId="164" fontId="1" fillId="0" borderId="1" xfId="1" applyNumberFormat="1" applyBorder="1" applyAlignment="1">
      <alignment horizontal="center" vertical="center"/>
    </xf>
    <xf numFmtId="4" fontId="1" fillId="0" borderId="2" xfId="1" applyNumberFormat="1" applyBorder="1" applyAlignment="1">
      <alignment horizontal="center" vertical="center"/>
    </xf>
    <xf numFmtId="4" fontId="1" fillId="0" borderId="4" xfId="1" applyNumberFormat="1" applyBorder="1" applyAlignment="1">
      <alignment horizontal="center" vertical="center"/>
    </xf>
    <xf numFmtId="14" fontId="1" fillId="0" borderId="4" xfId="1" applyNumberFormat="1" applyBorder="1" applyAlignment="1">
      <alignment horizontal="center" vertical="center"/>
    </xf>
    <xf numFmtId="10" fontId="1" fillId="0" borderId="5" xfId="1" applyNumberFormat="1" applyBorder="1" applyAlignment="1">
      <alignment horizontal="center" vertical="center"/>
    </xf>
    <xf numFmtId="10" fontId="1" fillId="0" borderId="0" xfId="1" applyNumberFormat="1" applyAlignment="1">
      <alignment horizontal="center" vertical="center"/>
    </xf>
    <xf numFmtId="10" fontId="1" fillId="0" borderId="6" xfId="1" applyNumberFormat="1" applyBorder="1" applyAlignment="1">
      <alignment horizontal="center" vertical="center"/>
    </xf>
    <xf numFmtId="3" fontId="1" fillId="0" borderId="5" xfId="1" applyNumberFormat="1" applyBorder="1" applyAlignment="1">
      <alignment horizontal="center" vertical="center"/>
    </xf>
    <xf numFmtId="3" fontId="1" fillId="0" borderId="0" xfId="1" applyNumberFormat="1" applyAlignment="1">
      <alignment horizontal="center" vertical="center"/>
    </xf>
    <xf numFmtId="3" fontId="1" fillId="0" borderId="6" xfId="1" applyNumberFormat="1" applyBorder="1" applyAlignment="1">
      <alignment horizontal="center" vertical="center"/>
    </xf>
    <xf numFmtId="164" fontId="1" fillId="0" borderId="5" xfId="1" applyNumberFormat="1" applyBorder="1" applyAlignment="1">
      <alignment horizontal="center" vertical="center"/>
    </xf>
    <xf numFmtId="164" fontId="1" fillId="0" borderId="0" xfId="1" applyNumberFormat="1" applyAlignment="1">
      <alignment horizontal="center" vertical="center"/>
    </xf>
    <xf numFmtId="4" fontId="1" fillId="0" borderId="7" xfId="1" applyNumberFormat="1" applyBorder="1" applyAlignment="1">
      <alignment horizontal="center" vertical="center"/>
    </xf>
    <xf numFmtId="14" fontId="1" fillId="0" borderId="7" xfId="1" applyNumberFormat="1" applyBorder="1" applyAlignment="1">
      <alignment horizontal="center" vertical="center"/>
    </xf>
    <xf numFmtId="4" fontId="1" fillId="0" borderId="0" xfId="1" applyNumberFormat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1" xfId="1" applyFont="1" applyBorder="1" applyAlignment="1">
      <alignment vertical="center"/>
    </xf>
    <xf numFmtId="0" fontId="2" fillId="0" borderId="16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2" fillId="0" borderId="18" xfId="1" applyFont="1" applyBorder="1" applyAlignment="1">
      <alignment vertical="center"/>
    </xf>
    <xf numFmtId="0" fontId="3" fillId="0" borderId="0" xfId="1" applyFont="1"/>
    <xf numFmtId="0" fontId="4" fillId="2" borderId="0" xfId="1" applyFont="1" applyFill="1" applyAlignment="1">
      <alignment vertical="center"/>
    </xf>
    <xf numFmtId="0" fontId="4" fillId="2" borderId="0" xfId="1" applyFont="1" applyFill="1" applyAlignment="1">
      <alignment horizontal="left" vertical="center"/>
    </xf>
    <xf numFmtId="3" fontId="1" fillId="0" borderId="4" xfId="1" applyNumberFormat="1" applyBorder="1" applyAlignment="1">
      <alignment horizontal="center" vertical="center"/>
    </xf>
    <xf numFmtId="164" fontId="1" fillId="0" borderId="4" xfId="1" applyNumberFormat="1" applyBorder="1" applyAlignment="1">
      <alignment horizontal="center" vertical="center"/>
    </xf>
    <xf numFmtId="165" fontId="1" fillId="0" borderId="1" xfId="1" applyNumberFormat="1" applyBorder="1" applyAlignment="1">
      <alignment horizontal="center" vertical="center"/>
    </xf>
    <xf numFmtId="165" fontId="1" fillId="0" borderId="2" xfId="1" applyNumberFormat="1" applyBorder="1" applyAlignment="1">
      <alignment horizontal="center" vertical="center"/>
    </xf>
    <xf numFmtId="165" fontId="1" fillId="0" borderId="3" xfId="1" applyNumberFormat="1" applyBorder="1" applyAlignment="1">
      <alignment horizontal="center" vertical="center"/>
    </xf>
    <xf numFmtId="164" fontId="1" fillId="0" borderId="1" xfId="1" applyNumberFormat="1" applyBorder="1" applyAlignment="1">
      <alignment horizontal="center"/>
    </xf>
    <xf numFmtId="164" fontId="1" fillId="0" borderId="3" xfId="1" applyNumberFormat="1" applyBorder="1" applyAlignment="1">
      <alignment horizontal="center"/>
    </xf>
    <xf numFmtId="166" fontId="1" fillId="0" borderId="5" xfId="1" applyNumberFormat="1" applyBorder="1" applyAlignment="1">
      <alignment horizontal="center" vertical="center"/>
    </xf>
    <xf numFmtId="3" fontId="1" fillId="0" borderId="7" xfId="1" applyNumberFormat="1" applyBorder="1" applyAlignment="1">
      <alignment horizontal="center" vertical="center"/>
    </xf>
    <xf numFmtId="164" fontId="1" fillId="0" borderId="7" xfId="1" applyNumberFormat="1" applyBorder="1" applyAlignment="1">
      <alignment horizontal="center" vertical="center"/>
    </xf>
    <xf numFmtId="165" fontId="1" fillId="0" borderId="5" xfId="1" applyNumberFormat="1" applyBorder="1" applyAlignment="1">
      <alignment horizontal="center" vertical="center"/>
    </xf>
    <xf numFmtId="165" fontId="1" fillId="0" borderId="0" xfId="1" applyNumberFormat="1" applyAlignment="1">
      <alignment horizontal="center" vertical="center"/>
    </xf>
    <xf numFmtId="165" fontId="1" fillId="0" borderId="6" xfId="1" applyNumberFormat="1" applyBorder="1" applyAlignment="1">
      <alignment horizontal="center" vertical="center"/>
    </xf>
    <xf numFmtId="164" fontId="1" fillId="0" borderId="5" xfId="1" applyNumberFormat="1" applyBorder="1" applyAlignment="1">
      <alignment horizontal="center"/>
    </xf>
    <xf numFmtId="164" fontId="1" fillId="0" borderId="6" xfId="1" applyNumberFormat="1" applyBorder="1" applyAlignment="1">
      <alignment horizontal="center"/>
    </xf>
    <xf numFmtId="0" fontId="2" fillId="0" borderId="19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167" fontId="7" fillId="3" borderId="22" xfId="2" applyNumberFormat="1" applyFont="1" applyFill="1" applyBorder="1" applyAlignment="1">
      <alignment horizontal="center"/>
    </xf>
    <xf numFmtId="0" fontId="8" fillId="4" borderId="23" xfId="1" applyFont="1" applyFill="1" applyBorder="1" applyAlignment="1">
      <alignment horizontal="center"/>
    </xf>
    <xf numFmtId="165" fontId="7" fillId="5" borderId="18" xfId="2" applyNumberFormat="1" applyFont="1" applyFill="1" applyBorder="1" applyAlignment="1">
      <alignment horizontal="center"/>
    </xf>
    <xf numFmtId="165" fontId="0" fillId="0" borderId="0" xfId="2" applyNumberFormat="1" applyFont="1" applyBorder="1" applyAlignment="1">
      <alignment horizontal="center"/>
    </xf>
    <xf numFmtId="165" fontId="0" fillId="0" borderId="2" xfId="2" applyNumberFormat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14" fontId="1" fillId="0" borderId="1" xfId="1" applyNumberFormat="1" applyBorder="1" applyAlignment="1">
      <alignment horizontal="center" vertical="center"/>
    </xf>
    <xf numFmtId="0" fontId="2" fillId="0" borderId="3" xfId="1" applyFont="1" applyBorder="1" applyAlignment="1">
      <alignment horizontal="left" vertical="center"/>
    </xf>
    <xf numFmtId="165" fontId="7" fillId="6" borderId="16" xfId="2" applyNumberFormat="1" applyFont="1" applyFill="1" applyBorder="1" applyAlignment="1">
      <alignment horizontal="center"/>
    </xf>
    <xf numFmtId="165" fontId="0" fillId="0" borderId="13" xfId="2" applyNumberFormat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14" fontId="1" fillId="0" borderId="5" xfId="1" applyNumberFormat="1" applyBorder="1" applyAlignment="1">
      <alignment horizontal="center" vertical="center"/>
    </xf>
    <xf numFmtId="0" fontId="2" fillId="0" borderId="6" xfId="1" applyFont="1" applyBorder="1" applyAlignment="1">
      <alignment horizontal="left" vertical="center"/>
    </xf>
    <xf numFmtId="0" fontId="8" fillId="4" borderId="18" xfId="1" applyFont="1" applyFill="1" applyBorder="1" applyAlignment="1">
      <alignment horizontal="center"/>
    </xf>
    <xf numFmtId="0" fontId="2" fillId="0" borderId="17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1" fontId="1" fillId="0" borderId="1" xfId="1" applyNumberFormat="1" applyBorder="1" applyAlignment="1">
      <alignment horizontal="center" vertical="center"/>
    </xf>
    <xf numFmtId="1" fontId="1" fillId="0" borderId="3" xfId="1" applyNumberFormat="1" applyBorder="1" applyAlignment="1">
      <alignment horizontal="center" vertical="center"/>
    </xf>
    <xf numFmtId="1" fontId="1" fillId="0" borderId="5" xfId="1" applyNumberFormat="1" applyBorder="1" applyAlignment="1">
      <alignment horizontal="center" vertical="center"/>
    </xf>
    <xf numFmtId="1" fontId="1" fillId="0" borderId="6" xfId="1" applyNumberFormat="1" applyBorder="1" applyAlignment="1">
      <alignment horizontal="center" vertical="center"/>
    </xf>
    <xf numFmtId="3" fontId="1" fillId="0" borderId="19" xfId="1" applyNumberFormat="1" applyBorder="1" applyAlignment="1">
      <alignment horizontal="center" vertical="center"/>
    </xf>
    <xf numFmtId="3" fontId="1" fillId="0" borderId="20" xfId="1" applyNumberFormat="1" applyBorder="1" applyAlignment="1">
      <alignment horizontal="center" vertical="center"/>
    </xf>
    <xf numFmtId="14" fontId="1" fillId="7" borderId="1" xfId="1" applyNumberFormat="1" applyFill="1" applyBorder="1" applyAlignment="1">
      <alignment horizontal="center" vertical="center"/>
    </xf>
    <xf numFmtId="14" fontId="1" fillId="7" borderId="5" xfId="1" applyNumberFormat="1" applyFill="1" applyBorder="1" applyAlignment="1">
      <alignment horizontal="center" vertical="center"/>
    </xf>
    <xf numFmtId="0" fontId="2" fillId="0" borderId="0" xfId="0" applyFont="1"/>
    <xf numFmtId="0" fontId="2" fillId="0" borderId="24" xfId="0" applyFont="1" applyBorder="1" applyAlignment="1">
      <alignment vertical="center"/>
    </xf>
    <xf numFmtId="0" fontId="0" fillId="0" borderId="25" xfId="0" applyBorder="1" applyAlignment="1">
      <alignment vertical="center" wrapText="1"/>
    </xf>
    <xf numFmtId="0" fontId="2" fillId="0" borderId="26" xfId="0" applyFont="1" applyBorder="1" applyAlignment="1">
      <alignment vertical="center"/>
    </xf>
    <xf numFmtId="0" fontId="0" fillId="0" borderId="27" xfId="0" applyBorder="1" applyAlignment="1">
      <alignment vertical="center" wrapText="1"/>
    </xf>
    <xf numFmtId="0" fontId="2" fillId="0" borderId="28" xfId="0" applyFont="1" applyBorder="1" applyAlignment="1">
      <alignment vertical="center"/>
    </xf>
    <xf numFmtId="0" fontId="0" fillId="0" borderId="29" xfId="0" applyBorder="1" applyAlignment="1">
      <alignment vertical="center" wrapText="1"/>
    </xf>
    <xf numFmtId="0" fontId="1" fillId="0" borderId="2" xfId="1" applyBorder="1"/>
    <xf numFmtId="0" fontId="2" fillId="0" borderId="9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4" xfId="1" applyFont="1" applyBorder="1" applyAlignment="1">
      <alignment vertical="center"/>
    </xf>
    <xf numFmtId="0" fontId="2" fillId="0" borderId="10" xfId="1" applyFont="1" applyBorder="1" applyAlignment="1">
      <alignment vertical="center"/>
    </xf>
    <xf numFmtId="0" fontId="2" fillId="0" borderId="16" xfId="1" applyFont="1" applyBorder="1" applyAlignment="1">
      <alignment horizontal="center" vertical="center"/>
    </xf>
    <xf numFmtId="3" fontId="1" fillId="0" borderId="11" xfId="1" applyNumberFormat="1" applyBorder="1" applyAlignment="1">
      <alignment horizontal="center" vertical="center"/>
    </xf>
    <xf numFmtId="3" fontId="1" fillId="0" borderId="16" xfId="1" applyNumberFormat="1" applyBorder="1" applyAlignment="1">
      <alignment horizontal="center" vertical="center"/>
    </xf>
    <xf numFmtId="1" fontId="1" fillId="0" borderId="4" xfId="1" applyNumberForma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5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/>
    </xf>
    <xf numFmtId="0" fontId="2" fillId="0" borderId="21" xfId="1" applyFont="1" applyBorder="1" applyAlignment="1">
      <alignment horizontal="center" vertical="center"/>
    </xf>
    <xf numFmtId="0" fontId="5" fillId="0" borderId="21" xfId="1" applyFont="1" applyBorder="1" applyAlignment="1">
      <alignment horizontal="center" vertical="center"/>
    </xf>
    <xf numFmtId="0" fontId="5" fillId="0" borderId="17" xfId="1" applyFont="1" applyBorder="1" applyAlignment="1">
      <alignment horizontal="center" vertical="center"/>
    </xf>
  </cellXfs>
  <cellStyles count="3">
    <cellStyle name="Normalny" xfId="0" builtinId="0"/>
    <cellStyle name="Normalny 2" xfId="1" xr:uid="{E2FC7697-0A60-49AA-8AE9-92D13E84B500}"/>
    <cellStyle name="Procentowy 2" xfId="2" xr:uid="{A68F94C1-87ED-46DE-9B1D-B327A3D5E3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l-PL" sz="2000" b="1">
                <a:solidFill>
                  <a:sysClr val="windowText" lastClr="000000"/>
                </a:solidFill>
              </a:rPr>
              <a:t>Beta ETF WIG</a:t>
            </a:r>
            <a:r>
              <a:rPr lang="pl-PL" sz="2000" b="1" baseline="0">
                <a:solidFill>
                  <a:sysClr val="windowText" lastClr="000000"/>
                </a:solidFill>
              </a:rPr>
              <a:t>20TR - </a:t>
            </a:r>
            <a:r>
              <a:rPr lang="en-US" sz="2000" b="1">
                <a:solidFill>
                  <a:sysClr val="windowText" lastClr="000000"/>
                </a:solidFill>
              </a:rPr>
              <a:t>WANCI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3.937101851851852E-2"/>
          <c:y val="0.11029467592592594"/>
          <c:w val="0.94769379629629624"/>
          <c:h val="0.71470810185185185"/>
        </c:manualLayout>
      </c:layout>
      <c:lineChart>
        <c:grouping val="standard"/>
        <c:varyColors val="0"/>
        <c:ser>
          <c:idx val="0"/>
          <c:order val="0"/>
          <c:tx>
            <c:strRef>
              <c:f>BETAW20T!$I$7</c:f>
              <c:strCache>
                <c:ptCount val="1"/>
                <c:pt idx="0">
                  <c:v>WANCI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BETAW20T!$B$9:$B$650</c:f>
              <c:numCache>
                <c:formatCode>m/d/yyyy</c:formatCode>
                <c:ptCount val="642"/>
                <c:pt idx="1">
                  <c:v>44405</c:v>
                </c:pt>
                <c:pt idx="2">
                  <c:v>44404</c:v>
                </c:pt>
                <c:pt idx="3">
                  <c:v>44403</c:v>
                </c:pt>
                <c:pt idx="4">
                  <c:v>44400</c:v>
                </c:pt>
                <c:pt idx="5">
                  <c:v>44399</c:v>
                </c:pt>
                <c:pt idx="6">
                  <c:v>44398</c:v>
                </c:pt>
                <c:pt idx="7">
                  <c:v>44397</c:v>
                </c:pt>
                <c:pt idx="8">
                  <c:v>44396</c:v>
                </c:pt>
                <c:pt idx="9">
                  <c:v>44393</c:v>
                </c:pt>
                <c:pt idx="10">
                  <c:v>44392</c:v>
                </c:pt>
                <c:pt idx="11">
                  <c:v>44391</c:v>
                </c:pt>
                <c:pt idx="12">
                  <c:v>44390</c:v>
                </c:pt>
                <c:pt idx="13">
                  <c:v>44389</c:v>
                </c:pt>
                <c:pt idx="14">
                  <c:v>44386</c:v>
                </c:pt>
                <c:pt idx="15">
                  <c:v>44385</c:v>
                </c:pt>
                <c:pt idx="16">
                  <c:v>44384</c:v>
                </c:pt>
                <c:pt idx="17">
                  <c:v>44383</c:v>
                </c:pt>
                <c:pt idx="18">
                  <c:v>44382</c:v>
                </c:pt>
                <c:pt idx="19">
                  <c:v>44379</c:v>
                </c:pt>
                <c:pt idx="20">
                  <c:v>44378</c:v>
                </c:pt>
                <c:pt idx="21">
                  <c:v>44377</c:v>
                </c:pt>
                <c:pt idx="22">
                  <c:v>44376</c:v>
                </c:pt>
                <c:pt idx="23">
                  <c:v>44375</c:v>
                </c:pt>
                <c:pt idx="24">
                  <c:v>44372</c:v>
                </c:pt>
                <c:pt idx="25">
                  <c:v>44371</c:v>
                </c:pt>
                <c:pt idx="26">
                  <c:v>44370</c:v>
                </c:pt>
                <c:pt idx="27">
                  <c:v>44369</c:v>
                </c:pt>
                <c:pt idx="28">
                  <c:v>44368</c:v>
                </c:pt>
                <c:pt idx="29">
                  <c:v>44365</c:v>
                </c:pt>
                <c:pt idx="30">
                  <c:v>44364</c:v>
                </c:pt>
                <c:pt idx="31">
                  <c:v>44363</c:v>
                </c:pt>
                <c:pt idx="32">
                  <c:v>44362</c:v>
                </c:pt>
                <c:pt idx="33">
                  <c:v>44361</c:v>
                </c:pt>
                <c:pt idx="34">
                  <c:v>44358</c:v>
                </c:pt>
                <c:pt idx="35">
                  <c:v>44357</c:v>
                </c:pt>
                <c:pt idx="36">
                  <c:v>44356</c:v>
                </c:pt>
                <c:pt idx="37">
                  <c:v>44355</c:v>
                </c:pt>
                <c:pt idx="38">
                  <c:v>44354</c:v>
                </c:pt>
                <c:pt idx="39">
                  <c:v>44351</c:v>
                </c:pt>
                <c:pt idx="40">
                  <c:v>44349</c:v>
                </c:pt>
                <c:pt idx="41">
                  <c:v>44348</c:v>
                </c:pt>
                <c:pt idx="42">
                  <c:v>44347</c:v>
                </c:pt>
                <c:pt idx="43">
                  <c:v>44344</c:v>
                </c:pt>
                <c:pt idx="44">
                  <c:v>44343</c:v>
                </c:pt>
                <c:pt idx="45">
                  <c:v>44342</c:v>
                </c:pt>
                <c:pt idx="46">
                  <c:v>44341</c:v>
                </c:pt>
                <c:pt idx="47">
                  <c:v>44340</c:v>
                </c:pt>
                <c:pt idx="48">
                  <c:v>44337</c:v>
                </c:pt>
                <c:pt idx="49">
                  <c:v>44336</c:v>
                </c:pt>
                <c:pt idx="50">
                  <c:v>44335</c:v>
                </c:pt>
                <c:pt idx="51">
                  <c:v>44334</c:v>
                </c:pt>
                <c:pt idx="52">
                  <c:v>44333</c:v>
                </c:pt>
                <c:pt idx="53">
                  <c:v>44330</c:v>
                </c:pt>
                <c:pt idx="54">
                  <c:v>44329</c:v>
                </c:pt>
                <c:pt idx="55">
                  <c:v>44328</c:v>
                </c:pt>
                <c:pt idx="56">
                  <c:v>44327</c:v>
                </c:pt>
                <c:pt idx="57">
                  <c:v>44326</c:v>
                </c:pt>
                <c:pt idx="58">
                  <c:v>44323</c:v>
                </c:pt>
                <c:pt idx="59">
                  <c:v>44322</c:v>
                </c:pt>
                <c:pt idx="60">
                  <c:v>44321</c:v>
                </c:pt>
                <c:pt idx="61">
                  <c:v>44320</c:v>
                </c:pt>
                <c:pt idx="62">
                  <c:v>44316</c:v>
                </c:pt>
                <c:pt idx="63">
                  <c:v>44315</c:v>
                </c:pt>
                <c:pt idx="64">
                  <c:v>44314</c:v>
                </c:pt>
                <c:pt idx="65">
                  <c:v>44313</c:v>
                </c:pt>
                <c:pt idx="66">
                  <c:v>44312</c:v>
                </c:pt>
                <c:pt idx="67">
                  <c:v>44309</c:v>
                </c:pt>
                <c:pt idx="68">
                  <c:v>44308</c:v>
                </c:pt>
                <c:pt idx="69">
                  <c:v>44307</c:v>
                </c:pt>
                <c:pt idx="70">
                  <c:v>44306</c:v>
                </c:pt>
                <c:pt idx="71">
                  <c:v>44305</c:v>
                </c:pt>
                <c:pt idx="72">
                  <c:v>44302</c:v>
                </c:pt>
                <c:pt idx="73">
                  <c:v>44301</c:v>
                </c:pt>
                <c:pt idx="74">
                  <c:v>44300</c:v>
                </c:pt>
                <c:pt idx="75">
                  <c:v>44299</c:v>
                </c:pt>
                <c:pt idx="76">
                  <c:v>44298</c:v>
                </c:pt>
                <c:pt idx="77">
                  <c:v>44295</c:v>
                </c:pt>
                <c:pt idx="78">
                  <c:v>44294</c:v>
                </c:pt>
                <c:pt idx="79">
                  <c:v>44293</c:v>
                </c:pt>
                <c:pt idx="80">
                  <c:v>44292</c:v>
                </c:pt>
                <c:pt idx="81">
                  <c:v>44287</c:v>
                </c:pt>
                <c:pt idx="82">
                  <c:v>44286</c:v>
                </c:pt>
                <c:pt idx="83">
                  <c:v>44285</c:v>
                </c:pt>
                <c:pt idx="84">
                  <c:v>44284</c:v>
                </c:pt>
                <c:pt idx="85">
                  <c:v>44281</c:v>
                </c:pt>
                <c:pt idx="86">
                  <c:v>44280</c:v>
                </c:pt>
                <c:pt idx="87">
                  <c:v>44279</c:v>
                </c:pt>
                <c:pt idx="88">
                  <c:v>44278</c:v>
                </c:pt>
                <c:pt idx="89">
                  <c:v>44277</c:v>
                </c:pt>
                <c:pt idx="90">
                  <c:v>44274</c:v>
                </c:pt>
                <c:pt idx="91">
                  <c:v>44273</c:v>
                </c:pt>
                <c:pt idx="92">
                  <c:v>44272</c:v>
                </c:pt>
                <c:pt idx="93">
                  <c:v>44271</c:v>
                </c:pt>
                <c:pt idx="94">
                  <c:v>44270</c:v>
                </c:pt>
                <c:pt idx="95">
                  <c:v>44267</c:v>
                </c:pt>
                <c:pt idx="96">
                  <c:v>44266</c:v>
                </c:pt>
                <c:pt idx="97">
                  <c:v>44265</c:v>
                </c:pt>
                <c:pt idx="98">
                  <c:v>44264</c:v>
                </c:pt>
                <c:pt idx="99">
                  <c:v>44263</c:v>
                </c:pt>
                <c:pt idx="100">
                  <c:v>44260</c:v>
                </c:pt>
                <c:pt idx="101">
                  <c:v>44259</c:v>
                </c:pt>
                <c:pt idx="102">
                  <c:v>44258</c:v>
                </c:pt>
                <c:pt idx="103">
                  <c:v>44257</c:v>
                </c:pt>
                <c:pt idx="104">
                  <c:v>44256</c:v>
                </c:pt>
                <c:pt idx="105">
                  <c:v>44253</c:v>
                </c:pt>
                <c:pt idx="106">
                  <c:v>44252</c:v>
                </c:pt>
                <c:pt idx="107">
                  <c:v>44251</c:v>
                </c:pt>
                <c:pt idx="108">
                  <c:v>44250</c:v>
                </c:pt>
                <c:pt idx="109">
                  <c:v>44249</c:v>
                </c:pt>
                <c:pt idx="110">
                  <c:v>44246</c:v>
                </c:pt>
                <c:pt idx="111">
                  <c:v>44245</c:v>
                </c:pt>
                <c:pt idx="112">
                  <c:v>44244</c:v>
                </c:pt>
                <c:pt idx="113">
                  <c:v>44243</c:v>
                </c:pt>
                <c:pt idx="114">
                  <c:v>44242</c:v>
                </c:pt>
                <c:pt idx="115">
                  <c:v>44239</c:v>
                </c:pt>
                <c:pt idx="116">
                  <c:v>44238</c:v>
                </c:pt>
                <c:pt idx="117">
                  <c:v>44237</c:v>
                </c:pt>
                <c:pt idx="118">
                  <c:v>44236</c:v>
                </c:pt>
                <c:pt idx="119">
                  <c:v>44235</c:v>
                </c:pt>
                <c:pt idx="120">
                  <c:v>44232</c:v>
                </c:pt>
                <c:pt idx="121">
                  <c:v>44231</c:v>
                </c:pt>
                <c:pt idx="122">
                  <c:v>44230</c:v>
                </c:pt>
                <c:pt idx="123">
                  <c:v>44229</c:v>
                </c:pt>
                <c:pt idx="124">
                  <c:v>44228</c:v>
                </c:pt>
                <c:pt idx="125">
                  <c:v>44225</c:v>
                </c:pt>
                <c:pt idx="126">
                  <c:v>44224</c:v>
                </c:pt>
                <c:pt idx="127">
                  <c:v>44223</c:v>
                </c:pt>
                <c:pt idx="128">
                  <c:v>44222</c:v>
                </c:pt>
                <c:pt idx="129">
                  <c:v>44221</c:v>
                </c:pt>
                <c:pt idx="130">
                  <c:v>44218</c:v>
                </c:pt>
                <c:pt idx="131">
                  <c:v>44217</c:v>
                </c:pt>
                <c:pt idx="132">
                  <c:v>44216</c:v>
                </c:pt>
                <c:pt idx="133">
                  <c:v>44215</c:v>
                </c:pt>
                <c:pt idx="134">
                  <c:v>44214</c:v>
                </c:pt>
                <c:pt idx="135">
                  <c:v>44211</c:v>
                </c:pt>
                <c:pt idx="136">
                  <c:v>44210</c:v>
                </c:pt>
                <c:pt idx="137">
                  <c:v>44209</c:v>
                </c:pt>
                <c:pt idx="138">
                  <c:v>44208</c:v>
                </c:pt>
                <c:pt idx="139">
                  <c:v>44207</c:v>
                </c:pt>
                <c:pt idx="140">
                  <c:v>44204</c:v>
                </c:pt>
                <c:pt idx="141">
                  <c:v>44203</c:v>
                </c:pt>
                <c:pt idx="142">
                  <c:v>44201</c:v>
                </c:pt>
                <c:pt idx="143">
                  <c:v>44200</c:v>
                </c:pt>
                <c:pt idx="144">
                  <c:v>44195</c:v>
                </c:pt>
                <c:pt idx="145">
                  <c:v>44194</c:v>
                </c:pt>
                <c:pt idx="146">
                  <c:v>44193</c:v>
                </c:pt>
                <c:pt idx="147">
                  <c:v>44188</c:v>
                </c:pt>
                <c:pt idx="148">
                  <c:v>44187</c:v>
                </c:pt>
                <c:pt idx="149">
                  <c:v>44186</c:v>
                </c:pt>
                <c:pt idx="150">
                  <c:v>44183</c:v>
                </c:pt>
                <c:pt idx="151">
                  <c:v>44182</c:v>
                </c:pt>
                <c:pt idx="152">
                  <c:v>44181</c:v>
                </c:pt>
                <c:pt idx="153">
                  <c:v>44180</c:v>
                </c:pt>
                <c:pt idx="154">
                  <c:v>44179</c:v>
                </c:pt>
                <c:pt idx="155">
                  <c:v>44176</c:v>
                </c:pt>
                <c:pt idx="156">
                  <c:v>44175</c:v>
                </c:pt>
                <c:pt idx="157">
                  <c:v>44174</c:v>
                </c:pt>
                <c:pt idx="158">
                  <c:v>44173</c:v>
                </c:pt>
                <c:pt idx="159">
                  <c:v>44172</c:v>
                </c:pt>
                <c:pt idx="160">
                  <c:v>44169</c:v>
                </c:pt>
                <c:pt idx="161">
                  <c:v>44168</c:v>
                </c:pt>
                <c:pt idx="162">
                  <c:v>44167</c:v>
                </c:pt>
                <c:pt idx="163">
                  <c:v>44166</c:v>
                </c:pt>
                <c:pt idx="164">
                  <c:v>44165</c:v>
                </c:pt>
                <c:pt idx="165">
                  <c:v>44162</c:v>
                </c:pt>
                <c:pt idx="166">
                  <c:v>44161</c:v>
                </c:pt>
                <c:pt idx="167">
                  <c:v>44160</c:v>
                </c:pt>
                <c:pt idx="168">
                  <c:v>44159</c:v>
                </c:pt>
                <c:pt idx="169">
                  <c:v>44158</c:v>
                </c:pt>
                <c:pt idx="170">
                  <c:v>44155</c:v>
                </c:pt>
                <c:pt idx="171">
                  <c:v>44154</c:v>
                </c:pt>
                <c:pt idx="172">
                  <c:v>44153</c:v>
                </c:pt>
                <c:pt idx="173">
                  <c:v>44152</c:v>
                </c:pt>
                <c:pt idx="174">
                  <c:v>44151</c:v>
                </c:pt>
                <c:pt idx="175">
                  <c:v>44148</c:v>
                </c:pt>
                <c:pt idx="176">
                  <c:v>44147</c:v>
                </c:pt>
                <c:pt idx="177">
                  <c:v>44145</c:v>
                </c:pt>
                <c:pt idx="178">
                  <c:v>44144</c:v>
                </c:pt>
                <c:pt idx="179">
                  <c:v>44141</c:v>
                </c:pt>
                <c:pt idx="180">
                  <c:v>44140</c:v>
                </c:pt>
                <c:pt idx="181">
                  <c:v>44139</c:v>
                </c:pt>
                <c:pt idx="182">
                  <c:v>44138</c:v>
                </c:pt>
                <c:pt idx="183">
                  <c:v>44137</c:v>
                </c:pt>
                <c:pt idx="184">
                  <c:v>44134</c:v>
                </c:pt>
                <c:pt idx="185">
                  <c:v>44133</c:v>
                </c:pt>
                <c:pt idx="186">
                  <c:v>44132</c:v>
                </c:pt>
                <c:pt idx="187">
                  <c:v>44131</c:v>
                </c:pt>
                <c:pt idx="188">
                  <c:v>44130</c:v>
                </c:pt>
                <c:pt idx="189">
                  <c:v>44127</c:v>
                </c:pt>
                <c:pt idx="190">
                  <c:v>44126</c:v>
                </c:pt>
                <c:pt idx="191">
                  <c:v>44125</c:v>
                </c:pt>
                <c:pt idx="192">
                  <c:v>44124</c:v>
                </c:pt>
                <c:pt idx="193">
                  <c:v>44123</c:v>
                </c:pt>
                <c:pt idx="194">
                  <c:v>44120</c:v>
                </c:pt>
                <c:pt idx="195">
                  <c:v>44119</c:v>
                </c:pt>
                <c:pt idx="196">
                  <c:v>44118</c:v>
                </c:pt>
                <c:pt idx="197">
                  <c:v>44117</c:v>
                </c:pt>
                <c:pt idx="198">
                  <c:v>44116</c:v>
                </c:pt>
                <c:pt idx="199">
                  <c:v>44113</c:v>
                </c:pt>
                <c:pt idx="200">
                  <c:v>44112</c:v>
                </c:pt>
                <c:pt idx="201">
                  <c:v>44111</c:v>
                </c:pt>
                <c:pt idx="202">
                  <c:v>44110</c:v>
                </c:pt>
                <c:pt idx="203">
                  <c:v>44109</c:v>
                </c:pt>
                <c:pt idx="204">
                  <c:v>44106</c:v>
                </c:pt>
                <c:pt idx="205">
                  <c:v>44105</c:v>
                </c:pt>
                <c:pt idx="206">
                  <c:v>44104</c:v>
                </c:pt>
                <c:pt idx="207">
                  <c:v>44103</c:v>
                </c:pt>
                <c:pt idx="208">
                  <c:v>44102</c:v>
                </c:pt>
                <c:pt idx="209">
                  <c:v>44099</c:v>
                </c:pt>
                <c:pt idx="210">
                  <c:v>44098</c:v>
                </c:pt>
                <c:pt idx="211">
                  <c:v>44097</c:v>
                </c:pt>
                <c:pt idx="212">
                  <c:v>44096</c:v>
                </c:pt>
                <c:pt idx="213">
                  <c:v>44095</c:v>
                </c:pt>
                <c:pt idx="214">
                  <c:v>44092</c:v>
                </c:pt>
                <c:pt idx="215">
                  <c:v>44091</c:v>
                </c:pt>
                <c:pt idx="216">
                  <c:v>44090</c:v>
                </c:pt>
                <c:pt idx="217">
                  <c:v>44089</c:v>
                </c:pt>
                <c:pt idx="218">
                  <c:v>44088</c:v>
                </c:pt>
                <c:pt idx="219">
                  <c:v>44085</c:v>
                </c:pt>
                <c:pt idx="220">
                  <c:v>44084</c:v>
                </c:pt>
                <c:pt idx="221">
                  <c:v>44083</c:v>
                </c:pt>
                <c:pt idx="222">
                  <c:v>44082</c:v>
                </c:pt>
                <c:pt idx="223">
                  <c:v>44081</c:v>
                </c:pt>
                <c:pt idx="224">
                  <c:v>44078</c:v>
                </c:pt>
                <c:pt idx="225">
                  <c:v>44077</c:v>
                </c:pt>
                <c:pt idx="226">
                  <c:v>44076</c:v>
                </c:pt>
                <c:pt idx="227">
                  <c:v>44075</c:v>
                </c:pt>
                <c:pt idx="228">
                  <c:v>44074</c:v>
                </c:pt>
                <c:pt idx="229">
                  <c:v>44071</c:v>
                </c:pt>
                <c:pt idx="230">
                  <c:v>44070</c:v>
                </c:pt>
                <c:pt idx="231">
                  <c:v>44069</c:v>
                </c:pt>
                <c:pt idx="232">
                  <c:v>44068</c:v>
                </c:pt>
                <c:pt idx="233">
                  <c:v>44067</c:v>
                </c:pt>
                <c:pt idx="234">
                  <c:v>44064</c:v>
                </c:pt>
                <c:pt idx="235">
                  <c:v>44063</c:v>
                </c:pt>
                <c:pt idx="236">
                  <c:v>44062</c:v>
                </c:pt>
                <c:pt idx="237">
                  <c:v>44061</c:v>
                </c:pt>
                <c:pt idx="238">
                  <c:v>44060</c:v>
                </c:pt>
                <c:pt idx="239">
                  <c:v>44057</c:v>
                </c:pt>
                <c:pt idx="240">
                  <c:v>44056</c:v>
                </c:pt>
                <c:pt idx="241">
                  <c:v>44055</c:v>
                </c:pt>
                <c:pt idx="242">
                  <c:v>44054</c:v>
                </c:pt>
                <c:pt idx="243">
                  <c:v>44053</c:v>
                </c:pt>
                <c:pt idx="244">
                  <c:v>44050</c:v>
                </c:pt>
                <c:pt idx="245">
                  <c:v>44049</c:v>
                </c:pt>
                <c:pt idx="246">
                  <c:v>44048</c:v>
                </c:pt>
                <c:pt idx="247">
                  <c:v>44047</c:v>
                </c:pt>
                <c:pt idx="248">
                  <c:v>44046</c:v>
                </c:pt>
                <c:pt idx="249">
                  <c:v>44043</c:v>
                </c:pt>
                <c:pt idx="250">
                  <c:v>44042</c:v>
                </c:pt>
                <c:pt idx="251">
                  <c:v>44041</c:v>
                </c:pt>
                <c:pt idx="252">
                  <c:v>44040</c:v>
                </c:pt>
                <c:pt idx="253">
                  <c:v>44039</c:v>
                </c:pt>
                <c:pt idx="254">
                  <c:v>44036</c:v>
                </c:pt>
                <c:pt idx="255">
                  <c:v>44035</c:v>
                </c:pt>
                <c:pt idx="256">
                  <c:v>44034</c:v>
                </c:pt>
                <c:pt idx="257">
                  <c:v>44033</c:v>
                </c:pt>
                <c:pt idx="258">
                  <c:v>44032</c:v>
                </c:pt>
                <c:pt idx="259">
                  <c:v>44029</c:v>
                </c:pt>
                <c:pt idx="260">
                  <c:v>44028</c:v>
                </c:pt>
                <c:pt idx="261">
                  <c:v>44027</c:v>
                </c:pt>
                <c:pt idx="262">
                  <c:v>44026</c:v>
                </c:pt>
                <c:pt idx="263">
                  <c:v>44025</c:v>
                </c:pt>
                <c:pt idx="264">
                  <c:v>44022</c:v>
                </c:pt>
                <c:pt idx="265">
                  <c:v>44021</c:v>
                </c:pt>
                <c:pt idx="266">
                  <c:v>44020</c:v>
                </c:pt>
                <c:pt idx="267">
                  <c:v>44019</c:v>
                </c:pt>
                <c:pt idx="268">
                  <c:v>44018</c:v>
                </c:pt>
                <c:pt idx="269">
                  <c:v>44015</c:v>
                </c:pt>
                <c:pt idx="270">
                  <c:v>44014</c:v>
                </c:pt>
                <c:pt idx="271">
                  <c:v>44013</c:v>
                </c:pt>
                <c:pt idx="272">
                  <c:v>44012</c:v>
                </c:pt>
                <c:pt idx="273">
                  <c:v>44011</c:v>
                </c:pt>
                <c:pt idx="274">
                  <c:v>44008</c:v>
                </c:pt>
                <c:pt idx="275">
                  <c:v>44007</c:v>
                </c:pt>
                <c:pt idx="276">
                  <c:v>44006</c:v>
                </c:pt>
                <c:pt idx="277">
                  <c:v>44005</c:v>
                </c:pt>
                <c:pt idx="278">
                  <c:v>44004</c:v>
                </c:pt>
                <c:pt idx="279">
                  <c:v>44001</c:v>
                </c:pt>
                <c:pt idx="280">
                  <c:v>44000</c:v>
                </c:pt>
                <c:pt idx="281">
                  <c:v>43999</c:v>
                </c:pt>
                <c:pt idx="282">
                  <c:v>43998</c:v>
                </c:pt>
                <c:pt idx="283">
                  <c:v>43997</c:v>
                </c:pt>
                <c:pt idx="284">
                  <c:v>43994</c:v>
                </c:pt>
                <c:pt idx="285">
                  <c:v>43992</c:v>
                </c:pt>
                <c:pt idx="286">
                  <c:v>43991</c:v>
                </c:pt>
                <c:pt idx="287">
                  <c:v>43990</c:v>
                </c:pt>
                <c:pt idx="288">
                  <c:v>43987</c:v>
                </c:pt>
                <c:pt idx="289">
                  <c:v>43986</c:v>
                </c:pt>
                <c:pt idx="290">
                  <c:v>43985</c:v>
                </c:pt>
                <c:pt idx="291">
                  <c:v>43984</c:v>
                </c:pt>
                <c:pt idx="292">
                  <c:v>43983</c:v>
                </c:pt>
                <c:pt idx="293">
                  <c:v>43980</c:v>
                </c:pt>
                <c:pt idx="294">
                  <c:v>43979</c:v>
                </c:pt>
                <c:pt idx="295">
                  <c:v>43978</c:v>
                </c:pt>
                <c:pt idx="296">
                  <c:v>43977</c:v>
                </c:pt>
                <c:pt idx="297">
                  <c:v>43976</c:v>
                </c:pt>
                <c:pt idx="298">
                  <c:v>43973</c:v>
                </c:pt>
                <c:pt idx="299">
                  <c:v>43972</c:v>
                </c:pt>
                <c:pt idx="300">
                  <c:v>43971</c:v>
                </c:pt>
                <c:pt idx="301">
                  <c:v>43970</c:v>
                </c:pt>
                <c:pt idx="302">
                  <c:v>43969</c:v>
                </c:pt>
                <c:pt idx="303">
                  <c:v>43966</c:v>
                </c:pt>
                <c:pt idx="304">
                  <c:v>43965</c:v>
                </c:pt>
                <c:pt idx="305">
                  <c:v>43964</c:v>
                </c:pt>
                <c:pt idx="306">
                  <c:v>43963</c:v>
                </c:pt>
                <c:pt idx="307">
                  <c:v>43962</c:v>
                </c:pt>
                <c:pt idx="308">
                  <c:v>43959</c:v>
                </c:pt>
                <c:pt idx="309">
                  <c:v>43958</c:v>
                </c:pt>
                <c:pt idx="310">
                  <c:v>43957</c:v>
                </c:pt>
                <c:pt idx="311">
                  <c:v>43956</c:v>
                </c:pt>
                <c:pt idx="312">
                  <c:v>43955</c:v>
                </c:pt>
                <c:pt idx="313">
                  <c:v>43951</c:v>
                </c:pt>
                <c:pt idx="314">
                  <c:v>43950</c:v>
                </c:pt>
                <c:pt idx="315">
                  <c:v>43949</c:v>
                </c:pt>
                <c:pt idx="316">
                  <c:v>43948</c:v>
                </c:pt>
                <c:pt idx="317">
                  <c:v>43945</c:v>
                </c:pt>
                <c:pt idx="318">
                  <c:v>43944</c:v>
                </c:pt>
                <c:pt idx="319">
                  <c:v>43943</c:v>
                </c:pt>
                <c:pt idx="320">
                  <c:v>43942</c:v>
                </c:pt>
                <c:pt idx="321">
                  <c:v>43941</c:v>
                </c:pt>
                <c:pt idx="322">
                  <c:v>43938</c:v>
                </c:pt>
                <c:pt idx="323">
                  <c:v>43937</c:v>
                </c:pt>
                <c:pt idx="324">
                  <c:v>43936</c:v>
                </c:pt>
                <c:pt idx="325">
                  <c:v>43935</c:v>
                </c:pt>
                <c:pt idx="326">
                  <c:v>43930</c:v>
                </c:pt>
                <c:pt idx="327">
                  <c:v>43929</c:v>
                </c:pt>
                <c:pt idx="328">
                  <c:v>43928</c:v>
                </c:pt>
                <c:pt idx="329">
                  <c:v>43927</c:v>
                </c:pt>
                <c:pt idx="330">
                  <c:v>43924</c:v>
                </c:pt>
                <c:pt idx="331">
                  <c:v>43923</c:v>
                </c:pt>
                <c:pt idx="332">
                  <c:v>43922</c:v>
                </c:pt>
                <c:pt idx="333">
                  <c:v>43921</c:v>
                </c:pt>
                <c:pt idx="334">
                  <c:v>43920</c:v>
                </c:pt>
                <c:pt idx="335">
                  <c:v>43917</c:v>
                </c:pt>
                <c:pt idx="336">
                  <c:v>43916</c:v>
                </c:pt>
                <c:pt idx="337">
                  <c:v>43915</c:v>
                </c:pt>
                <c:pt idx="338">
                  <c:v>43914</c:v>
                </c:pt>
                <c:pt idx="339">
                  <c:v>43913</c:v>
                </c:pt>
                <c:pt idx="340">
                  <c:v>43910</c:v>
                </c:pt>
                <c:pt idx="341">
                  <c:v>43909</c:v>
                </c:pt>
                <c:pt idx="342">
                  <c:v>43908</c:v>
                </c:pt>
                <c:pt idx="343">
                  <c:v>43907</c:v>
                </c:pt>
                <c:pt idx="344">
                  <c:v>43906</c:v>
                </c:pt>
                <c:pt idx="345">
                  <c:v>43903</c:v>
                </c:pt>
                <c:pt idx="346">
                  <c:v>43902</c:v>
                </c:pt>
                <c:pt idx="347">
                  <c:v>43901</c:v>
                </c:pt>
                <c:pt idx="348">
                  <c:v>43900</c:v>
                </c:pt>
                <c:pt idx="349">
                  <c:v>43899</c:v>
                </c:pt>
                <c:pt idx="350">
                  <c:v>43896</c:v>
                </c:pt>
                <c:pt idx="351">
                  <c:v>43895</c:v>
                </c:pt>
                <c:pt idx="352">
                  <c:v>43894</c:v>
                </c:pt>
                <c:pt idx="353">
                  <c:v>43893</c:v>
                </c:pt>
                <c:pt idx="354">
                  <c:v>43892</c:v>
                </c:pt>
                <c:pt idx="355">
                  <c:v>43889</c:v>
                </c:pt>
                <c:pt idx="356">
                  <c:v>43888</c:v>
                </c:pt>
                <c:pt idx="357">
                  <c:v>43887</c:v>
                </c:pt>
                <c:pt idx="358">
                  <c:v>43886</c:v>
                </c:pt>
                <c:pt idx="359">
                  <c:v>43885</c:v>
                </c:pt>
                <c:pt idx="360">
                  <c:v>43882</c:v>
                </c:pt>
                <c:pt idx="361">
                  <c:v>43881</c:v>
                </c:pt>
                <c:pt idx="362">
                  <c:v>43880</c:v>
                </c:pt>
                <c:pt idx="363">
                  <c:v>43879</c:v>
                </c:pt>
                <c:pt idx="364">
                  <c:v>43878</c:v>
                </c:pt>
                <c:pt idx="365">
                  <c:v>43875</c:v>
                </c:pt>
                <c:pt idx="366">
                  <c:v>43874</c:v>
                </c:pt>
                <c:pt idx="367">
                  <c:v>43873</c:v>
                </c:pt>
                <c:pt idx="368">
                  <c:v>43872</c:v>
                </c:pt>
                <c:pt idx="369">
                  <c:v>43871</c:v>
                </c:pt>
                <c:pt idx="370">
                  <c:v>43868</c:v>
                </c:pt>
                <c:pt idx="371">
                  <c:v>43867</c:v>
                </c:pt>
                <c:pt idx="372">
                  <c:v>43866</c:v>
                </c:pt>
                <c:pt idx="373">
                  <c:v>43865</c:v>
                </c:pt>
                <c:pt idx="374">
                  <c:v>43864</c:v>
                </c:pt>
                <c:pt idx="375">
                  <c:v>43861</c:v>
                </c:pt>
                <c:pt idx="376">
                  <c:v>43860</c:v>
                </c:pt>
                <c:pt idx="377">
                  <c:v>43859</c:v>
                </c:pt>
                <c:pt idx="378">
                  <c:v>43858</c:v>
                </c:pt>
                <c:pt idx="379">
                  <c:v>43857</c:v>
                </c:pt>
                <c:pt idx="380">
                  <c:v>43854</c:v>
                </c:pt>
                <c:pt idx="381">
                  <c:v>43853</c:v>
                </c:pt>
                <c:pt idx="382">
                  <c:v>43852</c:v>
                </c:pt>
                <c:pt idx="383">
                  <c:v>43851</c:v>
                </c:pt>
                <c:pt idx="384">
                  <c:v>43850</c:v>
                </c:pt>
                <c:pt idx="385">
                  <c:v>43847</c:v>
                </c:pt>
                <c:pt idx="386">
                  <c:v>43846</c:v>
                </c:pt>
                <c:pt idx="387">
                  <c:v>43845</c:v>
                </c:pt>
                <c:pt idx="388">
                  <c:v>43844</c:v>
                </c:pt>
                <c:pt idx="389">
                  <c:v>43843</c:v>
                </c:pt>
                <c:pt idx="390">
                  <c:v>43840</c:v>
                </c:pt>
                <c:pt idx="391">
                  <c:v>43839</c:v>
                </c:pt>
                <c:pt idx="392">
                  <c:v>43838</c:v>
                </c:pt>
                <c:pt idx="393">
                  <c:v>43837</c:v>
                </c:pt>
                <c:pt idx="394">
                  <c:v>43833</c:v>
                </c:pt>
                <c:pt idx="395">
                  <c:v>43832</c:v>
                </c:pt>
                <c:pt idx="396">
                  <c:v>43829</c:v>
                </c:pt>
                <c:pt idx="397">
                  <c:v>43826</c:v>
                </c:pt>
                <c:pt idx="398">
                  <c:v>43822</c:v>
                </c:pt>
                <c:pt idx="399">
                  <c:v>43819</c:v>
                </c:pt>
                <c:pt idx="400">
                  <c:v>43818</c:v>
                </c:pt>
                <c:pt idx="401">
                  <c:v>43817</c:v>
                </c:pt>
                <c:pt idx="402">
                  <c:v>43816</c:v>
                </c:pt>
                <c:pt idx="403">
                  <c:v>43815</c:v>
                </c:pt>
                <c:pt idx="404">
                  <c:v>43812</c:v>
                </c:pt>
                <c:pt idx="405">
                  <c:v>43811</c:v>
                </c:pt>
                <c:pt idx="406">
                  <c:v>43810</c:v>
                </c:pt>
                <c:pt idx="407">
                  <c:v>43809</c:v>
                </c:pt>
                <c:pt idx="408">
                  <c:v>43808</c:v>
                </c:pt>
                <c:pt idx="409">
                  <c:v>43805</c:v>
                </c:pt>
                <c:pt idx="410">
                  <c:v>43804</c:v>
                </c:pt>
                <c:pt idx="411">
                  <c:v>43803</c:v>
                </c:pt>
                <c:pt idx="412">
                  <c:v>43802</c:v>
                </c:pt>
                <c:pt idx="413">
                  <c:v>43801</c:v>
                </c:pt>
                <c:pt idx="414">
                  <c:v>43798</c:v>
                </c:pt>
                <c:pt idx="415">
                  <c:v>43797</c:v>
                </c:pt>
                <c:pt idx="416">
                  <c:v>43796</c:v>
                </c:pt>
                <c:pt idx="417">
                  <c:v>43795</c:v>
                </c:pt>
                <c:pt idx="418">
                  <c:v>43794</c:v>
                </c:pt>
                <c:pt idx="419">
                  <c:v>43791</c:v>
                </c:pt>
                <c:pt idx="420">
                  <c:v>43790</c:v>
                </c:pt>
                <c:pt idx="421">
                  <c:v>43789</c:v>
                </c:pt>
                <c:pt idx="422">
                  <c:v>43788</c:v>
                </c:pt>
                <c:pt idx="423">
                  <c:v>43787</c:v>
                </c:pt>
                <c:pt idx="424">
                  <c:v>43784</c:v>
                </c:pt>
                <c:pt idx="425">
                  <c:v>43783</c:v>
                </c:pt>
                <c:pt idx="426">
                  <c:v>43782</c:v>
                </c:pt>
                <c:pt idx="427">
                  <c:v>43781</c:v>
                </c:pt>
                <c:pt idx="428">
                  <c:v>43777</c:v>
                </c:pt>
                <c:pt idx="429">
                  <c:v>43776</c:v>
                </c:pt>
                <c:pt idx="430">
                  <c:v>43775</c:v>
                </c:pt>
                <c:pt idx="431">
                  <c:v>43774</c:v>
                </c:pt>
                <c:pt idx="432">
                  <c:v>43773</c:v>
                </c:pt>
                <c:pt idx="433">
                  <c:v>43769</c:v>
                </c:pt>
                <c:pt idx="434">
                  <c:v>43768</c:v>
                </c:pt>
                <c:pt idx="435">
                  <c:v>43767</c:v>
                </c:pt>
                <c:pt idx="436">
                  <c:v>43766</c:v>
                </c:pt>
                <c:pt idx="437">
                  <c:v>43763</c:v>
                </c:pt>
                <c:pt idx="438">
                  <c:v>43762</c:v>
                </c:pt>
                <c:pt idx="439">
                  <c:v>43761</c:v>
                </c:pt>
                <c:pt idx="440">
                  <c:v>43760</c:v>
                </c:pt>
                <c:pt idx="441">
                  <c:v>43759</c:v>
                </c:pt>
                <c:pt idx="442">
                  <c:v>43756</c:v>
                </c:pt>
                <c:pt idx="443">
                  <c:v>43755</c:v>
                </c:pt>
                <c:pt idx="444">
                  <c:v>43754</c:v>
                </c:pt>
                <c:pt idx="445">
                  <c:v>43753</c:v>
                </c:pt>
                <c:pt idx="446">
                  <c:v>43752</c:v>
                </c:pt>
                <c:pt idx="447">
                  <c:v>43749</c:v>
                </c:pt>
                <c:pt idx="448">
                  <c:v>43748</c:v>
                </c:pt>
                <c:pt idx="449">
                  <c:v>43747</c:v>
                </c:pt>
                <c:pt idx="450">
                  <c:v>43746</c:v>
                </c:pt>
                <c:pt idx="451">
                  <c:v>43745</c:v>
                </c:pt>
                <c:pt idx="452">
                  <c:v>43742</c:v>
                </c:pt>
                <c:pt idx="453">
                  <c:v>43741</c:v>
                </c:pt>
                <c:pt idx="454">
                  <c:v>43740</c:v>
                </c:pt>
                <c:pt idx="455">
                  <c:v>43739</c:v>
                </c:pt>
                <c:pt idx="456">
                  <c:v>43738</c:v>
                </c:pt>
                <c:pt idx="457">
                  <c:v>43735</c:v>
                </c:pt>
                <c:pt idx="458">
                  <c:v>43734</c:v>
                </c:pt>
                <c:pt idx="459">
                  <c:v>43733</c:v>
                </c:pt>
                <c:pt idx="460">
                  <c:v>43732</c:v>
                </c:pt>
                <c:pt idx="461">
                  <c:v>43731</c:v>
                </c:pt>
                <c:pt idx="462">
                  <c:v>43728</c:v>
                </c:pt>
                <c:pt idx="463">
                  <c:v>43727</c:v>
                </c:pt>
                <c:pt idx="464">
                  <c:v>43726</c:v>
                </c:pt>
                <c:pt idx="465">
                  <c:v>43725</c:v>
                </c:pt>
                <c:pt idx="466">
                  <c:v>43724</c:v>
                </c:pt>
                <c:pt idx="467">
                  <c:v>43721</c:v>
                </c:pt>
                <c:pt idx="468">
                  <c:v>43720</c:v>
                </c:pt>
                <c:pt idx="469">
                  <c:v>43719</c:v>
                </c:pt>
                <c:pt idx="470">
                  <c:v>43718</c:v>
                </c:pt>
                <c:pt idx="471">
                  <c:v>43717</c:v>
                </c:pt>
                <c:pt idx="472">
                  <c:v>43714</c:v>
                </c:pt>
                <c:pt idx="473">
                  <c:v>43713</c:v>
                </c:pt>
                <c:pt idx="474">
                  <c:v>43712</c:v>
                </c:pt>
                <c:pt idx="475">
                  <c:v>43711</c:v>
                </c:pt>
                <c:pt idx="476">
                  <c:v>43710</c:v>
                </c:pt>
                <c:pt idx="477">
                  <c:v>43707</c:v>
                </c:pt>
                <c:pt idx="478">
                  <c:v>43706</c:v>
                </c:pt>
                <c:pt idx="479">
                  <c:v>43705</c:v>
                </c:pt>
                <c:pt idx="480">
                  <c:v>43704</c:v>
                </c:pt>
                <c:pt idx="481">
                  <c:v>43703</c:v>
                </c:pt>
                <c:pt idx="482">
                  <c:v>43700</c:v>
                </c:pt>
                <c:pt idx="483">
                  <c:v>43699</c:v>
                </c:pt>
                <c:pt idx="484">
                  <c:v>43698</c:v>
                </c:pt>
                <c:pt idx="485">
                  <c:v>43697</c:v>
                </c:pt>
                <c:pt idx="486">
                  <c:v>43696</c:v>
                </c:pt>
                <c:pt idx="487">
                  <c:v>43693</c:v>
                </c:pt>
                <c:pt idx="488">
                  <c:v>43691</c:v>
                </c:pt>
                <c:pt idx="489">
                  <c:v>43690</c:v>
                </c:pt>
                <c:pt idx="490">
                  <c:v>43689</c:v>
                </c:pt>
                <c:pt idx="491">
                  <c:v>43686</c:v>
                </c:pt>
                <c:pt idx="492">
                  <c:v>43685</c:v>
                </c:pt>
                <c:pt idx="493">
                  <c:v>43684</c:v>
                </c:pt>
                <c:pt idx="494">
                  <c:v>43683</c:v>
                </c:pt>
                <c:pt idx="495">
                  <c:v>43682</c:v>
                </c:pt>
                <c:pt idx="496">
                  <c:v>43679</c:v>
                </c:pt>
                <c:pt idx="497">
                  <c:v>43678</c:v>
                </c:pt>
                <c:pt idx="498">
                  <c:v>43677</c:v>
                </c:pt>
                <c:pt idx="499">
                  <c:v>43676</c:v>
                </c:pt>
                <c:pt idx="500">
                  <c:v>43675</c:v>
                </c:pt>
                <c:pt idx="501">
                  <c:v>43672</c:v>
                </c:pt>
                <c:pt idx="502">
                  <c:v>43671</c:v>
                </c:pt>
                <c:pt idx="503">
                  <c:v>43670</c:v>
                </c:pt>
                <c:pt idx="504">
                  <c:v>43669</c:v>
                </c:pt>
                <c:pt idx="505">
                  <c:v>43668</c:v>
                </c:pt>
                <c:pt idx="506">
                  <c:v>43665</c:v>
                </c:pt>
                <c:pt idx="507">
                  <c:v>43664</c:v>
                </c:pt>
                <c:pt idx="508">
                  <c:v>43663</c:v>
                </c:pt>
                <c:pt idx="509">
                  <c:v>43662</c:v>
                </c:pt>
                <c:pt idx="510">
                  <c:v>43661</c:v>
                </c:pt>
                <c:pt idx="511">
                  <c:v>43658</c:v>
                </c:pt>
                <c:pt idx="512">
                  <c:v>43657</c:v>
                </c:pt>
                <c:pt idx="513">
                  <c:v>43656</c:v>
                </c:pt>
                <c:pt idx="514">
                  <c:v>43655</c:v>
                </c:pt>
                <c:pt idx="515">
                  <c:v>43654</c:v>
                </c:pt>
                <c:pt idx="516">
                  <c:v>43651</c:v>
                </c:pt>
                <c:pt idx="517">
                  <c:v>43650</c:v>
                </c:pt>
                <c:pt idx="518">
                  <c:v>43649</c:v>
                </c:pt>
                <c:pt idx="519">
                  <c:v>43648</c:v>
                </c:pt>
                <c:pt idx="520">
                  <c:v>43647</c:v>
                </c:pt>
                <c:pt idx="521">
                  <c:v>43644</c:v>
                </c:pt>
                <c:pt idx="522">
                  <c:v>43643</c:v>
                </c:pt>
                <c:pt idx="523">
                  <c:v>43642</c:v>
                </c:pt>
                <c:pt idx="524">
                  <c:v>43641</c:v>
                </c:pt>
                <c:pt idx="525">
                  <c:v>43640</c:v>
                </c:pt>
                <c:pt idx="526">
                  <c:v>43637</c:v>
                </c:pt>
                <c:pt idx="527">
                  <c:v>43635</c:v>
                </c:pt>
                <c:pt idx="528">
                  <c:v>43634</c:v>
                </c:pt>
                <c:pt idx="529">
                  <c:v>43633</c:v>
                </c:pt>
                <c:pt idx="530">
                  <c:v>43630</c:v>
                </c:pt>
                <c:pt idx="531">
                  <c:v>43629</c:v>
                </c:pt>
                <c:pt idx="532">
                  <c:v>43628</c:v>
                </c:pt>
                <c:pt idx="533">
                  <c:v>43627</c:v>
                </c:pt>
                <c:pt idx="534">
                  <c:v>43626</c:v>
                </c:pt>
                <c:pt idx="535">
                  <c:v>43623</c:v>
                </c:pt>
                <c:pt idx="536">
                  <c:v>43622</c:v>
                </c:pt>
                <c:pt idx="537">
                  <c:v>43621</c:v>
                </c:pt>
                <c:pt idx="538">
                  <c:v>43620</c:v>
                </c:pt>
                <c:pt idx="539">
                  <c:v>43619</c:v>
                </c:pt>
                <c:pt idx="540">
                  <c:v>43616</c:v>
                </c:pt>
                <c:pt idx="541">
                  <c:v>43615</c:v>
                </c:pt>
                <c:pt idx="542">
                  <c:v>43614</c:v>
                </c:pt>
                <c:pt idx="543">
                  <c:v>43613</c:v>
                </c:pt>
                <c:pt idx="544">
                  <c:v>43612</c:v>
                </c:pt>
                <c:pt idx="545">
                  <c:v>43609</c:v>
                </c:pt>
                <c:pt idx="546">
                  <c:v>43608</c:v>
                </c:pt>
                <c:pt idx="547">
                  <c:v>43607</c:v>
                </c:pt>
                <c:pt idx="548">
                  <c:v>43606</c:v>
                </c:pt>
                <c:pt idx="549">
                  <c:v>43605</c:v>
                </c:pt>
                <c:pt idx="550">
                  <c:v>43602</c:v>
                </c:pt>
                <c:pt idx="551">
                  <c:v>43601</c:v>
                </c:pt>
                <c:pt idx="552">
                  <c:v>43600</c:v>
                </c:pt>
                <c:pt idx="553">
                  <c:v>43599</c:v>
                </c:pt>
                <c:pt idx="554">
                  <c:v>43598</c:v>
                </c:pt>
                <c:pt idx="555">
                  <c:v>43595</c:v>
                </c:pt>
                <c:pt idx="556">
                  <c:v>43594</c:v>
                </c:pt>
                <c:pt idx="557">
                  <c:v>43593</c:v>
                </c:pt>
                <c:pt idx="558">
                  <c:v>43592</c:v>
                </c:pt>
                <c:pt idx="559">
                  <c:v>43591</c:v>
                </c:pt>
                <c:pt idx="560">
                  <c:v>43587</c:v>
                </c:pt>
                <c:pt idx="561">
                  <c:v>43585</c:v>
                </c:pt>
                <c:pt idx="562">
                  <c:v>43584</c:v>
                </c:pt>
                <c:pt idx="563">
                  <c:v>43581</c:v>
                </c:pt>
                <c:pt idx="564">
                  <c:v>43580</c:v>
                </c:pt>
                <c:pt idx="565">
                  <c:v>43579</c:v>
                </c:pt>
                <c:pt idx="566">
                  <c:v>43578</c:v>
                </c:pt>
                <c:pt idx="567">
                  <c:v>43573</c:v>
                </c:pt>
                <c:pt idx="568">
                  <c:v>43572</c:v>
                </c:pt>
                <c:pt idx="569">
                  <c:v>43571</c:v>
                </c:pt>
                <c:pt idx="570">
                  <c:v>43570</c:v>
                </c:pt>
                <c:pt idx="571">
                  <c:v>43567</c:v>
                </c:pt>
                <c:pt idx="572">
                  <c:v>43566</c:v>
                </c:pt>
                <c:pt idx="573">
                  <c:v>43565</c:v>
                </c:pt>
                <c:pt idx="574">
                  <c:v>43564</c:v>
                </c:pt>
                <c:pt idx="575">
                  <c:v>43563</c:v>
                </c:pt>
                <c:pt idx="576">
                  <c:v>43560</c:v>
                </c:pt>
                <c:pt idx="577">
                  <c:v>43559</c:v>
                </c:pt>
                <c:pt idx="578">
                  <c:v>43558</c:v>
                </c:pt>
                <c:pt idx="579">
                  <c:v>43557</c:v>
                </c:pt>
                <c:pt idx="580">
                  <c:v>43556</c:v>
                </c:pt>
                <c:pt idx="581">
                  <c:v>43553</c:v>
                </c:pt>
                <c:pt idx="582">
                  <c:v>43552</c:v>
                </c:pt>
                <c:pt idx="583">
                  <c:v>43551</c:v>
                </c:pt>
                <c:pt idx="584">
                  <c:v>43550</c:v>
                </c:pt>
                <c:pt idx="585">
                  <c:v>43549</c:v>
                </c:pt>
                <c:pt idx="586">
                  <c:v>43546</c:v>
                </c:pt>
                <c:pt idx="587">
                  <c:v>43545</c:v>
                </c:pt>
                <c:pt idx="588">
                  <c:v>43544</c:v>
                </c:pt>
                <c:pt idx="589">
                  <c:v>43543</c:v>
                </c:pt>
                <c:pt idx="590">
                  <c:v>43542</c:v>
                </c:pt>
                <c:pt idx="591">
                  <c:v>43539</c:v>
                </c:pt>
                <c:pt idx="592">
                  <c:v>43538</c:v>
                </c:pt>
                <c:pt idx="593">
                  <c:v>43537</c:v>
                </c:pt>
                <c:pt idx="594">
                  <c:v>43536</c:v>
                </c:pt>
                <c:pt idx="595">
                  <c:v>43535</c:v>
                </c:pt>
                <c:pt idx="596">
                  <c:v>43532</c:v>
                </c:pt>
                <c:pt idx="597">
                  <c:v>43531</c:v>
                </c:pt>
                <c:pt idx="598">
                  <c:v>43530</c:v>
                </c:pt>
                <c:pt idx="599">
                  <c:v>43529</c:v>
                </c:pt>
                <c:pt idx="600">
                  <c:v>43528</c:v>
                </c:pt>
                <c:pt idx="601">
                  <c:v>43525</c:v>
                </c:pt>
                <c:pt idx="602">
                  <c:v>43524</c:v>
                </c:pt>
                <c:pt idx="603">
                  <c:v>43523</c:v>
                </c:pt>
                <c:pt idx="604">
                  <c:v>43522</c:v>
                </c:pt>
                <c:pt idx="605">
                  <c:v>43521</c:v>
                </c:pt>
                <c:pt idx="606">
                  <c:v>43518</c:v>
                </c:pt>
                <c:pt idx="607">
                  <c:v>43517</c:v>
                </c:pt>
                <c:pt idx="608">
                  <c:v>43516</c:v>
                </c:pt>
                <c:pt idx="609">
                  <c:v>43515</c:v>
                </c:pt>
                <c:pt idx="610">
                  <c:v>43514</c:v>
                </c:pt>
                <c:pt idx="611">
                  <c:v>43511</c:v>
                </c:pt>
                <c:pt idx="612">
                  <c:v>43510</c:v>
                </c:pt>
                <c:pt idx="613">
                  <c:v>43509</c:v>
                </c:pt>
                <c:pt idx="614">
                  <c:v>43508</c:v>
                </c:pt>
                <c:pt idx="615">
                  <c:v>43507</c:v>
                </c:pt>
                <c:pt idx="616">
                  <c:v>43504</c:v>
                </c:pt>
                <c:pt idx="617">
                  <c:v>43503</c:v>
                </c:pt>
                <c:pt idx="618">
                  <c:v>43502</c:v>
                </c:pt>
                <c:pt idx="619">
                  <c:v>43501</c:v>
                </c:pt>
                <c:pt idx="620">
                  <c:v>43500</c:v>
                </c:pt>
                <c:pt idx="621">
                  <c:v>43497</c:v>
                </c:pt>
                <c:pt idx="622">
                  <c:v>43496</c:v>
                </c:pt>
                <c:pt idx="623">
                  <c:v>43495</c:v>
                </c:pt>
                <c:pt idx="624">
                  <c:v>43494</c:v>
                </c:pt>
                <c:pt idx="625">
                  <c:v>43493</c:v>
                </c:pt>
                <c:pt idx="626">
                  <c:v>43490</c:v>
                </c:pt>
                <c:pt idx="627">
                  <c:v>43489</c:v>
                </c:pt>
                <c:pt idx="628">
                  <c:v>43488</c:v>
                </c:pt>
                <c:pt idx="629">
                  <c:v>43487</c:v>
                </c:pt>
                <c:pt idx="630">
                  <c:v>43486</c:v>
                </c:pt>
                <c:pt idx="631">
                  <c:v>43483</c:v>
                </c:pt>
                <c:pt idx="632">
                  <c:v>43482</c:v>
                </c:pt>
                <c:pt idx="633">
                  <c:v>43481</c:v>
                </c:pt>
                <c:pt idx="634">
                  <c:v>43480</c:v>
                </c:pt>
                <c:pt idx="635">
                  <c:v>43479</c:v>
                </c:pt>
                <c:pt idx="636">
                  <c:v>43476</c:v>
                </c:pt>
                <c:pt idx="637">
                  <c:v>43475</c:v>
                </c:pt>
                <c:pt idx="638">
                  <c:v>43474</c:v>
                </c:pt>
                <c:pt idx="639">
                  <c:v>43473</c:v>
                </c:pt>
                <c:pt idx="640">
                  <c:v>43472</c:v>
                </c:pt>
                <c:pt idx="641">
                  <c:v>43469</c:v>
                </c:pt>
              </c:numCache>
            </c:numRef>
          </c:cat>
          <c:val>
            <c:numRef>
              <c:f>BETAW20T!$I$9:$I$650</c:f>
              <c:numCache>
                <c:formatCode>#\ ##0.000</c:formatCode>
                <c:ptCount val="642"/>
                <c:pt idx="1">
                  <c:v>38.415136207248381</c:v>
                </c:pt>
                <c:pt idx="2">
                  <c:v>38.055012459564544</c:v>
                </c:pt>
                <c:pt idx="3">
                  <c:v>38.330747453516665</c:v>
                </c:pt>
                <c:pt idx="4">
                  <c:v>38.3638000988012</c:v>
                </c:pt>
                <c:pt idx="5">
                  <c:v>38.150335852964552</c:v>
                </c:pt>
                <c:pt idx="6">
                  <c:v>38.359087834048992</c:v>
                </c:pt>
                <c:pt idx="7">
                  <c:v>37.847467443361175</c:v>
                </c:pt>
                <c:pt idx="8">
                  <c:v>37.586240288965676</c:v>
                </c:pt>
                <c:pt idx="9">
                  <c:v>38.480754253398381</c:v>
                </c:pt>
                <c:pt idx="10">
                  <c:v>38.470360813714841</c:v>
                </c:pt>
                <c:pt idx="11">
                  <c:v>38.608013646944762</c:v>
                </c:pt>
                <c:pt idx="12">
                  <c:v>38.535639136486218</c:v>
                </c:pt>
                <c:pt idx="13">
                  <c:v>38.387021956763327</c:v>
                </c:pt>
                <c:pt idx="14">
                  <c:v>38.32566765908858</c:v>
                </c:pt>
                <c:pt idx="15">
                  <c:v>38.034568850350603</c:v>
                </c:pt>
                <c:pt idx="16">
                  <c:v>38.907065419050539</c:v>
                </c:pt>
                <c:pt idx="17">
                  <c:v>37.931765179659877</c:v>
                </c:pt>
                <c:pt idx="18">
                  <c:v>38.449527789084172</c:v>
                </c:pt>
                <c:pt idx="19">
                  <c:v>38.265644538147768</c:v>
                </c:pt>
                <c:pt idx="20">
                  <c:v>38.239061056052783</c:v>
                </c:pt>
                <c:pt idx="21">
                  <c:v>37.693674019125851</c:v>
                </c:pt>
                <c:pt idx="22">
                  <c:v>38.37104106736426</c:v>
                </c:pt>
                <c:pt idx="23">
                  <c:v>38.840896929894768</c:v>
                </c:pt>
                <c:pt idx="24">
                  <c:v>38.785708865178492</c:v>
                </c:pt>
                <c:pt idx="25">
                  <c:v>38.628087476428071</c:v>
                </c:pt>
                <c:pt idx="26">
                  <c:v>37.958581456598942</c:v>
                </c:pt>
                <c:pt idx="27">
                  <c:v>37.73611096628764</c:v>
                </c:pt>
                <c:pt idx="28">
                  <c:v>37.718945156620244</c:v>
                </c:pt>
                <c:pt idx="29">
                  <c:v>37.741414091984758</c:v>
                </c:pt>
                <c:pt idx="30">
                  <c:v>37.556776829056986</c:v>
                </c:pt>
                <c:pt idx="31">
                  <c:v>37.790241220013286</c:v>
                </c:pt>
                <c:pt idx="32">
                  <c:v>37.87716124645754</c:v>
                </c:pt>
                <c:pt idx="33">
                  <c:v>38.265309462359355</c:v>
                </c:pt>
                <c:pt idx="34">
                  <c:v>37.783520719665958</c:v>
                </c:pt>
                <c:pt idx="35">
                  <c:v>37.992715130191229</c:v>
                </c:pt>
                <c:pt idx="36">
                  <c:v>37.679789502889605</c:v>
                </c:pt>
                <c:pt idx="37">
                  <c:v>38.006433927719364</c:v>
                </c:pt>
                <c:pt idx="38">
                  <c:v>38.161009490765082</c:v>
                </c:pt>
                <c:pt idx="39">
                  <c:v>38.297131687223981</c:v>
                </c:pt>
                <c:pt idx="40">
                  <c:v>38.258928855086587</c:v>
                </c:pt>
                <c:pt idx="41">
                  <c:v>37.912751869620259</c:v>
                </c:pt>
                <c:pt idx="42">
                  <c:v>37.913646202855517</c:v>
                </c:pt>
                <c:pt idx="43">
                  <c:v>37.911621560505985</c:v>
                </c:pt>
                <c:pt idx="44">
                  <c:v>37.423068697650763</c:v>
                </c:pt>
                <c:pt idx="45">
                  <c:v>36.702303829791163</c:v>
                </c:pt>
                <c:pt idx="46">
                  <c:v>36.515790253466143</c:v>
                </c:pt>
                <c:pt idx="47">
                  <c:v>36.184240497393873</c:v>
                </c:pt>
                <c:pt idx="48">
                  <c:v>36.269243277292155</c:v>
                </c:pt>
                <c:pt idx="49">
                  <c:v>36.136608267412349</c:v>
                </c:pt>
                <c:pt idx="50">
                  <c:v>35.865873208916412</c:v>
                </c:pt>
                <c:pt idx="51">
                  <c:v>36.229595562019448</c:v>
                </c:pt>
                <c:pt idx="52">
                  <c:v>36.096223358410931</c:v>
                </c:pt>
                <c:pt idx="53">
                  <c:v>35.49253284690181</c:v>
                </c:pt>
                <c:pt idx="54">
                  <c:v>35.435446368005223</c:v>
                </c:pt>
                <c:pt idx="55">
                  <c:v>35.471115107932427</c:v>
                </c:pt>
                <c:pt idx="56">
                  <c:v>35.795657060565311</c:v>
                </c:pt>
                <c:pt idx="57">
                  <c:v>35.884950975357064</c:v>
                </c:pt>
                <c:pt idx="58">
                  <c:v>35.575747789393986</c:v>
                </c:pt>
                <c:pt idx="59">
                  <c:v>34.716862604367897</c:v>
                </c:pt>
                <c:pt idx="60">
                  <c:v>34.730653082248736</c:v>
                </c:pt>
                <c:pt idx="61">
                  <c:v>33.996746166262895</c:v>
                </c:pt>
                <c:pt idx="62">
                  <c:v>34.569536146202758</c:v>
                </c:pt>
                <c:pt idx="63">
                  <c:v>34.792629913241363</c:v>
                </c:pt>
                <c:pt idx="64">
                  <c:v>34.436151655109789</c:v>
                </c:pt>
                <c:pt idx="65">
                  <c:v>33.915647313012094</c:v>
                </c:pt>
                <c:pt idx="66">
                  <c:v>34.021028247800629</c:v>
                </c:pt>
                <c:pt idx="67">
                  <c:v>33.710216441148191</c:v>
                </c:pt>
                <c:pt idx="68">
                  <c:v>33.764307375063972</c:v>
                </c:pt>
                <c:pt idx="69">
                  <c:v>33.640891018935079</c:v>
                </c:pt>
                <c:pt idx="70">
                  <c:v>33.732386614171929</c:v>
                </c:pt>
                <c:pt idx="71">
                  <c:v>33.923755933497645</c:v>
                </c:pt>
                <c:pt idx="72">
                  <c:v>34.151291092882659</c:v>
                </c:pt>
                <c:pt idx="73">
                  <c:v>34.27143667854692</c:v>
                </c:pt>
                <c:pt idx="74">
                  <c:v>34.147708173675866</c:v>
                </c:pt>
                <c:pt idx="75">
                  <c:v>33.51622766966937</c:v>
                </c:pt>
                <c:pt idx="76">
                  <c:v>33.650775252340743</c:v>
                </c:pt>
                <c:pt idx="77">
                  <c:v>33.526073886462981</c:v>
                </c:pt>
                <c:pt idx="78">
                  <c:v>33.61616773487971</c:v>
                </c:pt>
                <c:pt idx="79">
                  <c:v>33.929525705465899</c:v>
                </c:pt>
                <c:pt idx="80">
                  <c:v>34.171162161717568</c:v>
                </c:pt>
                <c:pt idx="81">
                  <c:v>33.181252404401121</c:v>
                </c:pt>
                <c:pt idx="82">
                  <c:v>32.918447115654601</c:v>
                </c:pt>
                <c:pt idx="83">
                  <c:v>32.97829186125464</c:v>
                </c:pt>
                <c:pt idx="84">
                  <c:v>33.160578383618478</c:v>
                </c:pt>
                <c:pt idx="85">
                  <c:v>32.580411056249652</c:v>
                </c:pt>
                <c:pt idx="86">
                  <c:v>31.870072961074577</c:v>
                </c:pt>
                <c:pt idx="87">
                  <c:v>32.2637079176885</c:v>
                </c:pt>
                <c:pt idx="88">
                  <c:v>32.665336312141541</c:v>
                </c:pt>
                <c:pt idx="89">
                  <c:v>32.761350015978685</c:v>
                </c:pt>
                <c:pt idx="90">
                  <c:v>32.737701439314904</c:v>
                </c:pt>
                <c:pt idx="91">
                  <c:v>33.302943401799723</c:v>
                </c:pt>
                <c:pt idx="92">
                  <c:v>32.93724844844494</c:v>
                </c:pt>
                <c:pt idx="93">
                  <c:v>33.658125561278986</c:v>
                </c:pt>
                <c:pt idx="94">
                  <c:v>33.996252173929371</c:v>
                </c:pt>
                <c:pt idx="95">
                  <c:v>34.081209878134793</c:v>
                </c:pt>
                <c:pt idx="96">
                  <c:v>33.882849742132393</c:v>
                </c:pt>
                <c:pt idx="97">
                  <c:v>34.039434775234945</c:v>
                </c:pt>
                <c:pt idx="98">
                  <c:v>33.880724376108084</c:v>
                </c:pt>
                <c:pt idx="99">
                  <c:v>33.389892121786353</c:v>
                </c:pt>
                <c:pt idx="100">
                  <c:v>32.955968522691784</c:v>
                </c:pt>
                <c:pt idx="101">
                  <c:v>33.046477217470532</c:v>
                </c:pt>
                <c:pt idx="102">
                  <c:v>33.019351967222249</c:v>
                </c:pt>
                <c:pt idx="103">
                  <c:v>33.296651538600656</c:v>
                </c:pt>
                <c:pt idx="104">
                  <c:v>33.128578364404071</c:v>
                </c:pt>
                <c:pt idx="105">
                  <c:v>32.412456485428187</c:v>
                </c:pt>
                <c:pt idx="106">
                  <c:v>32.909070912021136</c:v>
                </c:pt>
                <c:pt idx="107">
                  <c:v>32.934338673931954</c:v>
                </c:pt>
                <c:pt idx="108">
                  <c:v>32.674987017661941</c:v>
                </c:pt>
                <c:pt idx="109">
                  <c:v>33.338973883650759</c:v>
                </c:pt>
                <c:pt idx="110">
                  <c:v>33.744043634015505</c:v>
                </c:pt>
                <c:pt idx="111">
                  <c:v>33.668275256705606</c:v>
                </c:pt>
                <c:pt idx="112">
                  <c:v>33.771836001111744</c:v>
                </c:pt>
                <c:pt idx="113">
                  <c:v>34.073680462259446</c:v>
                </c:pt>
                <c:pt idx="114">
                  <c:v>33.569476556136316</c:v>
                </c:pt>
                <c:pt idx="115">
                  <c:v>32.92995409884891</c:v>
                </c:pt>
                <c:pt idx="116">
                  <c:v>33.234682963682822</c:v>
                </c:pt>
                <c:pt idx="117">
                  <c:v>32.599754370109245</c:v>
                </c:pt>
                <c:pt idx="118">
                  <c:v>33.009302952090387</c:v>
                </c:pt>
                <c:pt idx="119">
                  <c:v>33.188677134088998</c:v>
                </c:pt>
                <c:pt idx="120">
                  <c:v>33.28619416488597</c:v>
                </c:pt>
                <c:pt idx="121">
                  <c:v>32.764214227623754</c:v>
                </c:pt>
                <c:pt idx="122">
                  <c:v>32.99781503203323</c:v>
                </c:pt>
                <c:pt idx="123">
                  <c:v>33.225003045741325</c:v>
                </c:pt>
                <c:pt idx="124">
                  <c:v>33.458763056730383</c:v>
                </c:pt>
                <c:pt idx="125">
                  <c:v>33.125217505727214</c:v>
                </c:pt>
                <c:pt idx="126">
                  <c:v>33.803174946226129</c:v>
                </c:pt>
                <c:pt idx="127">
                  <c:v>32.807190972795013</c:v>
                </c:pt>
                <c:pt idx="128">
                  <c:v>33.70578336530987</c:v>
                </c:pt>
                <c:pt idx="129">
                  <c:v>33.090155778917051</c:v>
                </c:pt>
                <c:pt idx="130">
                  <c:v>33.210005398247525</c:v>
                </c:pt>
                <c:pt idx="131">
                  <c:v>33.224264236834784</c:v>
                </c:pt>
                <c:pt idx="132">
                  <c:v>33.78013680481515</c:v>
                </c:pt>
                <c:pt idx="133">
                  <c:v>33.679404613736452</c:v>
                </c:pt>
                <c:pt idx="134">
                  <c:v>34.421698952380524</c:v>
                </c:pt>
                <c:pt idx="135">
                  <c:v>33.776116612416736</c:v>
                </c:pt>
                <c:pt idx="136">
                  <c:v>34.559689090469107</c:v>
                </c:pt>
                <c:pt idx="137">
                  <c:v>34.418450163776797</c:v>
                </c:pt>
                <c:pt idx="138">
                  <c:v>34.765652029349518</c:v>
                </c:pt>
                <c:pt idx="139">
                  <c:v>35.162512341831665</c:v>
                </c:pt>
                <c:pt idx="140">
                  <c:v>35.262937378403031</c:v>
                </c:pt>
                <c:pt idx="141">
                  <c:v>35.2866576760063</c:v>
                </c:pt>
                <c:pt idx="142">
                  <c:v>34.181742606936332</c:v>
                </c:pt>
                <c:pt idx="143">
                  <c:v>34.176578781998742</c:v>
                </c:pt>
                <c:pt idx="144">
                  <c:v>33.758967323592529</c:v>
                </c:pt>
                <c:pt idx="145">
                  <c:v>34.304166927164736</c:v>
                </c:pt>
                <c:pt idx="146">
                  <c:v>34.108047593158282</c:v>
                </c:pt>
                <c:pt idx="147">
                  <c:v>33.284122053028632</c:v>
                </c:pt>
                <c:pt idx="148">
                  <c:v>32.817797495752323</c:v>
                </c:pt>
                <c:pt idx="149">
                  <c:v>32.144426473108574</c:v>
                </c:pt>
                <c:pt idx="150">
                  <c:v>33.231884957632417</c:v>
                </c:pt>
                <c:pt idx="151">
                  <c:v>33.629999754394603</c:v>
                </c:pt>
                <c:pt idx="152">
                  <c:v>33.791947625594098</c:v>
                </c:pt>
                <c:pt idx="153">
                  <c:v>33.289388115091946</c:v>
                </c:pt>
                <c:pt idx="154">
                  <c:v>33.006723838144786</c:v>
                </c:pt>
                <c:pt idx="155">
                  <c:v>33.209561474715557</c:v>
                </c:pt>
                <c:pt idx="156">
                  <c:v>33.774551974824817</c:v>
                </c:pt>
                <c:pt idx="157">
                  <c:v>33.947915660366782</c:v>
                </c:pt>
                <c:pt idx="158">
                  <c:v>33.541883950820981</c:v>
                </c:pt>
                <c:pt idx="159">
                  <c:v>33.342902910927734</c:v>
                </c:pt>
                <c:pt idx="160">
                  <c:v>33.159977039044321</c:v>
                </c:pt>
                <c:pt idx="161">
                  <c:v>32.180160777070277</c:v>
                </c:pt>
                <c:pt idx="162">
                  <c:v>32.314942991209215</c:v>
                </c:pt>
                <c:pt idx="163">
                  <c:v>31.556824574142283</c:v>
                </c:pt>
                <c:pt idx="164">
                  <c:v>31.160210874273343</c:v>
                </c:pt>
                <c:pt idx="165">
                  <c:v>31.547712695846688</c:v>
                </c:pt>
                <c:pt idx="166">
                  <c:v>31.495553156879506</c:v>
                </c:pt>
                <c:pt idx="167">
                  <c:v>31.683435868337874</c:v>
                </c:pt>
                <c:pt idx="168">
                  <c:v>31.662707560174898</c:v>
                </c:pt>
                <c:pt idx="169">
                  <c:v>31.199184753824674</c:v>
                </c:pt>
                <c:pt idx="170">
                  <c:v>31.007948029898365</c:v>
                </c:pt>
                <c:pt idx="171">
                  <c:v>30.478636757807255</c:v>
                </c:pt>
                <c:pt idx="172">
                  <c:v>30.830776824674903</c:v>
                </c:pt>
                <c:pt idx="173">
                  <c:v>30.543824680571287</c:v>
                </c:pt>
                <c:pt idx="174">
                  <c:v>30.637914293793173</c:v>
                </c:pt>
                <c:pt idx="175">
                  <c:v>29.794884858301426</c:v>
                </c:pt>
                <c:pt idx="176">
                  <c:v>30.171490207586931</c:v>
                </c:pt>
                <c:pt idx="177">
                  <c:v>30.307335981253374</c:v>
                </c:pt>
                <c:pt idx="178">
                  <c:v>30.075269388184363</c:v>
                </c:pt>
                <c:pt idx="179">
                  <c:v>28.915248908472947</c:v>
                </c:pt>
                <c:pt idx="180">
                  <c:v>28.454973694331251</c:v>
                </c:pt>
                <c:pt idx="181">
                  <c:v>27.953134089710328</c:v>
                </c:pt>
                <c:pt idx="182">
                  <c:v>27.874871475649478</c:v>
                </c:pt>
                <c:pt idx="183">
                  <c:v>26.510062761925248</c:v>
                </c:pt>
                <c:pt idx="184">
                  <c:v>25.827912918878511</c:v>
                </c:pt>
                <c:pt idx="185">
                  <c:v>26.278169147749256</c:v>
                </c:pt>
                <c:pt idx="186">
                  <c:v>26.395358091830744</c:v>
                </c:pt>
                <c:pt idx="187">
                  <c:v>27.678378972203216</c:v>
                </c:pt>
                <c:pt idx="188">
                  <c:v>27.790552989735211</c:v>
                </c:pt>
                <c:pt idx="189">
                  <c:v>28.032512990071144</c:v>
                </c:pt>
                <c:pt idx="190">
                  <c:v>27.996626709640658</c:v>
                </c:pt>
                <c:pt idx="191">
                  <c:v>27.978336922036313</c:v>
                </c:pt>
                <c:pt idx="192">
                  <c:v>28.231508353505657</c:v>
                </c:pt>
                <c:pt idx="193">
                  <c:v>28.095664407495764</c:v>
                </c:pt>
                <c:pt idx="194">
                  <c:v>28.225783219082729</c:v>
                </c:pt>
                <c:pt idx="195">
                  <c:v>27.757904074712204</c:v>
                </c:pt>
                <c:pt idx="196">
                  <c:v>28.502064747824974</c:v>
                </c:pt>
                <c:pt idx="197">
                  <c:v>28.245022633700994</c:v>
                </c:pt>
                <c:pt idx="198">
                  <c:v>28.637469644611812</c:v>
                </c:pt>
                <c:pt idx="199">
                  <c:v>28.906965507751405</c:v>
                </c:pt>
                <c:pt idx="200">
                  <c:v>29.264620976760323</c:v>
                </c:pt>
                <c:pt idx="201">
                  <c:v>29.549984398347974</c:v>
                </c:pt>
                <c:pt idx="202">
                  <c:v>29.530688061925964</c:v>
                </c:pt>
                <c:pt idx="203">
                  <c:v>29.469507310811395</c:v>
                </c:pt>
                <c:pt idx="204">
                  <c:v>28.885206707353714</c:v>
                </c:pt>
                <c:pt idx="205">
                  <c:v>28.830763311633145</c:v>
                </c:pt>
                <c:pt idx="206">
                  <c:v>29.14740213435768</c:v>
                </c:pt>
                <c:pt idx="207">
                  <c:v>29.2411541346316</c:v>
                </c:pt>
                <c:pt idx="208">
                  <c:v>29.586009930790688</c:v>
                </c:pt>
                <c:pt idx="209">
                  <c:v>28.493657918759002</c:v>
                </c:pt>
                <c:pt idx="210">
                  <c:v>28.355050949245857</c:v>
                </c:pt>
                <c:pt idx="211">
                  <c:v>28.68680622877384</c:v>
                </c:pt>
                <c:pt idx="212">
                  <c:v>28.818050626876317</c:v>
                </c:pt>
                <c:pt idx="213">
                  <c:v>28.635101701452214</c:v>
                </c:pt>
                <c:pt idx="214">
                  <c:v>29.479115874083362</c:v>
                </c:pt>
                <c:pt idx="215">
                  <c:v>29.718405310892798</c:v>
                </c:pt>
                <c:pt idx="216">
                  <c:v>29.589374486809014</c:v>
                </c:pt>
                <c:pt idx="217">
                  <c:v>29.690304190222587</c:v>
                </c:pt>
                <c:pt idx="218">
                  <c:v>29.941649763261893</c:v>
                </c:pt>
                <c:pt idx="219">
                  <c:v>30.185956859332531</c:v>
                </c:pt>
                <c:pt idx="220">
                  <c:v>30.03413540037457</c:v>
                </c:pt>
                <c:pt idx="221">
                  <c:v>30.180532542849633</c:v>
                </c:pt>
                <c:pt idx="222">
                  <c:v>29.508487641101283</c:v>
                </c:pt>
                <c:pt idx="223">
                  <c:v>30.17282373104949</c:v>
                </c:pt>
                <c:pt idx="224">
                  <c:v>29.924945846439691</c:v>
                </c:pt>
                <c:pt idx="225">
                  <c:v>30.114401972203868</c:v>
                </c:pt>
                <c:pt idx="226">
                  <c:v>30.391710567712785</c:v>
                </c:pt>
                <c:pt idx="227">
                  <c:v>30.174503612283122</c:v>
                </c:pt>
                <c:pt idx="228">
                  <c:v>30.644616273653622</c:v>
                </c:pt>
                <c:pt idx="229">
                  <c:v>31.151179077893914</c:v>
                </c:pt>
                <c:pt idx="230">
                  <c:v>31.435127213221936</c:v>
                </c:pt>
                <c:pt idx="231">
                  <c:v>31.467959626929943</c:v>
                </c:pt>
                <c:pt idx="232">
                  <c:v>31.007771289471691</c:v>
                </c:pt>
                <c:pt idx="233">
                  <c:v>31.35178984219397</c:v>
                </c:pt>
                <c:pt idx="234">
                  <c:v>30.998736795931038</c:v>
                </c:pt>
                <c:pt idx="235">
                  <c:v>30.904749175179742</c:v>
                </c:pt>
                <c:pt idx="236">
                  <c:v>31.215167105644827</c:v>
                </c:pt>
                <c:pt idx="237">
                  <c:v>31.336748092431552</c:v>
                </c:pt>
                <c:pt idx="238">
                  <c:v>31.708187236621182</c:v>
                </c:pt>
                <c:pt idx="239">
                  <c:v>31.615913129484667</c:v>
                </c:pt>
                <c:pt idx="240">
                  <c:v>31.646891679312727</c:v>
                </c:pt>
                <c:pt idx="241">
                  <c:v>31.605106294733623</c:v>
                </c:pt>
                <c:pt idx="242">
                  <c:v>31.46761537631637</c:v>
                </c:pt>
                <c:pt idx="243">
                  <c:v>31.049228897231306</c:v>
                </c:pt>
                <c:pt idx="244">
                  <c:v>30.950513588295987</c:v>
                </c:pt>
                <c:pt idx="245">
                  <c:v>30.975147899139035</c:v>
                </c:pt>
                <c:pt idx="246">
                  <c:v>31.224233396838198</c:v>
                </c:pt>
                <c:pt idx="247">
                  <c:v>30.854322846309842</c:v>
                </c:pt>
                <c:pt idx="248">
                  <c:v>30.734021472783034</c:v>
                </c:pt>
                <c:pt idx="249">
                  <c:v>30.108661326573269</c:v>
                </c:pt>
                <c:pt idx="250">
                  <c:v>30.036292356224163</c:v>
                </c:pt>
                <c:pt idx="251">
                  <c:v>31.081357763646924</c:v>
                </c:pt>
                <c:pt idx="252">
                  <c:v>31.064860395900805</c:v>
                </c:pt>
                <c:pt idx="253">
                  <c:v>31.190789566338687</c:v>
                </c:pt>
                <c:pt idx="254">
                  <c:v>30.842337282521697</c:v>
                </c:pt>
                <c:pt idx="255">
                  <c:v>31.011872902417647</c:v>
                </c:pt>
                <c:pt idx="256">
                  <c:v>31.189110518485208</c:v>
                </c:pt>
                <c:pt idx="257">
                  <c:v>31.440167412509624</c:v>
                </c:pt>
                <c:pt idx="258">
                  <c:v>31.360692513080519</c:v>
                </c:pt>
                <c:pt idx="259">
                  <c:v>30.603545619165939</c:v>
                </c:pt>
                <c:pt idx="260">
                  <c:v>30.629388906224062</c:v>
                </c:pt>
                <c:pt idx="261">
                  <c:v>30.557143754203242</c:v>
                </c:pt>
                <c:pt idx="262">
                  <c:v>30.164609051025483</c:v>
                </c:pt>
                <c:pt idx="263">
                  <c:v>30.675532849714422</c:v>
                </c:pt>
                <c:pt idx="264">
                  <c:v>30.550566543468527</c:v>
                </c:pt>
                <c:pt idx="265">
                  <c:v>30.456589756659454</c:v>
                </c:pt>
                <c:pt idx="266">
                  <c:v>30.398381246232834</c:v>
                </c:pt>
                <c:pt idx="267">
                  <c:v>30.615124558033948</c:v>
                </c:pt>
                <c:pt idx="268">
                  <c:v>30.915337509278626</c:v>
                </c:pt>
                <c:pt idx="269">
                  <c:v>30.618780441794854</c:v>
                </c:pt>
                <c:pt idx="270">
                  <c:v>30.671021814533511</c:v>
                </c:pt>
                <c:pt idx="271">
                  <c:v>30.134138572387474</c:v>
                </c:pt>
                <c:pt idx="272">
                  <c:v>29.903629338341368</c:v>
                </c:pt>
                <c:pt idx="273">
                  <c:v>30.085476819433655</c:v>
                </c:pt>
                <c:pt idx="274">
                  <c:v>29.917172205414648</c:v>
                </c:pt>
                <c:pt idx="275">
                  <c:v>30.494701594986289</c:v>
                </c:pt>
                <c:pt idx="276">
                  <c:v>30.340114728670155</c:v>
                </c:pt>
                <c:pt idx="277">
                  <c:v>31.05070732657456</c:v>
                </c:pt>
                <c:pt idx="278">
                  <c:v>30.558802652345449</c:v>
                </c:pt>
                <c:pt idx="279">
                  <c:v>30.744163761141618</c:v>
                </c:pt>
                <c:pt idx="280">
                  <c:v>30.542758494824966</c:v>
                </c:pt>
                <c:pt idx="281">
                  <c:v>30.406047503961783</c:v>
                </c:pt>
                <c:pt idx="282">
                  <c:v>30.580116472954227</c:v>
                </c:pt>
                <c:pt idx="283">
                  <c:v>29.618980847114791</c:v>
                </c:pt>
                <c:pt idx="284">
                  <c:v>30.426653487631413</c:v>
                </c:pt>
                <c:pt idx="285">
                  <c:v>31.318421707163129</c:v>
                </c:pt>
                <c:pt idx="286">
                  <c:v>31.224323104722291</c:v>
                </c:pt>
                <c:pt idx="287">
                  <c:v>31.321364650338879</c:v>
                </c:pt>
                <c:pt idx="288">
                  <c:v>31.344231814061907</c:v>
                </c:pt>
                <c:pt idx="289">
                  <c:v>30.3941923656648</c:v>
                </c:pt>
                <c:pt idx="290">
                  <c:v>30.059266345662351</c:v>
                </c:pt>
                <c:pt idx="291">
                  <c:v>29.542294495825352</c:v>
                </c:pt>
                <c:pt idx="292">
                  <c:v>29.494833095863445</c:v>
                </c:pt>
                <c:pt idx="293">
                  <c:v>29.311821334068107</c:v>
                </c:pt>
                <c:pt idx="294">
                  <c:v>29.240763354981599</c:v>
                </c:pt>
                <c:pt idx="295">
                  <c:v>29.056101957375848</c:v>
                </c:pt>
                <c:pt idx="296">
                  <c:v>29.093367475765966</c:v>
                </c:pt>
                <c:pt idx="297">
                  <c:v>27.987788506282758</c:v>
                </c:pt>
                <c:pt idx="298">
                  <c:v>27.746604479443526</c:v>
                </c:pt>
                <c:pt idx="299">
                  <c:v>27.87271830267823</c:v>
                </c:pt>
                <c:pt idx="300">
                  <c:v>28.125539831129128</c:v>
                </c:pt>
                <c:pt idx="301">
                  <c:v>27.91441855655394</c:v>
                </c:pt>
                <c:pt idx="302">
                  <c:v>27.89573819975352</c:v>
                </c:pt>
                <c:pt idx="303">
                  <c:v>26.765151922917077</c:v>
                </c:pt>
                <c:pt idx="304">
                  <c:v>26.87818461522351</c:v>
                </c:pt>
                <c:pt idx="305">
                  <c:v>27.477079866458364</c:v>
                </c:pt>
                <c:pt idx="306">
                  <c:v>27.617798794826665</c:v>
                </c:pt>
                <c:pt idx="307">
                  <c:v>27.019105740968239</c:v>
                </c:pt>
                <c:pt idx="308">
                  <c:v>27.347674587326988</c:v>
                </c:pt>
                <c:pt idx="309">
                  <c:v>27.021992939910994</c:v>
                </c:pt>
                <c:pt idx="310">
                  <c:v>26.693452606350629</c:v>
                </c:pt>
                <c:pt idx="311">
                  <c:v>27.219279111828641</c:v>
                </c:pt>
                <c:pt idx="312">
                  <c:v>27.250360542197004</c:v>
                </c:pt>
                <c:pt idx="313">
                  <c:v>28.071422972800161</c:v>
                </c:pt>
                <c:pt idx="314">
                  <c:v>28.088911593578239</c:v>
                </c:pt>
                <c:pt idx="315">
                  <c:v>27.118923371970759</c:v>
                </c:pt>
                <c:pt idx="316">
                  <c:v>27.081034396428318</c:v>
                </c:pt>
                <c:pt idx="317">
                  <c:v>27.252110470070413</c:v>
                </c:pt>
                <c:pt idx="318">
                  <c:v>27.664368138242615</c:v>
                </c:pt>
                <c:pt idx="319">
                  <c:v>27.308816514130271</c:v>
                </c:pt>
                <c:pt idx="320">
                  <c:v>26.770472088202872</c:v>
                </c:pt>
                <c:pt idx="321">
                  <c:v>27.905248213395318</c:v>
                </c:pt>
                <c:pt idx="322">
                  <c:v>27.659990838648071</c:v>
                </c:pt>
                <c:pt idx="323">
                  <c:v>27.189793095476887</c:v>
                </c:pt>
                <c:pt idx="324">
                  <c:v>27.331413490876699</c:v>
                </c:pt>
                <c:pt idx="325">
                  <c:v>28.288551525114848</c:v>
                </c:pt>
                <c:pt idx="326">
                  <c:v>27.499029115464712</c:v>
                </c:pt>
                <c:pt idx="327">
                  <c:v>26.877678694862677</c:v>
                </c:pt>
                <c:pt idx="328">
                  <c:v>27.291586531703025</c:v>
                </c:pt>
                <c:pt idx="329">
                  <c:v>26.910878052724389</c:v>
                </c:pt>
                <c:pt idx="330">
                  <c:v>25.64359949246602</c:v>
                </c:pt>
                <c:pt idx="331">
                  <c:v>25.389023186465568</c:v>
                </c:pt>
                <c:pt idx="332">
                  <c:v>25.234428190278624</c:v>
                </c:pt>
                <c:pt idx="333">
                  <c:v>25.753419371802874</c:v>
                </c:pt>
                <c:pt idx="334">
                  <c:v>25.154017122716443</c:v>
                </c:pt>
                <c:pt idx="335">
                  <c:v>25.125663978393288</c:v>
                </c:pt>
                <c:pt idx="336">
                  <c:v>25.399655535869641</c:v>
                </c:pt>
                <c:pt idx="337">
                  <c:v>24.546688205376103</c:v>
                </c:pt>
                <c:pt idx="338">
                  <c:v>24.703563636390516</c:v>
                </c:pt>
                <c:pt idx="339">
                  <c:v>23.928364216669298</c:v>
                </c:pt>
                <c:pt idx="340">
                  <c:v>25.343099442454715</c:v>
                </c:pt>
                <c:pt idx="341">
                  <c:v>25.021803598128511</c:v>
                </c:pt>
                <c:pt idx="342">
                  <c:v>23.86273239385266</c:v>
                </c:pt>
                <c:pt idx="343">
                  <c:v>24.342046354550444</c:v>
                </c:pt>
                <c:pt idx="344">
                  <c:v>22.848758975546961</c:v>
                </c:pt>
                <c:pt idx="345">
                  <c:v>23.268764132884943</c:v>
                </c:pt>
                <c:pt idx="346">
                  <c:v>22.243996906798881</c:v>
                </c:pt>
                <c:pt idx="347">
                  <c:v>25.649814891730184</c:v>
                </c:pt>
                <c:pt idx="348">
                  <c:v>27.249828727852694</c:v>
                </c:pt>
                <c:pt idx="349">
                  <c:v>27.703172052535511</c:v>
                </c:pt>
                <c:pt idx="350">
                  <c:v>30.071815932620368</c:v>
                </c:pt>
                <c:pt idx="351">
                  <c:v>31.063764155030764</c:v>
                </c:pt>
                <c:pt idx="352">
                  <c:v>31.714294490697391</c:v>
                </c:pt>
                <c:pt idx="353">
                  <c:v>32.203747657887028</c:v>
                </c:pt>
                <c:pt idx="354">
                  <c:v>30.808197883392594</c:v>
                </c:pt>
                <c:pt idx="355">
                  <c:v>30.149328568175218</c:v>
                </c:pt>
                <c:pt idx="356">
                  <c:v>31.542996253824196</c:v>
                </c:pt>
                <c:pt idx="357">
                  <c:v>32.956588979808728</c:v>
                </c:pt>
                <c:pt idx="358">
                  <c:v>33.165742638083749</c:v>
                </c:pt>
                <c:pt idx="359">
                  <c:v>34.106459560174123</c:v>
                </c:pt>
                <c:pt idx="360">
                  <c:v>35.602704723969268</c:v>
                </c:pt>
                <c:pt idx="361">
                  <c:v>35.797842926701009</c:v>
                </c:pt>
                <c:pt idx="362">
                  <c:v>36.05951768800842</c:v>
                </c:pt>
                <c:pt idx="363">
                  <c:v>36.031305139492794</c:v>
                </c:pt>
                <c:pt idx="364">
                  <c:v>36.162347720210882</c:v>
                </c:pt>
                <c:pt idx="365">
                  <c:v>36.065346443661667</c:v>
                </c:pt>
                <c:pt idx="366">
                  <c:v>36.147741453939183</c:v>
                </c:pt>
                <c:pt idx="367">
                  <c:v>36.254728208051723</c:v>
                </c:pt>
                <c:pt idx="368">
                  <c:v>35.933128381043183</c:v>
                </c:pt>
                <c:pt idx="369">
                  <c:v>35.686162083662502</c:v>
                </c:pt>
                <c:pt idx="370">
                  <c:v>35.984038502886669</c:v>
                </c:pt>
                <c:pt idx="371">
                  <c:v>36.011604630291409</c:v>
                </c:pt>
                <c:pt idx="372">
                  <c:v>36.202436099414093</c:v>
                </c:pt>
                <c:pt idx="373">
                  <c:v>35.926552040851476</c:v>
                </c:pt>
                <c:pt idx="374">
                  <c:v>35.352162306276334</c:v>
                </c:pt>
                <c:pt idx="375">
                  <c:v>35.235247865515689</c:v>
                </c:pt>
                <c:pt idx="376">
                  <c:v>35.476996573830633</c:v>
                </c:pt>
                <c:pt idx="377">
                  <c:v>35.788144920062557</c:v>
                </c:pt>
                <c:pt idx="378">
                  <c:v>35.786331016664647</c:v>
                </c:pt>
                <c:pt idx="379">
                  <c:v>35.54377156005954</c:v>
                </c:pt>
                <c:pt idx="380">
                  <c:v>36.748750079761642</c:v>
                </c:pt>
                <c:pt idx="381">
                  <c:v>36.649668655901138</c:v>
                </c:pt>
                <c:pt idx="382">
                  <c:v>36.61959534933429</c:v>
                </c:pt>
                <c:pt idx="383">
                  <c:v>36.815632533021599</c:v>
                </c:pt>
                <c:pt idx="384">
                  <c:v>37.157564733683152</c:v>
                </c:pt>
                <c:pt idx="385">
                  <c:v>37.124297472137307</c:v>
                </c:pt>
                <c:pt idx="386">
                  <c:v>37.087543148092195</c:v>
                </c:pt>
                <c:pt idx="387">
                  <c:v>36.94092534367401</c:v>
                </c:pt>
                <c:pt idx="388">
                  <c:v>37.246217441843584</c:v>
                </c:pt>
                <c:pt idx="389">
                  <c:v>37.4429830204786</c:v>
                </c:pt>
                <c:pt idx="390">
                  <c:v>36.993363488416037</c:v>
                </c:pt>
                <c:pt idx="391">
                  <c:v>36.824233178717932</c:v>
                </c:pt>
                <c:pt idx="392">
                  <c:v>36.114587725446931</c:v>
                </c:pt>
                <c:pt idx="393">
                  <c:v>36.610354875870854</c:v>
                </c:pt>
                <c:pt idx="394">
                  <c:v>37.108151758775591</c:v>
                </c:pt>
                <c:pt idx="395">
                  <c:v>37.554737484990525</c:v>
                </c:pt>
                <c:pt idx="396">
                  <c:v>36.704130157317614</c:v>
                </c:pt>
                <c:pt idx="397">
                  <c:v>36.735624647794936</c:v>
                </c:pt>
                <c:pt idx="398">
                  <c:v>36.581850134009734</c:v>
                </c:pt>
                <c:pt idx="399">
                  <c:v>36.338193648750803</c:v>
                </c:pt>
                <c:pt idx="400">
                  <c:v>36.43670840856413</c:v>
                </c:pt>
                <c:pt idx="401">
                  <c:v>36.405729294090449</c:v>
                </c:pt>
                <c:pt idx="402">
                  <c:v>36.413257192480458</c:v>
                </c:pt>
                <c:pt idx="403">
                  <c:v>36.084518445861939</c:v>
                </c:pt>
                <c:pt idx="404">
                  <c:v>35.977296924959788</c:v>
                </c:pt>
                <c:pt idx="405">
                  <c:v>35.904263483336855</c:v>
                </c:pt>
                <c:pt idx="406">
                  <c:v>34.968680379077675</c:v>
                </c:pt>
                <c:pt idx="407">
                  <c:v>35.085388240400363</c:v>
                </c:pt>
                <c:pt idx="408">
                  <c:v>35.298345514687995</c:v>
                </c:pt>
                <c:pt idx="409">
                  <c:v>35.414572999331362</c:v>
                </c:pt>
                <c:pt idx="410">
                  <c:v>35.739700924606417</c:v>
                </c:pt>
                <c:pt idx="411">
                  <c:v>35.566507432646915</c:v>
                </c:pt>
                <c:pt idx="412">
                  <c:v>35.704431370430157</c:v>
                </c:pt>
                <c:pt idx="413">
                  <c:v>36.258589492310705</c:v>
                </c:pt>
                <c:pt idx="414">
                  <c:v>36.886656896051001</c:v>
                </c:pt>
                <c:pt idx="415">
                  <c:v>37.061970688153011</c:v>
                </c:pt>
                <c:pt idx="416">
                  <c:v>37.271148902831904</c:v>
                </c:pt>
                <c:pt idx="417">
                  <c:v>37.43035056698838</c:v>
                </c:pt>
                <c:pt idx="418">
                  <c:v>37.550077250899953</c:v>
                </c:pt>
                <c:pt idx="419">
                  <c:v>37.393463120428464</c:v>
                </c:pt>
                <c:pt idx="420">
                  <c:v>37.246026779950441</c:v>
                </c:pt>
                <c:pt idx="421">
                  <c:v>37.503902598168857</c:v>
                </c:pt>
                <c:pt idx="422">
                  <c:v>37.721606505487181</c:v>
                </c:pt>
                <c:pt idx="423">
                  <c:v>38.11052506195206</c:v>
                </c:pt>
                <c:pt idx="424">
                  <c:v>38.181109138335415</c:v>
                </c:pt>
                <c:pt idx="425">
                  <c:v>38.049096980191869</c:v>
                </c:pt>
                <c:pt idx="426">
                  <c:v>38.211690244989512</c:v>
                </c:pt>
                <c:pt idx="427">
                  <c:v>38.439485850814322</c:v>
                </c:pt>
                <c:pt idx="428">
                  <c:v>38.556478989938846</c:v>
                </c:pt>
                <c:pt idx="429">
                  <c:v>38.843595566369288</c:v>
                </c:pt>
                <c:pt idx="430">
                  <c:v>38.556119082586235</c:v>
                </c:pt>
                <c:pt idx="431">
                  <c:v>38.849296259763413</c:v>
                </c:pt>
                <c:pt idx="432">
                  <c:v>38.707034841354748</c:v>
                </c:pt>
                <c:pt idx="433">
                  <c:v>37.515638134711921</c:v>
                </c:pt>
                <c:pt idx="434">
                  <c:v>38.083940716578262</c:v>
                </c:pt>
                <c:pt idx="435">
                  <c:v>38.094378878223594</c:v>
                </c:pt>
                <c:pt idx="436">
                  <c:v>37.819907199449361</c:v>
                </c:pt>
                <c:pt idx="437">
                  <c:v>37.19683070109155</c:v>
                </c:pt>
                <c:pt idx="438">
                  <c:v>37.762769457516292</c:v>
                </c:pt>
                <c:pt idx="439">
                  <c:v>37.767070124118113</c:v>
                </c:pt>
                <c:pt idx="440">
                  <c:v>37.829916097325288</c:v>
                </c:pt>
                <c:pt idx="441">
                  <c:v>37.336804979316334</c:v>
                </c:pt>
                <c:pt idx="442">
                  <c:v>37.025203720774321</c:v>
                </c:pt>
                <c:pt idx="443">
                  <c:v>37.179611177559558</c:v>
                </c:pt>
                <c:pt idx="444">
                  <c:v>36.878072952774197</c:v>
                </c:pt>
                <c:pt idx="445">
                  <c:v>36.857603086932343</c:v>
                </c:pt>
                <c:pt idx="446">
                  <c:v>36.751181079207392</c:v>
                </c:pt>
                <c:pt idx="447">
                  <c:v>36.947606210432497</c:v>
                </c:pt>
                <c:pt idx="448">
                  <c:v>36.317056550589271</c:v>
                </c:pt>
                <c:pt idx="449">
                  <c:v>36.512796766796434</c:v>
                </c:pt>
                <c:pt idx="450">
                  <c:v>36.470889405239866</c:v>
                </c:pt>
                <c:pt idx="451">
                  <c:v>36.301636363636362</c:v>
                </c:pt>
                <c:pt idx="452">
                  <c:v>36.291048312355429</c:v>
                </c:pt>
                <c:pt idx="453">
                  <c:v>35.918812328353823</c:v>
                </c:pt>
                <c:pt idx="454">
                  <c:v>35.901405166211525</c:v>
                </c:pt>
                <c:pt idx="455">
                  <c:v>36.830069192266933</c:v>
                </c:pt>
                <c:pt idx="456">
                  <c:v>37.186764178457871</c:v>
                </c:pt>
                <c:pt idx="457">
                  <c:v>37.409982005678344</c:v>
                </c:pt>
                <c:pt idx="458">
                  <c:v>37.174318234916406</c:v>
                </c:pt>
                <c:pt idx="459">
                  <c:v>36.955674059862453</c:v>
                </c:pt>
                <c:pt idx="460">
                  <c:v>37.222349442609257</c:v>
                </c:pt>
                <c:pt idx="461">
                  <c:v>36.744602554481951</c:v>
                </c:pt>
                <c:pt idx="462">
                  <c:v>37.164577674972726</c:v>
                </c:pt>
                <c:pt idx="463">
                  <c:v>37.505190518555196</c:v>
                </c:pt>
                <c:pt idx="464">
                  <c:v>37.734256624091969</c:v>
                </c:pt>
                <c:pt idx="465">
                  <c:v>37.524354455644691</c:v>
                </c:pt>
                <c:pt idx="466">
                  <c:v>37.95424190990461</c:v>
                </c:pt>
                <c:pt idx="467">
                  <c:v>37.664504738401554</c:v>
                </c:pt>
                <c:pt idx="468">
                  <c:v>37.460731346170206</c:v>
                </c:pt>
                <c:pt idx="469">
                  <c:v>37.463448225710373</c:v>
                </c:pt>
                <c:pt idx="470">
                  <c:v>37.392306971059</c:v>
                </c:pt>
                <c:pt idx="471">
                  <c:v>37.164238165600366</c:v>
                </c:pt>
                <c:pt idx="472">
                  <c:v>36.28033041164138</c:v>
                </c:pt>
                <c:pt idx="473">
                  <c:v>36.012268120034349</c:v>
                </c:pt>
                <c:pt idx="474">
                  <c:v>35.941203308477576</c:v>
                </c:pt>
                <c:pt idx="475">
                  <c:v>36.018582020037485</c:v>
                </c:pt>
                <c:pt idx="476">
                  <c:v>36.657068296655943</c:v>
                </c:pt>
                <c:pt idx="477">
                  <c:v>36.499119679273775</c:v>
                </c:pt>
                <c:pt idx="478">
                  <c:v>35.37234378434799</c:v>
                </c:pt>
                <c:pt idx="479">
                  <c:v>35.067425713449779</c:v>
                </c:pt>
                <c:pt idx="480">
                  <c:v>35.821531530961629</c:v>
                </c:pt>
                <c:pt idx="481">
                  <c:v>35.87033242924808</c:v>
                </c:pt>
                <c:pt idx="482">
                  <c:v>35.946968001746683</c:v>
                </c:pt>
                <c:pt idx="483">
                  <c:v>36.021416527174658</c:v>
                </c:pt>
                <c:pt idx="484">
                  <c:v>35.985162627463346</c:v>
                </c:pt>
                <c:pt idx="485">
                  <c:v>36.057341597729312</c:v>
                </c:pt>
                <c:pt idx="486">
                  <c:v>35.923380736356066</c:v>
                </c:pt>
                <c:pt idx="487">
                  <c:v>35.274834089420438</c:v>
                </c:pt>
                <c:pt idx="488">
                  <c:v>35.51848168004981</c:v>
                </c:pt>
                <c:pt idx="489">
                  <c:v>36.574589137828738</c:v>
                </c:pt>
                <c:pt idx="490">
                  <c:v>35.765189691049031</c:v>
                </c:pt>
                <c:pt idx="491">
                  <c:v>36.071168498199107</c:v>
                </c:pt>
                <c:pt idx="492">
                  <c:v>36.601623475928236</c:v>
                </c:pt>
                <c:pt idx="493">
                  <c:v>36.25155087203229</c:v>
                </c:pt>
                <c:pt idx="494">
                  <c:v>36.556343718713364</c:v>
                </c:pt>
                <c:pt idx="495">
                  <c:v>36.692195100245584</c:v>
                </c:pt>
                <c:pt idx="496">
                  <c:v>37.579462875332659</c:v>
                </c:pt>
                <c:pt idx="497">
                  <c:v>37.993008873638367</c:v>
                </c:pt>
                <c:pt idx="498">
                  <c:v>38.613844621479856</c:v>
                </c:pt>
                <c:pt idx="499">
                  <c:v>38.385955349426254</c:v>
                </c:pt>
                <c:pt idx="500">
                  <c:v>38.563796137357414</c:v>
                </c:pt>
                <c:pt idx="501">
                  <c:v>38.900430931945955</c:v>
                </c:pt>
                <c:pt idx="502">
                  <c:v>38.975595149876348</c:v>
                </c:pt>
                <c:pt idx="503">
                  <c:v>39.369416958318716</c:v>
                </c:pt>
                <c:pt idx="504">
                  <c:v>39.376843192456121</c:v>
                </c:pt>
                <c:pt idx="505">
                  <c:v>39.488563497428615</c:v>
                </c:pt>
                <c:pt idx="506">
                  <c:v>39.515218897341327</c:v>
                </c:pt>
                <c:pt idx="507">
                  <c:v>38.955111677776536</c:v>
                </c:pt>
                <c:pt idx="508">
                  <c:v>38.705965070210418</c:v>
                </c:pt>
                <c:pt idx="509">
                  <c:v>38.956863626639738</c:v>
                </c:pt>
                <c:pt idx="510">
                  <c:v>39.002384604194653</c:v>
                </c:pt>
                <c:pt idx="511">
                  <c:v>38.854553999127184</c:v>
                </c:pt>
                <c:pt idx="512">
                  <c:v>38.882116255786691</c:v>
                </c:pt>
                <c:pt idx="513">
                  <c:v>38.81313099954648</c:v>
                </c:pt>
                <c:pt idx="514">
                  <c:v>38.811421716026459</c:v>
                </c:pt>
                <c:pt idx="515">
                  <c:v>39.067547059377219</c:v>
                </c:pt>
                <c:pt idx="516">
                  <c:v>39.117510811805275</c:v>
                </c:pt>
                <c:pt idx="517">
                  <c:v>39.360103762525355</c:v>
                </c:pt>
                <c:pt idx="518">
                  <c:v>39.177829646680301</c:v>
                </c:pt>
                <c:pt idx="519">
                  <c:v>39.103952508492853</c:v>
                </c:pt>
                <c:pt idx="520">
                  <c:v>38.91456770748654</c:v>
                </c:pt>
                <c:pt idx="521">
                  <c:v>38.881298032739188</c:v>
                </c:pt>
                <c:pt idx="522">
                  <c:v>38.961265053952062</c:v>
                </c:pt>
                <c:pt idx="523">
                  <c:v>38.661838511761637</c:v>
                </c:pt>
                <c:pt idx="524">
                  <c:v>38.431532033235499</c:v>
                </c:pt>
                <c:pt idx="525">
                  <c:v>38.895202810128097</c:v>
                </c:pt>
                <c:pt idx="526">
                  <c:v>38.516689456885409</c:v>
                </c:pt>
                <c:pt idx="527">
                  <c:v>38.707739352917514</c:v>
                </c:pt>
                <c:pt idx="528">
                  <c:v>38.799049160127673</c:v>
                </c:pt>
                <c:pt idx="529">
                  <c:v>37.990244166245944</c:v>
                </c:pt>
                <c:pt idx="530">
                  <c:v>38.142245843423495</c:v>
                </c:pt>
                <c:pt idx="531">
                  <c:v>38.371496880963178</c:v>
                </c:pt>
                <c:pt idx="532">
                  <c:v>38.081739489829971</c:v>
                </c:pt>
                <c:pt idx="533">
                  <c:v>38.29529717703636</c:v>
                </c:pt>
                <c:pt idx="534">
                  <c:v>38.076666575391698</c:v>
                </c:pt>
                <c:pt idx="535">
                  <c:v>38.046827875375442</c:v>
                </c:pt>
                <c:pt idx="536">
                  <c:v>37.719411002627005</c:v>
                </c:pt>
                <c:pt idx="537">
                  <c:v>37.091543191600415</c:v>
                </c:pt>
                <c:pt idx="538">
                  <c:v>37.266749407425792</c:v>
                </c:pt>
                <c:pt idx="539">
                  <c:v>37.333172963213336</c:v>
                </c:pt>
                <c:pt idx="540">
                  <c:v>37.361516750382926</c:v>
                </c:pt>
                <c:pt idx="541">
                  <c:v>37.066177455653204</c:v>
                </c:pt>
                <c:pt idx="542">
                  <c:v>36.484955272412996</c:v>
                </c:pt>
                <c:pt idx="543">
                  <c:v>36.460882554786373</c:v>
                </c:pt>
                <c:pt idx="544">
                  <c:v>36.407501553100637</c:v>
                </c:pt>
                <c:pt idx="545">
                  <c:v>36.384309182547085</c:v>
                </c:pt>
                <c:pt idx="546">
                  <c:v>36.132971256941893</c:v>
                </c:pt>
                <c:pt idx="547">
                  <c:v>36.820894568854129</c:v>
                </c:pt>
                <c:pt idx="548">
                  <c:v>36.431006443442321</c:v>
                </c:pt>
                <c:pt idx="549">
                  <c:v>36.175413347252764</c:v>
                </c:pt>
                <c:pt idx="550">
                  <c:v>36.323343333647088</c:v>
                </c:pt>
                <c:pt idx="551">
                  <c:v>36.391658900082106</c:v>
                </c:pt>
                <c:pt idx="552">
                  <c:v>36.072352418706906</c:v>
                </c:pt>
                <c:pt idx="553">
                  <c:v>35.985359638164191</c:v>
                </c:pt>
                <c:pt idx="554">
                  <c:v>36.135348257844491</c:v>
                </c:pt>
                <c:pt idx="555">
                  <c:v>36.451941219919206</c:v>
                </c:pt>
                <c:pt idx="556">
                  <c:v>36.244103353667164</c:v>
                </c:pt>
                <c:pt idx="557">
                  <c:v>36.950094264729451</c:v>
                </c:pt>
                <c:pt idx="558">
                  <c:v>37.149306638507305</c:v>
                </c:pt>
                <c:pt idx="559">
                  <c:v>38.08704500155568</c:v>
                </c:pt>
                <c:pt idx="560">
                  <c:v>38.570045274978078</c:v>
                </c:pt>
                <c:pt idx="561">
                  <c:v>38.822531762685067</c:v>
                </c:pt>
                <c:pt idx="562">
                  <c:v>39.358691234884787</c:v>
                </c:pt>
                <c:pt idx="563">
                  <c:v>39.429158408401079</c:v>
                </c:pt>
                <c:pt idx="564">
                  <c:v>39.204632267257452</c:v>
                </c:pt>
                <c:pt idx="565">
                  <c:v>39.43121544362355</c:v>
                </c:pt>
                <c:pt idx="566">
                  <c:v>39.40358384977992</c:v>
                </c:pt>
                <c:pt idx="567">
                  <c:v>39.318215765691029</c:v>
                </c:pt>
                <c:pt idx="568">
                  <c:v>39.534448747352705</c:v>
                </c:pt>
                <c:pt idx="569">
                  <c:v>39.43240217444346</c:v>
                </c:pt>
                <c:pt idx="570">
                  <c:v>39.200155529313022</c:v>
                </c:pt>
                <c:pt idx="571">
                  <c:v>39.343024740638079</c:v>
                </c:pt>
                <c:pt idx="572">
                  <c:v>39.481384694963062</c:v>
                </c:pt>
                <c:pt idx="573">
                  <c:v>39.761761884777918</c:v>
                </c:pt>
                <c:pt idx="574">
                  <c:v>39.363290475586311</c:v>
                </c:pt>
                <c:pt idx="575">
                  <c:v>39.225305446844224</c:v>
                </c:pt>
                <c:pt idx="576">
                  <c:v>39.086515366522555</c:v>
                </c:pt>
                <c:pt idx="577">
                  <c:v>39.710932922127988</c:v>
                </c:pt>
                <c:pt idx="578">
                  <c:v>40.028396123478721</c:v>
                </c:pt>
                <c:pt idx="579">
                  <c:v>39.421147575222271</c:v>
                </c:pt>
                <c:pt idx="580">
                  <c:v>38.916143661614434</c:v>
                </c:pt>
                <c:pt idx="581">
                  <c:v>38.441060460849286</c:v>
                </c:pt>
                <c:pt idx="582">
                  <c:v>38.469206171984034</c:v>
                </c:pt>
                <c:pt idx="583">
                  <c:v>38.493081522110415</c:v>
                </c:pt>
                <c:pt idx="584">
                  <c:v>38.65571779081229</c:v>
                </c:pt>
                <c:pt idx="585">
                  <c:v>38.454381796355754</c:v>
                </c:pt>
                <c:pt idx="586">
                  <c:v>38.560381523086384</c:v>
                </c:pt>
                <c:pt idx="587">
                  <c:v>39.225412919785683</c:v>
                </c:pt>
                <c:pt idx="588">
                  <c:v>39.106137630168938</c:v>
                </c:pt>
                <c:pt idx="589">
                  <c:v>39.116427159072053</c:v>
                </c:pt>
                <c:pt idx="590">
                  <c:v>39.007460780964834</c:v>
                </c:pt>
                <c:pt idx="591">
                  <c:v>39.015386319257388</c:v>
                </c:pt>
                <c:pt idx="592">
                  <c:v>38.566728252264475</c:v>
                </c:pt>
                <c:pt idx="593">
                  <c:v>38.492373173765976</c:v>
                </c:pt>
                <c:pt idx="594">
                  <c:v>38.41507393356158</c:v>
                </c:pt>
                <c:pt idx="595">
                  <c:v>38.25125943061596</c:v>
                </c:pt>
                <c:pt idx="596">
                  <c:v>38.232137873600443</c:v>
                </c:pt>
                <c:pt idx="597">
                  <c:v>38.390599611363001</c:v>
                </c:pt>
                <c:pt idx="598">
                  <c:v>38.701382128867088</c:v>
                </c:pt>
                <c:pt idx="599">
                  <c:v>38.60505822357937</c:v>
                </c:pt>
                <c:pt idx="600">
                  <c:v>38.717169920730385</c:v>
                </c:pt>
                <c:pt idx="601">
                  <c:v>38.802848750295588</c:v>
                </c:pt>
                <c:pt idx="602">
                  <c:v>38.788658112540226</c:v>
                </c:pt>
                <c:pt idx="603">
                  <c:v>38.815078560192468</c:v>
                </c:pt>
                <c:pt idx="604">
                  <c:v>39.34964019205659</c:v>
                </c:pt>
                <c:pt idx="605">
                  <c:v>39.445944932811038</c:v>
                </c:pt>
                <c:pt idx="606">
                  <c:v>39.183103734269892</c:v>
                </c:pt>
                <c:pt idx="607">
                  <c:v>38.918704381393155</c:v>
                </c:pt>
                <c:pt idx="608">
                  <c:v>39.415751553812598</c:v>
                </c:pt>
                <c:pt idx="609">
                  <c:v>38.629736153917037</c:v>
                </c:pt>
                <c:pt idx="610">
                  <c:v>38.684139561553508</c:v>
                </c:pt>
                <c:pt idx="611">
                  <c:v>38.893823491396027</c:v>
                </c:pt>
                <c:pt idx="612">
                  <c:v>38.590017406140404</c:v>
                </c:pt>
                <c:pt idx="613">
                  <c:v>39.031336826050612</c:v>
                </c:pt>
                <c:pt idx="614">
                  <c:v>39.440915330328906</c:v>
                </c:pt>
                <c:pt idx="615">
                  <c:v>39.16357019758555</c:v>
                </c:pt>
                <c:pt idx="616">
                  <c:v>39.161911757993991</c:v>
                </c:pt>
                <c:pt idx="617">
                  <c:v>39.448632874186451</c:v>
                </c:pt>
                <c:pt idx="618">
                  <c:v>40.167002400708348</c:v>
                </c:pt>
                <c:pt idx="619">
                  <c:v>40.082280353442684</c:v>
                </c:pt>
                <c:pt idx="620">
                  <c:v>39.768697273416031</c:v>
                </c:pt>
                <c:pt idx="621">
                  <c:v>39.8193742640414</c:v>
                </c:pt>
                <c:pt idx="622">
                  <c:v>39.598646977206961</c:v>
                </c:pt>
                <c:pt idx="623">
                  <c:v>39.228081350238703</c:v>
                </c:pt>
                <c:pt idx="624">
                  <c:v>39.486230933537804</c:v>
                </c:pt>
                <c:pt idx="625">
                  <c:v>39.441459594161621</c:v>
                </c:pt>
                <c:pt idx="626">
                  <c:v>39.910142673275459</c:v>
                </c:pt>
                <c:pt idx="627">
                  <c:v>40.037781809385585</c:v>
                </c:pt>
                <c:pt idx="628">
                  <c:v>40.050834086407242</c:v>
                </c:pt>
                <c:pt idx="629">
                  <c:v>39.255052578251224</c:v>
                </c:pt>
                <c:pt idx="630">
                  <c:v>39.240219304250985</c:v>
                </c:pt>
                <c:pt idx="631">
                  <c:v>39.566834635047556</c:v>
                </c:pt>
                <c:pt idx="632">
                  <c:v>39.253502751683754</c:v>
                </c:pt>
                <c:pt idx="633">
                  <c:v>39.340593786962003</c:v>
                </c:pt>
                <c:pt idx="634">
                  <c:v>39.014688712720307</c:v>
                </c:pt>
                <c:pt idx="635">
                  <c:v>38.733033979121267</c:v>
                </c:pt>
                <c:pt idx="636">
                  <c:v>38.857975271387708</c:v>
                </c:pt>
                <c:pt idx="637">
                  <c:v>38.862260739220268</c:v>
                </c:pt>
                <c:pt idx="638">
                  <c:v>38.971006906682106</c:v>
                </c:pt>
                <c:pt idx="639">
                  <c:v>38.694162580129444</c:v>
                </c:pt>
                <c:pt idx="640">
                  <c:v>38.797285591305283</c:v>
                </c:pt>
                <c:pt idx="641">
                  <c:v>38.027459378026471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6B-43A3-BCA7-F03F68E270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0538328"/>
        <c:axId val="610538656"/>
      </c:lineChart>
      <c:dateAx>
        <c:axId val="61053832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numFmt formatCode="m/d/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10538656"/>
        <c:crosses val="autoZero"/>
        <c:auto val="0"/>
        <c:lblOffset val="100"/>
        <c:baseTimeUnit val="days"/>
      </c:dateAx>
      <c:valAx>
        <c:axId val="610538656"/>
        <c:scaling>
          <c:orientation val="minMax"/>
          <c:min val="20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>
                    <a:solidFill>
                      <a:sysClr val="windowText" lastClr="000000"/>
                    </a:solidFill>
                  </a:rPr>
                  <a:t>PLN</a:t>
                </a:r>
              </a:p>
            </c:rich>
          </c:tx>
          <c:layout>
            <c:manualLayout>
              <c:xMode val="edge"/>
              <c:yMode val="edge"/>
              <c:x val="5.8796296296296296E-3"/>
              <c:y val="3.517245370370370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#,##0.0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10538328"/>
        <c:crosses val="autoZero"/>
        <c:crossBetween val="between"/>
        <c:majorUnit val="2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l-PL" sz="2000" b="1">
                <a:solidFill>
                  <a:sysClr val="windowText" lastClr="000000"/>
                </a:solidFill>
              </a:rPr>
              <a:t>Beta ETF WIG</a:t>
            </a:r>
            <a:r>
              <a:rPr lang="pl-PL" sz="2000" b="1" baseline="0">
                <a:solidFill>
                  <a:sysClr val="windowText" lastClr="000000"/>
                </a:solidFill>
              </a:rPr>
              <a:t>20TR - zapisy netto (ilość CI)</a:t>
            </a:r>
            <a:endParaRPr lang="en-US" sz="20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3.937101851851852E-2"/>
          <c:y val="0.11029467592592594"/>
          <c:w val="0.94769379629629624"/>
          <c:h val="0.71470810185185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OKRES!$M$7</c:f>
              <c:strCache>
                <c:ptCount val="1"/>
                <c:pt idx="0">
                  <c:v>Zmiana 
liczby CI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numRef>
              <c:f>OKRES!daty</c:f>
              <c:numCache>
                <c:formatCode>m/d/yyyy</c:formatCode>
                <c:ptCount val="144"/>
                <c:pt idx="0">
                  <c:v>44405</c:v>
                </c:pt>
                <c:pt idx="1">
                  <c:v>44404</c:v>
                </c:pt>
                <c:pt idx="2">
                  <c:v>44403</c:v>
                </c:pt>
                <c:pt idx="3">
                  <c:v>44400</c:v>
                </c:pt>
                <c:pt idx="4">
                  <c:v>44399</c:v>
                </c:pt>
                <c:pt idx="5">
                  <c:v>44398</c:v>
                </c:pt>
                <c:pt idx="6">
                  <c:v>44397</c:v>
                </c:pt>
                <c:pt idx="7">
                  <c:v>44396</c:v>
                </c:pt>
                <c:pt idx="8">
                  <c:v>44393</c:v>
                </c:pt>
                <c:pt idx="9">
                  <c:v>44392</c:v>
                </c:pt>
                <c:pt idx="10">
                  <c:v>44391</c:v>
                </c:pt>
                <c:pt idx="11">
                  <c:v>44390</c:v>
                </c:pt>
                <c:pt idx="12">
                  <c:v>44389</c:v>
                </c:pt>
                <c:pt idx="13">
                  <c:v>44386</c:v>
                </c:pt>
                <c:pt idx="14">
                  <c:v>44385</c:v>
                </c:pt>
                <c:pt idx="15">
                  <c:v>44384</c:v>
                </c:pt>
                <c:pt idx="16">
                  <c:v>44383</c:v>
                </c:pt>
                <c:pt idx="17">
                  <c:v>44382</c:v>
                </c:pt>
                <c:pt idx="18">
                  <c:v>44379</c:v>
                </c:pt>
                <c:pt idx="19">
                  <c:v>44378</c:v>
                </c:pt>
                <c:pt idx="20">
                  <c:v>44377</c:v>
                </c:pt>
                <c:pt idx="21">
                  <c:v>44376</c:v>
                </c:pt>
                <c:pt idx="22">
                  <c:v>44375</c:v>
                </c:pt>
                <c:pt idx="23">
                  <c:v>44372</c:v>
                </c:pt>
                <c:pt idx="24">
                  <c:v>44371</c:v>
                </c:pt>
                <c:pt idx="25">
                  <c:v>44370</c:v>
                </c:pt>
                <c:pt idx="26">
                  <c:v>44369</c:v>
                </c:pt>
                <c:pt idx="27">
                  <c:v>44368</c:v>
                </c:pt>
                <c:pt idx="28">
                  <c:v>44365</c:v>
                </c:pt>
                <c:pt idx="29">
                  <c:v>44364</c:v>
                </c:pt>
                <c:pt idx="30">
                  <c:v>44363</c:v>
                </c:pt>
                <c:pt idx="31">
                  <c:v>44362</c:v>
                </c:pt>
                <c:pt idx="32">
                  <c:v>44361</c:v>
                </c:pt>
                <c:pt idx="33">
                  <c:v>44358</c:v>
                </c:pt>
                <c:pt idx="34">
                  <c:v>44357</c:v>
                </c:pt>
                <c:pt idx="35">
                  <c:v>44356</c:v>
                </c:pt>
                <c:pt idx="36">
                  <c:v>44355</c:v>
                </c:pt>
                <c:pt idx="37">
                  <c:v>44354</c:v>
                </c:pt>
                <c:pt idx="38">
                  <c:v>44351</c:v>
                </c:pt>
                <c:pt idx="39">
                  <c:v>44349</c:v>
                </c:pt>
                <c:pt idx="40">
                  <c:v>44348</c:v>
                </c:pt>
                <c:pt idx="41">
                  <c:v>44347</c:v>
                </c:pt>
                <c:pt idx="42">
                  <c:v>44344</c:v>
                </c:pt>
                <c:pt idx="43">
                  <c:v>44343</c:v>
                </c:pt>
                <c:pt idx="44">
                  <c:v>44342</c:v>
                </c:pt>
                <c:pt idx="45">
                  <c:v>44341</c:v>
                </c:pt>
                <c:pt idx="46">
                  <c:v>44340</c:v>
                </c:pt>
                <c:pt idx="47">
                  <c:v>44337</c:v>
                </c:pt>
                <c:pt idx="48">
                  <c:v>44336</c:v>
                </c:pt>
                <c:pt idx="49">
                  <c:v>44335</c:v>
                </c:pt>
                <c:pt idx="50">
                  <c:v>44334</c:v>
                </c:pt>
                <c:pt idx="51">
                  <c:v>44333</c:v>
                </c:pt>
                <c:pt idx="52">
                  <c:v>44330</c:v>
                </c:pt>
                <c:pt idx="53">
                  <c:v>44329</c:v>
                </c:pt>
                <c:pt idx="54">
                  <c:v>44328</c:v>
                </c:pt>
                <c:pt idx="55">
                  <c:v>44327</c:v>
                </c:pt>
                <c:pt idx="56">
                  <c:v>44326</c:v>
                </c:pt>
                <c:pt idx="57">
                  <c:v>44323</c:v>
                </c:pt>
                <c:pt idx="58">
                  <c:v>44322</c:v>
                </c:pt>
                <c:pt idx="59">
                  <c:v>44321</c:v>
                </c:pt>
                <c:pt idx="60">
                  <c:v>44320</c:v>
                </c:pt>
                <c:pt idx="61">
                  <c:v>44316</c:v>
                </c:pt>
                <c:pt idx="62">
                  <c:v>44315</c:v>
                </c:pt>
                <c:pt idx="63">
                  <c:v>44314</c:v>
                </c:pt>
                <c:pt idx="64">
                  <c:v>44313</c:v>
                </c:pt>
                <c:pt idx="65">
                  <c:v>44312</c:v>
                </c:pt>
                <c:pt idx="66">
                  <c:v>44309</c:v>
                </c:pt>
                <c:pt idx="67">
                  <c:v>44308</c:v>
                </c:pt>
                <c:pt idx="68">
                  <c:v>44307</c:v>
                </c:pt>
                <c:pt idx="69">
                  <c:v>44306</c:v>
                </c:pt>
                <c:pt idx="70">
                  <c:v>44305</c:v>
                </c:pt>
                <c:pt idx="71">
                  <c:v>44302</c:v>
                </c:pt>
                <c:pt idx="72">
                  <c:v>44301</c:v>
                </c:pt>
                <c:pt idx="73">
                  <c:v>44300</c:v>
                </c:pt>
                <c:pt idx="74">
                  <c:v>44299</c:v>
                </c:pt>
                <c:pt idx="75">
                  <c:v>44298</c:v>
                </c:pt>
                <c:pt idx="76">
                  <c:v>44295</c:v>
                </c:pt>
                <c:pt idx="77">
                  <c:v>44294</c:v>
                </c:pt>
                <c:pt idx="78">
                  <c:v>44293</c:v>
                </c:pt>
                <c:pt idx="79">
                  <c:v>44292</c:v>
                </c:pt>
                <c:pt idx="80">
                  <c:v>44287</c:v>
                </c:pt>
                <c:pt idx="81">
                  <c:v>44286</c:v>
                </c:pt>
                <c:pt idx="82">
                  <c:v>44285</c:v>
                </c:pt>
                <c:pt idx="83">
                  <c:v>44284</c:v>
                </c:pt>
                <c:pt idx="84">
                  <c:v>44281</c:v>
                </c:pt>
                <c:pt idx="85">
                  <c:v>44280</c:v>
                </c:pt>
                <c:pt idx="86">
                  <c:v>44279</c:v>
                </c:pt>
                <c:pt idx="87">
                  <c:v>44278</c:v>
                </c:pt>
                <c:pt idx="88">
                  <c:v>44277</c:v>
                </c:pt>
                <c:pt idx="89">
                  <c:v>44274</c:v>
                </c:pt>
                <c:pt idx="90">
                  <c:v>44273</c:v>
                </c:pt>
                <c:pt idx="91">
                  <c:v>44272</c:v>
                </c:pt>
                <c:pt idx="92">
                  <c:v>44271</c:v>
                </c:pt>
                <c:pt idx="93">
                  <c:v>44270</c:v>
                </c:pt>
                <c:pt idx="94">
                  <c:v>44267</c:v>
                </c:pt>
                <c:pt idx="95">
                  <c:v>44266</c:v>
                </c:pt>
                <c:pt idx="96">
                  <c:v>44265</c:v>
                </c:pt>
                <c:pt idx="97">
                  <c:v>44264</c:v>
                </c:pt>
                <c:pt idx="98">
                  <c:v>44263</c:v>
                </c:pt>
                <c:pt idx="99">
                  <c:v>44260</c:v>
                </c:pt>
                <c:pt idx="100">
                  <c:v>44259</c:v>
                </c:pt>
                <c:pt idx="101">
                  <c:v>44258</c:v>
                </c:pt>
                <c:pt idx="102">
                  <c:v>44257</c:v>
                </c:pt>
                <c:pt idx="103">
                  <c:v>44256</c:v>
                </c:pt>
                <c:pt idx="104">
                  <c:v>44253</c:v>
                </c:pt>
                <c:pt idx="105">
                  <c:v>44252</c:v>
                </c:pt>
                <c:pt idx="106">
                  <c:v>44251</c:v>
                </c:pt>
                <c:pt idx="107">
                  <c:v>44250</c:v>
                </c:pt>
                <c:pt idx="108">
                  <c:v>44249</c:v>
                </c:pt>
                <c:pt idx="109">
                  <c:v>44246</c:v>
                </c:pt>
                <c:pt idx="110">
                  <c:v>44245</c:v>
                </c:pt>
                <c:pt idx="111">
                  <c:v>44244</c:v>
                </c:pt>
                <c:pt idx="112">
                  <c:v>44243</c:v>
                </c:pt>
                <c:pt idx="113">
                  <c:v>44242</c:v>
                </c:pt>
                <c:pt idx="114">
                  <c:v>44239</c:v>
                </c:pt>
                <c:pt idx="115">
                  <c:v>44238</c:v>
                </c:pt>
                <c:pt idx="116">
                  <c:v>44237</c:v>
                </c:pt>
                <c:pt idx="117">
                  <c:v>44236</c:v>
                </c:pt>
                <c:pt idx="118">
                  <c:v>44235</c:v>
                </c:pt>
                <c:pt idx="119">
                  <c:v>44232</c:v>
                </c:pt>
                <c:pt idx="120">
                  <c:v>44231</c:v>
                </c:pt>
                <c:pt idx="121">
                  <c:v>44230</c:v>
                </c:pt>
                <c:pt idx="122">
                  <c:v>44229</c:v>
                </c:pt>
                <c:pt idx="123">
                  <c:v>44228</c:v>
                </c:pt>
                <c:pt idx="124">
                  <c:v>44225</c:v>
                </c:pt>
                <c:pt idx="125">
                  <c:v>44224</c:v>
                </c:pt>
                <c:pt idx="126">
                  <c:v>44223</c:v>
                </c:pt>
                <c:pt idx="127">
                  <c:v>44222</c:v>
                </c:pt>
                <c:pt idx="128">
                  <c:v>44221</c:v>
                </c:pt>
                <c:pt idx="129">
                  <c:v>44218</c:v>
                </c:pt>
                <c:pt idx="130">
                  <c:v>44217</c:v>
                </c:pt>
                <c:pt idx="131">
                  <c:v>44216</c:v>
                </c:pt>
                <c:pt idx="132">
                  <c:v>44215</c:v>
                </c:pt>
                <c:pt idx="133">
                  <c:v>44214</c:v>
                </c:pt>
                <c:pt idx="134">
                  <c:v>44211</c:v>
                </c:pt>
                <c:pt idx="135">
                  <c:v>44210</c:v>
                </c:pt>
                <c:pt idx="136">
                  <c:v>44209</c:v>
                </c:pt>
                <c:pt idx="137">
                  <c:v>44208</c:v>
                </c:pt>
                <c:pt idx="138">
                  <c:v>44207</c:v>
                </c:pt>
                <c:pt idx="139">
                  <c:v>44204</c:v>
                </c:pt>
                <c:pt idx="140">
                  <c:v>44203</c:v>
                </c:pt>
                <c:pt idx="141">
                  <c:v>44201</c:v>
                </c:pt>
                <c:pt idx="142">
                  <c:v>44200</c:v>
                </c:pt>
                <c:pt idx="143">
                  <c:v>44195</c:v>
                </c:pt>
              </c:numCache>
            </c:numRef>
          </c:cat>
          <c:val>
            <c:numRef>
              <c:f>OKRES!zmiana_CI</c:f>
              <c:numCache>
                <c:formatCode>#,##0</c:formatCode>
                <c:ptCount val="144"/>
                <c:pt idx="0">
                  <c:v>0</c:v>
                </c:pt>
                <c:pt idx="1">
                  <c:v>-25000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-120000</c:v>
                </c:pt>
                <c:pt idx="8">
                  <c:v>0</c:v>
                </c:pt>
                <c:pt idx="9">
                  <c:v>0</c:v>
                </c:pt>
                <c:pt idx="10">
                  <c:v>-20000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20000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30000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30000</c:v>
                </c:pt>
                <c:pt idx="60">
                  <c:v>30000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20000</c:v>
                </c:pt>
                <c:pt idx="66">
                  <c:v>0</c:v>
                </c:pt>
                <c:pt idx="67">
                  <c:v>0</c:v>
                </c:pt>
                <c:pt idx="68">
                  <c:v>15000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30000</c:v>
                </c:pt>
                <c:pt idx="77">
                  <c:v>0</c:v>
                </c:pt>
                <c:pt idx="78">
                  <c:v>30000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25000</c:v>
                </c:pt>
                <c:pt idx="86">
                  <c:v>0</c:v>
                </c:pt>
                <c:pt idx="87">
                  <c:v>20000</c:v>
                </c:pt>
                <c:pt idx="88">
                  <c:v>0</c:v>
                </c:pt>
                <c:pt idx="89">
                  <c:v>0</c:v>
                </c:pt>
                <c:pt idx="90">
                  <c:v>120000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20000</c:v>
                </c:pt>
                <c:pt idx="107">
                  <c:v>0</c:v>
                </c:pt>
                <c:pt idx="108">
                  <c:v>0</c:v>
                </c:pt>
                <c:pt idx="109">
                  <c:v>20000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6A-4B70-A95D-2C8E357A10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10538328"/>
        <c:axId val="610538656"/>
      </c:barChart>
      <c:dateAx>
        <c:axId val="61053832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numFmt formatCode="m/d/yyyy" sourceLinked="0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10538656"/>
        <c:crosses val="autoZero"/>
        <c:auto val="0"/>
        <c:lblOffset val="100"/>
        <c:baseTimeUnit val="days"/>
      </c:dateAx>
      <c:valAx>
        <c:axId val="61053865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1053832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3.9511111111111101E-3"/>
                <c:y val="3.3859490740740739E-2"/>
              </c:manualLayout>
            </c:layout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l-PL" sz="2000" b="1">
                <a:solidFill>
                  <a:sysClr val="windowText" lastClr="000000"/>
                </a:solidFill>
              </a:rPr>
              <a:t>Beta ETF WIG</a:t>
            </a:r>
            <a:r>
              <a:rPr lang="pl-PL" sz="2000" b="1" baseline="0">
                <a:solidFill>
                  <a:sysClr val="windowText" lastClr="000000"/>
                </a:solidFill>
              </a:rPr>
              <a:t>20TR - Ekspozycja na indeks (% SWAN)</a:t>
            </a:r>
            <a:endParaRPr lang="en-US" sz="20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3.937101851851852E-2"/>
          <c:y val="0.11029467592592594"/>
          <c:w val="0.94769379629629624"/>
          <c:h val="0.71470810185185185"/>
        </c:manualLayout>
      </c:layout>
      <c:areaChart>
        <c:grouping val="stacked"/>
        <c:varyColors val="0"/>
        <c:ser>
          <c:idx val="0"/>
          <c:order val="0"/>
          <c:tx>
            <c:strRef>
              <c:f>OKRES!$O$7</c:f>
              <c:strCache>
                <c:ptCount val="1"/>
                <c:pt idx="0">
                  <c:v>Akcje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cat>
            <c:numRef>
              <c:f>OKRES!daty</c:f>
              <c:numCache>
                <c:formatCode>m/d/yyyy</c:formatCode>
                <c:ptCount val="144"/>
                <c:pt idx="0">
                  <c:v>44405</c:v>
                </c:pt>
                <c:pt idx="1">
                  <c:v>44404</c:v>
                </c:pt>
                <c:pt idx="2">
                  <c:v>44403</c:v>
                </c:pt>
                <c:pt idx="3">
                  <c:v>44400</c:v>
                </c:pt>
                <c:pt idx="4">
                  <c:v>44399</c:v>
                </c:pt>
                <c:pt idx="5">
                  <c:v>44398</c:v>
                </c:pt>
                <c:pt idx="6">
                  <c:v>44397</c:v>
                </c:pt>
                <c:pt idx="7">
                  <c:v>44396</c:v>
                </c:pt>
                <c:pt idx="8">
                  <c:v>44393</c:v>
                </c:pt>
                <c:pt idx="9">
                  <c:v>44392</c:v>
                </c:pt>
                <c:pt idx="10">
                  <c:v>44391</c:v>
                </c:pt>
                <c:pt idx="11">
                  <c:v>44390</c:v>
                </c:pt>
                <c:pt idx="12">
                  <c:v>44389</c:v>
                </c:pt>
                <c:pt idx="13">
                  <c:v>44386</c:v>
                </c:pt>
                <c:pt idx="14">
                  <c:v>44385</c:v>
                </c:pt>
                <c:pt idx="15">
                  <c:v>44384</c:v>
                </c:pt>
                <c:pt idx="16">
                  <c:v>44383</c:v>
                </c:pt>
                <c:pt idx="17">
                  <c:v>44382</c:v>
                </c:pt>
                <c:pt idx="18">
                  <c:v>44379</c:v>
                </c:pt>
                <c:pt idx="19">
                  <c:v>44378</c:v>
                </c:pt>
                <c:pt idx="20">
                  <c:v>44377</c:v>
                </c:pt>
                <c:pt idx="21">
                  <c:v>44376</c:v>
                </c:pt>
                <c:pt idx="22">
                  <c:v>44375</c:v>
                </c:pt>
                <c:pt idx="23">
                  <c:v>44372</c:v>
                </c:pt>
                <c:pt idx="24">
                  <c:v>44371</c:v>
                </c:pt>
                <c:pt idx="25">
                  <c:v>44370</c:v>
                </c:pt>
                <c:pt idx="26">
                  <c:v>44369</c:v>
                </c:pt>
                <c:pt idx="27">
                  <c:v>44368</c:v>
                </c:pt>
                <c:pt idx="28">
                  <c:v>44365</c:v>
                </c:pt>
                <c:pt idx="29">
                  <c:v>44364</c:v>
                </c:pt>
                <c:pt idx="30">
                  <c:v>44363</c:v>
                </c:pt>
                <c:pt idx="31">
                  <c:v>44362</c:v>
                </c:pt>
                <c:pt idx="32">
                  <c:v>44361</c:v>
                </c:pt>
                <c:pt idx="33">
                  <c:v>44358</c:v>
                </c:pt>
                <c:pt idx="34">
                  <c:v>44357</c:v>
                </c:pt>
                <c:pt idx="35">
                  <c:v>44356</c:v>
                </c:pt>
                <c:pt idx="36">
                  <c:v>44355</c:v>
                </c:pt>
                <c:pt idx="37">
                  <c:v>44354</c:v>
                </c:pt>
                <c:pt idx="38">
                  <c:v>44351</c:v>
                </c:pt>
                <c:pt idx="39">
                  <c:v>44349</c:v>
                </c:pt>
                <c:pt idx="40">
                  <c:v>44348</c:v>
                </c:pt>
                <c:pt idx="41">
                  <c:v>44347</c:v>
                </c:pt>
                <c:pt idx="42">
                  <c:v>44344</c:v>
                </c:pt>
                <c:pt idx="43">
                  <c:v>44343</c:v>
                </c:pt>
                <c:pt idx="44">
                  <c:v>44342</c:v>
                </c:pt>
                <c:pt idx="45">
                  <c:v>44341</c:v>
                </c:pt>
                <c:pt idx="46">
                  <c:v>44340</c:v>
                </c:pt>
                <c:pt idx="47">
                  <c:v>44337</c:v>
                </c:pt>
                <c:pt idx="48">
                  <c:v>44336</c:v>
                </c:pt>
                <c:pt idx="49">
                  <c:v>44335</c:v>
                </c:pt>
                <c:pt idx="50">
                  <c:v>44334</c:v>
                </c:pt>
                <c:pt idx="51">
                  <c:v>44333</c:v>
                </c:pt>
                <c:pt idx="52">
                  <c:v>44330</c:v>
                </c:pt>
                <c:pt idx="53">
                  <c:v>44329</c:v>
                </c:pt>
                <c:pt idx="54">
                  <c:v>44328</c:v>
                </c:pt>
                <c:pt idx="55">
                  <c:v>44327</c:v>
                </c:pt>
                <c:pt idx="56">
                  <c:v>44326</c:v>
                </c:pt>
                <c:pt idx="57">
                  <c:v>44323</c:v>
                </c:pt>
                <c:pt idx="58">
                  <c:v>44322</c:v>
                </c:pt>
                <c:pt idx="59">
                  <c:v>44321</c:v>
                </c:pt>
                <c:pt idx="60">
                  <c:v>44320</c:v>
                </c:pt>
                <c:pt idx="61">
                  <c:v>44316</c:v>
                </c:pt>
                <c:pt idx="62">
                  <c:v>44315</c:v>
                </c:pt>
                <c:pt idx="63">
                  <c:v>44314</c:v>
                </c:pt>
                <c:pt idx="64">
                  <c:v>44313</c:v>
                </c:pt>
                <c:pt idx="65">
                  <c:v>44312</c:v>
                </c:pt>
                <c:pt idx="66">
                  <c:v>44309</c:v>
                </c:pt>
                <c:pt idx="67">
                  <c:v>44308</c:v>
                </c:pt>
                <c:pt idx="68">
                  <c:v>44307</c:v>
                </c:pt>
                <c:pt idx="69">
                  <c:v>44306</c:v>
                </c:pt>
                <c:pt idx="70">
                  <c:v>44305</c:v>
                </c:pt>
                <c:pt idx="71">
                  <c:v>44302</c:v>
                </c:pt>
                <c:pt idx="72">
                  <c:v>44301</c:v>
                </c:pt>
                <c:pt idx="73">
                  <c:v>44300</c:v>
                </c:pt>
                <c:pt idx="74">
                  <c:v>44299</c:v>
                </c:pt>
                <c:pt idx="75">
                  <c:v>44298</c:v>
                </c:pt>
                <c:pt idx="76">
                  <c:v>44295</c:v>
                </c:pt>
                <c:pt idx="77">
                  <c:v>44294</c:v>
                </c:pt>
                <c:pt idx="78">
                  <c:v>44293</c:v>
                </c:pt>
                <c:pt idx="79">
                  <c:v>44292</c:v>
                </c:pt>
                <c:pt idx="80">
                  <c:v>44287</c:v>
                </c:pt>
                <c:pt idx="81">
                  <c:v>44286</c:v>
                </c:pt>
                <c:pt idx="82">
                  <c:v>44285</c:v>
                </c:pt>
                <c:pt idx="83">
                  <c:v>44284</c:v>
                </c:pt>
                <c:pt idx="84">
                  <c:v>44281</c:v>
                </c:pt>
                <c:pt idx="85">
                  <c:v>44280</c:v>
                </c:pt>
                <c:pt idx="86">
                  <c:v>44279</c:v>
                </c:pt>
                <c:pt idx="87">
                  <c:v>44278</c:v>
                </c:pt>
                <c:pt idx="88">
                  <c:v>44277</c:v>
                </c:pt>
                <c:pt idx="89">
                  <c:v>44274</c:v>
                </c:pt>
                <c:pt idx="90">
                  <c:v>44273</c:v>
                </c:pt>
                <c:pt idx="91">
                  <c:v>44272</c:v>
                </c:pt>
                <c:pt idx="92">
                  <c:v>44271</c:v>
                </c:pt>
                <c:pt idx="93">
                  <c:v>44270</c:v>
                </c:pt>
                <c:pt idx="94">
                  <c:v>44267</c:v>
                </c:pt>
                <c:pt idx="95">
                  <c:v>44266</c:v>
                </c:pt>
                <c:pt idx="96">
                  <c:v>44265</c:v>
                </c:pt>
                <c:pt idx="97">
                  <c:v>44264</c:v>
                </c:pt>
                <c:pt idx="98">
                  <c:v>44263</c:v>
                </c:pt>
                <c:pt idx="99">
                  <c:v>44260</c:v>
                </c:pt>
                <c:pt idx="100">
                  <c:v>44259</c:v>
                </c:pt>
                <c:pt idx="101">
                  <c:v>44258</c:v>
                </c:pt>
                <c:pt idx="102">
                  <c:v>44257</c:v>
                </c:pt>
                <c:pt idx="103">
                  <c:v>44256</c:v>
                </c:pt>
                <c:pt idx="104">
                  <c:v>44253</c:v>
                </c:pt>
                <c:pt idx="105">
                  <c:v>44252</c:v>
                </c:pt>
                <c:pt idx="106">
                  <c:v>44251</c:v>
                </c:pt>
                <c:pt idx="107">
                  <c:v>44250</c:v>
                </c:pt>
                <c:pt idx="108">
                  <c:v>44249</c:v>
                </c:pt>
                <c:pt idx="109">
                  <c:v>44246</c:v>
                </c:pt>
                <c:pt idx="110">
                  <c:v>44245</c:v>
                </c:pt>
                <c:pt idx="111">
                  <c:v>44244</c:v>
                </c:pt>
                <c:pt idx="112">
                  <c:v>44243</c:v>
                </c:pt>
                <c:pt idx="113">
                  <c:v>44242</c:v>
                </c:pt>
                <c:pt idx="114">
                  <c:v>44239</c:v>
                </c:pt>
                <c:pt idx="115">
                  <c:v>44238</c:v>
                </c:pt>
                <c:pt idx="116">
                  <c:v>44237</c:v>
                </c:pt>
                <c:pt idx="117">
                  <c:v>44236</c:v>
                </c:pt>
                <c:pt idx="118">
                  <c:v>44235</c:v>
                </c:pt>
                <c:pt idx="119">
                  <c:v>44232</c:v>
                </c:pt>
                <c:pt idx="120">
                  <c:v>44231</c:v>
                </c:pt>
                <c:pt idx="121">
                  <c:v>44230</c:v>
                </c:pt>
                <c:pt idx="122">
                  <c:v>44229</c:v>
                </c:pt>
                <c:pt idx="123">
                  <c:v>44228</c:v>
                </c:pt>
                <c:pt idx="124">
                  <c:v>44225</c:v>
                </c:pt>
                <c:pt idx="125">
                  <c:v>44224</c:v>
                </c:pt>
                <c:pt idx="126">
                  <c:v>44223</c:v>
                </c:pt>
                <c:pt idx="127">
                  <c:v>44222</c:v>
                </c:pt>
                <c:pt idx="128">
                  <c:v>44221</c:v>
                </c:pt>
                <c:pt idx="129">
                  <c:v>44218</c:v>
                </c:pt>
                <c:pt idx="130">
                  <c:v>44217</c:v>
                </c:pt>
                <c:pt idx="131">
                  <c:v>44216</c:v>
                </c:pt>
                <c:pt idx="132">
                  <c:v>44215</c:v>
                </c:pt>
                <c:pt idx="133">
                  <c:v>44214</c:v>
                </c:pt>
                <c:pt idx="134">
                  <c:v>44211</c:v>
                </c:pt>
                <c:pt idx="135">
                  <c:v>44210</c:v>
                </c:pt>
                <c:pt idx="136">
                  <c:v>44209</c:v>
                </c:pt>
                <c:pt idx="137">
                  <c:v>44208</c:v>
                </c:pt>
                <c:pt idx="138">
                  <c:v>44207</c:v>
                </c:pt>
                <c:pt idx="139">
                  <c:v>44204</c:v>
                </c:pt>
                <c:pt idx="140">
                  <c:v>44203</c:v>
                </c:pt>
                <c:pt idx="141">
                  <c:v>44201</c:v>
                </c:pt>
                <c:pt idx="142">
                  <c:v>44200</c:v>
                </c:pt>
                <c:pt idx="143">
                  <c:v>44195</c:v>
                </c:pt>
              </c:numCache>
            </c:numRef>
          </c:cat>
          <c:val>
            <c:numRef>
              <c:f>OKRES!eksp_akcj</c:f>
              <c:numCache>
                <c:formatCode>0.00%</c:formatCode>
                <c:ptCount val="144"/>
                <c:pt idx="0">
                  <c:v>0.98974627163977436</c:v>
                </c:pt>
                <c:pt idx="1">
                  <c:v>0.98969752238700226</c:v>
                </c:pt>
                <c:pt idx="2">
                  <c:v>0.98995157737600981</c:v>
                </c:pt>
                <c:pt idx="3">
                  <c:v>0.98987599336516063</c:v>
                </c:pt>
                <c:pt idx="4">
                  <c:v>0.98984316679157491</c:v>
                </c:pt>
                <c:pt idx="5">
                  <c:v>0.98981000623971827</c:v>
                </c:pt>
                <c:pt idx="6">
                  <c:v>0.99393883383346771</c:v>
                </c:pt>
                <c:pt idx="7">
                  <c:v>0.98977671709597037</c:v>
                </c:pt>
                <c:pt idx="8">
                  <c:v>0.99042993749993058</c:v>
                </c:pt>
                <c:pt idx="9">
                  <c:v>0.99175191845111599</c:v>
                </c:pt>
                <c:pt idx="10">
                  <c:v>0.99174641565776755</c:v>
                </c:pt>
                <c:pt idx="11">
                  <c:v>0.99096597362262562</c:v>
                </c:pt>
                <c:pt idx="12">
                  <c:v>0.9909470456538223</c:v>
                </c:pt>
                <c:pt idx="13">
                  <c:v>0.99090468731288561</c:v>
                </c:pt>
                <c:pt idx="14">
                  <c:v>0.99086857120251692</c:v>
                </c:pt>
                <c:pt idx="15">
                  <c:v>0.9908381810873389</c:v>
                </c:pt>
                <c:pt idx="16">
                  <c:v>0.9908246828609435</c:v>
                </c:pt>
                <c:pt idx="17">
                  <c:v>0.99080321277063366</c:v>
                </c:pt>
                <c:pt idx="18">
                  <c:v>0.99263659764292589</c:v>
                </c:pt>
                <c:pt idx="19">
                  <c:v>0.99262242870398754</c:v>
                </c:pt>
                <c:pt idx="20">
                  <c:v>0.99258814452748889</c:v>
                </c:pt>
                <c:pt idx="21">
                  <c:v>0.99257322255736757</c:v>
                </c:pt>
                <c:pt idx="22">
                  <c:v>0.99253914862550918</c:v>
                </c:pt>
                <c:pt idx="23">
                  <c:v>0.9924931399700464</c:v>
                </c:pt>
                <c:pt idx="24">
                  <c:v>0.99245754744659342</c:v>
                </c:pt>
                <c:pt idx="25">
                  <c:v>0.99245198614775643</c:v>
                </c:pt>
                <c:pt idx="26">
                  <c:v>0.99241655279404606</c:v>
                </c:pt>
                <c:pt idx="27">
                  <c:v>0.99238942090514382</c:v>
                </c:pt>
                <c:pt idx="28">
                  <c:v>0.99234546515269062</c:v>
                </c:pt>
                <c:pt idx="29">
                  <c:v>0.99301812492575747</c:v>
                </c:pt>
                <c:pt idx="30">
                  <c:v>0.99298909985176365</c:v>
                </c:pt>
                <c:pt idx="31">
                  <c:v>0.99298133266285238</c:v>
                </c:pt>
                <c:pt idx="32">
                  <c:v>0.99297167448724766</c:v>
                </c:pt>
                <c:pt idx="33">
                  <c:v>0.99289578129362932</c:v>
                </c:pt>
                <c:pt idx="34">
                  <c:v>0.99285597661546443</c:v>
                </c:pt>
                <c:pt idx="35">
                  <c:v>0.99284845564646929</c:v>
                </c:pt>
                <c:pt idx="36">
                  <c:v>0.9928174163726825</c:v>
                </c:pt>
                <c:pt idx="37">
                  <c:v>0.99277847900433958</c:v>
                </c:pt>
                <c:pt idx="38">
                  <c:v>0.99275869097483604</c:v>
                </c:pt>
                <c:pt idx="39">
                  <c:v>0.99272476691762834</c:v>
                </c:pt>
                <c:pt idx="40">
                  <c:v>0.99338622755893247</c:v>
                </c:pt>
                <c:pt idx="41">
                  <c:v>0.99335846708530184</c:v>
                </c:pt>
                <c:pt idx="42">
                  <c:v>0.99471966237673293</c:v>
                </c:pt>
                <c:pt idx="43">
                  <c:v>0.99471122351976304</c:v>
                </c:pt>
                <c:pt idx="44">
                  <c:v>0.99468584821466854</c:v>
                </c:pt>
                <c:pt idx="45">
                  <c:v>0.99463378833048721</c:v>
                </c:pt>
                <c:pt idx="46">
                  <c:v>0.99459127917151757</c:v>
                </c:pt>
                <c:pt idx="47">
                  <c:v>0.99453292200540622</c:v>
                </c:pt>
                <c:pt idx="48">
                  <c:v>0.99450103904820486</c:v>
                </c:pt>
                <c:pt idx="49">
                  <c:v>0.99447245895944014</c:v>
                </c:pt>
                <c:pt idx="50">
                  <c:v>0.99444790633974867</c:v>
                </c:pt>
                <c:pt idx="51">
                  <c:v>0.99514673069293358</c:v>
                </c:pt>
                <c:pt idx="52">
                  <c:v>0.9951044420711358</c:v>
                </c:pt>
                <c:pt idx="53">
                  <c:v>0.99580745229511425</c:v>
                </c:pt>
                <c:pt idx="54">
                  <c:v>0.99579378696022325</c:v>
                </c:pt>
                <c:pt idx="55">
                  <c:v>0.99577126919465175</c:v>
                </c:pt>
                <c:pt idx="56">
                  <c:v>0.99574964110618114</c:v>
                </c:pt>
                <c:pt idx="57">
                  <c:v>0.99567388442747862</c:v>
                </c:pt>
                <c:pt idx="58">
                  <c:v>0.99567505564386283</c:v>
                </c:pt>
                <c:pt idx="59">
                  <c:v>0.99561844664191945</c:v>
                </c:pt>
                <c:pt idx="60">
                  <c:v>0.9956002947951923</c:v>
                </c:pt>
                <c:pt idx="61">
                  <c:v>0.99689942922758013</c:v>
                </c:pt>
                <c:pt idx="62">
                  <c:v>0.99687725161519325</c:v>
                </c:pt>
                <c:pt idx="63">
                  <c:v>0.99685496156097664</c:v>
                </c:pt>
                <c:pt idx="64">
                  <c:v>0.99682891980851696</c:v>
                </c:pt>
                <c:pt idx="65">
                  <c:v>0.99680733765232099</c:v>
                </c:pt>
                <c:pt idx="66">
                  <c:v>0.99660432566945811</c:v>
                </c:pt>
                <c:pt idx="67">
                  <c:v>0.99656732108011303</c:v>
                </c:pt>
                <c:pt idx="68">
                  <c:v>0.99653421811659448</c:v>
                </c:pt>
                <c:pt idx="69">
                  <c:v>0.99705399777385539</c:v>
                </c:pt>
                <c:pt idx="70">
                  <c:v>0.99703410438551721</c:v>
                </c:pt>
                <c:pt idx="71">
                  <c:v>0.99696874873127317</c:v>
                </c:pt>
                <c:pt idx="72">
                  <c:v>0.99693978732215893</c:v>
                </c:pt>
                <c:pt idx="73">
                  <c:v>0.9969194916735491</c:v>
                </c:pt>
                <c:pt idx="74">
                  <c:v>0.99691078164723412</c:v>
                </c:pt>
                <c:pt idx="75">
                  <c:v>0.99687065217608073</c:v>
                </c:pt>
                <c:pt idx="76">
                  <c:v>0.99680500832513474</c:v>
                </c:pt>
                <c:pt idx="77">
                  <c:v>0.99662841117446943</c:v>
                </c:pt>
                <c:pt idx="78">
                  <c:v>0.99660471057746602</c:v>
                </c:pt>
                <c:pt idx="79">
                  <c:v>0.99693331242391159</c:v>
                </c:pt>
                <c:pt idx="80">
                  <c:v>0.99683946422445446</c:v>
                </c:pt>
                <c:pt idx="81">
                  <c:v>0.99681107238737421</c:v>
                </c:pt>
                <c:pt idx="82">
                  <c:v>0.99678453538192391</c:v>
                </c:pt>
                <c:pt idx="83">
                  <c:v>0.99676803492990884</c:v>
                </c:pt>
                <c:pt idx="84">
                  <c:v>0.99669568815893927</c:v>
                </c:pt>
                <c:pt idx="85">
                  <c:v>0.99667996310124274</c:v>
                </c:pt>
                <c:pt idx="86">
                  <c:v>0.99651615798273674</c:v>
                </c:pt>
                <c:pt idx="87">
                  <c:v>0.99648575675545581</c:v>
                </c:pt>
                <c:pt idx="88">
                  <c:v>0.99698041222064893</c:v>
                </c:pt>
                <c:pt idx="89">
                  <c:v>0.99689694896594971</c:v>
                </c:pt>
                <c:pt idx="90">
                  <c:v>0.99722700028006617</c:v>
                </c:pt>
                <c:pt idx="91">
                  <c:v>0.99825175221522933</c:v>
                </c:pt>
                <c:pt idx="92">
                  <c:v>0.99822853835699443</c:v>
                </c:pt>
                <c:pt idx="93">
                  <c:v>0.99819549005357555</c:v>
                </c:pt>
                <c:pt idx="94">
                  <c:v>0.99813067283070511</c:v>
                </c:pt>
                <c:pt idx="95">
                  <c:v>0.99810760756386829</c:v>
                </c:pt>
                <c:pt idx="96">
                  <c:v>0.99808440461849268</c:v>
                </c:pt>
                <c:pt idx="97">
                  <c:v>0.99806664800829481</c:v>
                </c:pt>
                <c:pt idx="98">
                  <c:v>0.99804752180903245</c:v>
                </c:pt>
                <c:pt idx="99">
                  <c:v>0.99798490092469228</c:v>
                </c:pt>
                <c:pt idx="100">
                  <c:v>0.9979547807780792</c:v>
                </c:pt>
                <c:pt idx="101">
                  <c:v>0.99794356670408602</c:v>
                </c:pt>
                <c:pt idx="102">
                  <c:v>0.99792409089868916</c:v>
                </c:pt>
                <c:pt idx="103">
                  <c:v>0.99789600334415529</c:v>
                </c:pt>
                <c:pt idx="104">
                  <c:v>0.99781595755558461</c:v>
                </c:pt>
                <c:pt idx="105">
                  <c:v>0.99779816723755799</c:v>
                </c:pt>
                <c:pt idx="106">
                  <c:v>0.99777206171359711</c:v>
                </c:pt>
                <c:pt idx="107">
                  <c:v>0.99781363177447802</c:v>
                </c:pt>
                <c:pt idx="108">
                  <c:v>0.9977922302205865</c:v>
                </c:pt>
                <c:pt idx="109">
                  <c:v>0.99771799801164385</c:v>
                </c:pt>
                <c:pt idx="110">
                  <c:v>0.99785486602590168</c:v>
                </c:pt>
                <c:pt idx="111">
                  <c:v>0.99783030721492583</c:v>
                </c:pt>
                <c:pt idx="112">
                  <c:v>0.99781401567018624</c:v>
                </c:pt>
                <c:pt idx="113">
                  <c:v>0.99779221720079325</c:v>
                </c:pt>
                <c:pt idx="114">
                  <c:v>0.99772582410318411</c:v>
                </c:pt>
                <c:pt idx="115">
                  <c:v>0.99769459241151714</c:v>
                </c:pt>
                <c:pt idx="116">
                  <c:v>0.99768295127702999</c:v>
                </c:pt>
                <c:pt idx="117">
                  <c:v>0.99765592568710937</c:v>
                </c:pt>
                <c:pt idx="118">
                  <c:v>0.99763848175205971</c:v>
                </c:pt>
                <c:pt idx="119">
                  <c:v>0.99757125030196581</c:v>
                </c:pt>
                <c:pt idx="120">
                  <c:v>0.99756332538915382</c:v>
                </c:pt>
                <c:pt idx="121">
                  <c:v>0.99752436662047905</c:v>
                </c:pt>
                <c:pt idx="122">
                  <c:v>0.99750541076933064</c:v>
                </c:pt>
                <c:pt idx="123">
                  <c:v>0.99747938114502888</c:v>
                </c:pt>
                <c:pt idx="124">
                  <c:v>0.99741855005829771</c:v>
                </c:pt>
                <c:pt idx="125">
                  <c:v>0.9973968595204904</c:v>
                </c:pt>
                <c:pt idx="126">
                  <c:v>0.99737841820343298</c:v>
                </c:pt>
                <c:pt idx="127">
                  <c:v>0.99734125067310508</c:v>
                </c:pt>
                <c:pt idx="128">
                  <c:v>0.99734092980785471</c:v>
                </c:pt>
                <c:pt idx="129">
                  <c:v>0.99726288451004541</c:v>
                </c:pt>
                <c:pt idx="130">
                  <c:v>0.99725130101526005</c:v>
                </c:pt>
                <c:pt idx="131">
                  <c:v>0.99721691276666058</c:v>
                </c:pt>
                <c:pt idx="132">
                  <c:v>0.9971910954195613</c:v>
                </c:pt>
                <c:pt idx="133">
                  <c:v>0.99717169199141498</c:v>
                </c:pt>
                <c:pt idx="134">
                  <c:v>0.99710569530470483</c:v>
                </c:pt>
                <c:pt idx="135">
                  <c:v>0.9970808136480791</c:v>
                </c:pt>
                <c:pt idx="136">
                  <c:v>0.99705232866631965</c:v>
                </c:pt>
                <c:pt idx="137">
                  <c:v>0.99703953600745221</c:v>
                </c:pt>
                <c:pt idx="138">
                  <c:v>0.99699627867420071</c:v>
                </c:pt>
                <c:pt idx="139">
                  <c:v>0.99692791572203865</c:v>
                </c:pt>
                <c:pt idx="140">
                  <c:v>0.99691341595239291</c:v>
                </c:pt>
                <c:pt idx="141">
                  <c:v>0.99689468475531362</c:v>
                </c:pt>
                <c:pt idx="142">
                  <c:v>0.99686842436864764</c:v>
                </c:pt>
                <c:pt idx="143">
                  <c:v>0.99674741404894285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3F-421E-A5B7-0BD497569C46}"/>
            </c:ext>
          </c:extLst>
        </c:ser>
        <c:ser>
          <c:idx val="1"/>
          <c:order val="1"/>
          <c:tx>
            <c:strRef>
              <c:f>OKRES!$P$7</c:f>
              <c:strCache>
                <c:ptCount val="1"/>
                <c:pt idx="0">
                  <c:v>Instrumenty pochodne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  <a:effectLst/>
          </c:spPr>
          <c:cat>
            <c:numRef>
              <c:f>OKRES!daty</c:f>
              <c:numCache>
                <c:formatCode>m/d/yyyy</c:formatCode>
                <c:ptCount val="144"/>
                <c:pt idx="0">
                  <c:v>44405</c:v>
                </c:pt>
                <c:pt idx="1">
                  <c:v>44404</c:v>
                </c:pt>
                <c:pt idx="2">
                  <c:v>44403</c:v>
                </c:pt>
                <c:pt idx="3">
                  <c:v>44400</c:v>
                </c:pt>
                <c:pt idx="4">
                  <c:v>44399</c:v>
                </c:pt>
                <c:pt idx="5">
                  <c:v>44398</c:v>
                </c:pt>
                <c:pt idx="6">
                  <c:v>44397</c:v>
                </c:pt>
                <c:pt idx="7">
                  <c:v>44396</c:v>
                </c:pt>
                <c:pt idx="8">
                  <c:v>44393</c:v>
                </c:pt>
                <c:pt idx="9">
                  <c:v>44392</c:v>
                </c:pt>
                <c:pt idx="10">
                  <c:v>44391</c:v>
                </c:pt>
                <c:pt idx="11">
                  <c:v>44390</c:v>
                </c:pt>
                <c:pt idx="12">
                  <c:v>44389</c:v>
                </c:pt>
                <c:pt idx="13">
                  <c:v>44386</c:v>
                </c:pt>
                <c:pt idx="14">
                  <c:v>44385</c:v>
                </c:pt>
                <c:pt idx="15">
                  <c:v>44384</c:v>
                </c:pt>
                <c:pt idx="16">
                  <c:v>44383</c:v>
                </c:pt>
                <c:pt idx="17">
                  <c:v>44382</c:v>
                </c:pt>
                <c:pt idx="18">
                  <c:v>44379</c:v>
                </c:pt>
                <c:pt idx="19">
                  <c:v>44378</c:v>
                </c:pt>
                <c:pt idx="20">
                  <c:v>44377</c:v>
                </c:pt>
                <c:pt idx="21">
                  <c:v>44376</c:v>
                </c:pt>
                <c:pt idx="22">
                  <c:v>44375</c:v>
                </c:pt>
                <c:pt idx="23">
                  <c:v>44372</c:v>
                </c:pt>
                <c:pt idx="24">
                  <c:v>44371</c:v>
                </c:pt>
                <c:pt idx="25">
                  <c:v>44370</c:v>
                </c:pt>
                <c:pt idx="26">
                  <c:v>44369</c:v>
                </c:pt>
                <c:pt idx="27">
                  <c:v>44368</c:v>
                </c:pt>
                <c:pt idx="28">
                  <c:v>44365</c:v>
                </c:pt>
                <c:pt idx="29">
                  <c:v>44364</c:v>
                </c:pt>
                <c:pt idx="30">
                  <c:v>44363</c:v>
                </c:pt>
                <c:pt idx="31">
                  <c:v>44362</c:v>
                </c:pt>
                <c:pt idx="32">
                  <c:v>44361</c:v>
                </c:pt>
                <c:pt idx="33">
                  <c:v>44358</c:v>
                </c:pt>
                <c:pt idx="34">
                  <c:v>44357</c:v>
                </c:pt>
                <c:pt idx="35">
                  <c:v>44356</c:v>
                </c:pt>
                <c:pt idx="36">
                  <c:v>44355</c:v>
                </c:pt>
                <c:pt idx="37">
                  <c:v>44354</c:v>
                </c:pt>
                <c:pt idx="38">
                  <c:v>44351</c:v>
                </c:pt>
                <c:pt idx="39">
                  <c:v>44349</c:v>
                </c:pt>
                <c:pt idx="40">
                  <c:v>44348</c:v>
                </c:pt>
                <c:pt idx="41">
                  <c:v>44347</c:v>
                </c:pt>
                <c:pt idx="42">
                  <c:v>44344</c:v>
                </c:pt>
                <c:pt idx="43">
                  <c:v>44343</c:v>
                </c:pt>
                <c:pt idx="44">
                  <c:v>44342</c:v>
                </c:pt>
                <c:pt idx="45">
                  <c:v>44341</c:v>
                </c:pt>
                <c:pt idx="46">
                  <c:v>44340</c:v>
                </c:pt>
                <c:pt idx="47">
                  <c:v>44337</c:v>
                </c:pt>
                <c:pt idx="48">
                  <c:v>44336</c:v>
                </c:pt>
                <c:pt idx="49">
                  <c:v>44335</c:v>
                </c:pt>
                <c:pt idx="50">
                  <c:v>44334</c:v>
                </c:pt>
                <c:pt idx="51">
                  <c:v>44333</c:v>
                </c:pt>
                <c:pt idx="52">
                  <c:v>44330</c:v>
                </c:pt>
                <c:pt idx="53">
                  <c:v>44329</c:v>
                </c:pt>
                <c:pt idx="54">
                  <c:v>44328</c:v>
                </c:pt>
                <c:pt idx="55">
                  <c:v>44327</c:v>
                </c:pt>
                <c:pt idx="56">
                  <c:v>44326</c:v>
                </c:pt>
                <c:pt idx="57">
                  <c:v>44323</c:v>
                </c:pt>
                <c:pt idx="58">
                  <c:v>44322</c:v>
                </c:pt>
                <c:pt idx="59">
                  <c:v>44321</c:v>
                </c:pt>
                <c:pt idx="60">
                  <c:v>44320</c:v>
                </c:pt>
                <c:pt idx="61">
                  <c:v>44316</c:v>
                </c:pt>
                <c:pt idx="62">
                  <c:v>44315</c:v>
                </c:pt>
                <c:pt idx="63">
                  <c:v>44314</c:v>
                </c:pt>
                <c:pt idx="64">
                  <c:v>44313</c:v>
                </c:pt>
                <c:pt idx="65">
                  <c:v>44312</c:v>
                </c:pt>
                <c:pt idx="66">
                  <c:v>44309</c:v>
                </c:pt>
                <c:pt idx="67">
                  <c:v>44308</c:v>
                </c:pt>
                <c:pt idx="68">
                  <c:v>44307</c:v>
                </c:pt>
                <c:pt idx="69">
                  <c:v>44306</c:v>
                </c:pt>
                <c:pt idx="70">
                  <c:v>44305</c:v>
                </c:pt>
                <c:pt idx="71">
                  <c:v>44302</c:v>
                </c:pt>
                <c:pt idx="72">
                  <c:v>44301</c:v>
                </c:pt>
                <c:pt idx="73">
                  <c:v>44300</c:v>
                </c:pt>
                <c:pt idx="74">
                  <c:v>44299</c:v>
                </c:pt>
                <c:pt idx="75">
                  <c:v>44298</c:v>
                </c:pt>
                <c:pt idx="76">
                  <c:v>44295</c:v>
                </c:pt>
                <c:pt idx="77">
                  <c:v>44294</c:v>
                </c:pt>
                <c:pt idx="78">
                  <c:v>44293</c:v>
                </c:pt>
                <c:pt idx="79">
                  <c:v>44292</c:v>
                </c:pt>
                <c:pt idx="80">
                  <c:v>44287</c:v>
                </c:pt>
                <c:pt idx="81">
                  <c:v>44286</c:v>
                </c:pt>
                <c:pt idx="82">
                  <c:v>44285</c:v>
                </c:pt>
                <c:pt idx="83">
                  <c:v>44284</c:v>
                </c:pt>
                <c:pt idx="84">
                  <c:v>44281</c:v>
                </c:pt>
                <c:pt idx="85">
                  <c:v>44280</c:v>
                </c:pt>
                <c:pt idx="86">
                  <c:v>44279</c:v>
                </c:pt>
                <c:pt idx="87">
                  <c:v>44278</c:v>
                </c:pt>
                <c:pt idx="88">
                  <c:v>44277</c:v>
                </c:pt>
                <c:pt idx="89">
                  <c:v>44274</c:v>
                </c:pt>
                <c:pt idx="90">
                  <c:v>44273</c:v>
                </c:pt>
                <c:pt idx="91">
                  <c:v>44272</c:v>
                </c:pt>
                <c:pt idx="92">
                  <c:v>44271</c:v>
                </c:pt>
                <c:pt idx="93">
                  <c:v>44270</c:v>
                </c:pt>
                <c:pt idx="94">
                  <c:v>44267</c:v>
                </c:pt>
                <c:pt idx="95">
                  <c:v>44266</c:v>
                </c:pt>
                <c:pt idx="96">
                  <c:v>44265</c:v>
                </c:pt>
                <c:pt idx="97">
                  <c:v>44264</c:v>
                </c:pt>
                <c:pt idx="98">
                  <c:v>44263</c:v>
                </c:pt>
                <c:pt idx="99">
                  <c:v>44260</c:v>
                </c:pt>
                <c:pt idx="100">
                  <c:v>44259</c:v>
                </c:pt>
                <c:pt idx="101">
                  <c:v>44258</c:v>
                </c:pt>
                <c:pt idx="102">
                  <c:v>44257</c:v>
                </c:pt>
                <c:pt idx="103">
                  <c:v>44256</c:v>
                </c:pt>
                <c:pt idx="104">
                  <c:v>44253</c:v>
                </c:pt>
                <c:pt idx="105">
                  <c:v>44252</c:v>
                </c:pt>
                <c:pt idx="106">
                  <c:v>44251</c:v>
                </c:pt>
                <c:pt idx="107">
                  <c:v>44250</c:v>
                </c:pt>
                <c:pt idx="108">
                  <c:v>44249</c:v>
                </c:pt>
                <c:pt idx="109">
                  <c:v>44246</c:v>
                </c:pt>
                <c:pt idx="110">
                  <c:v>44245</c:v>
                </c:pt>
                <c:pt idx="111">
                  <c:v>44244</c:v>
                </c:pt>
                <c:pt idx="112">
                  <c:v>44243</c:v>
                </c:pt>
                <c:pt idx="113">
                  <c:v>44242</c:v>
                </c:pt>
                <c:pt idx="114">
                  <c:v>44239</c:v>
                </c:pt>
                <c:pt idx="115">
                  <c:v>44238</c:v>
                </c:pt>
                <c:pt idx="116">
                  <c:v>44237</c:v>
                </c:pt>
                <c:pt idx="117">
                  <c:v>44236</c:v>
                </c:pt>
                <c:pt idx="118">
                  <c:v>44235</c:v>
                </c:pt>
                <c:pt idx="119">
                  <c:v>44232</c:v>
                </c:pt>
                <c:pt idx="120">
                  <c:v>44231</c:v>
                </c:pt>
                <c:pt idx="121">
                  <c:v>44230</c:v>
                </c:pt>
                <c:pt idx="122">
                  <c:v>44229</c:v>
                </c:pt>
                <c:pt idx="123">
                  <c:v>44228</c:v>
                </c:pt>
                <c:pt idx="124">
                  <c:v>44225</c:v>
                </c:pt>
                <c:pt idx="125">
                  <c:v>44224</c:v>
                </c:pt>
                <c:pt idx="126">
                  <c:v>44223</c:v>
                </c:pt>
                <c:pt idx="127">
                  <c:v>44222</c:v>
                </c:pt>
                <c:pt idx="128">
                  <c:v>44221</c:v>
                </c:pt>
                <c:pt idx="129">
                  <c:v>44218</c:v>
                </c:pt>
                <c:pt idx="130">
                  <c:v>44217</c:v>
                </c:pt>
                <c:pt idx="131">
                  <c:v>44216</c:v>
                </c:pt>
                <c:pt idx="132">
                  <c:v>44215</c:v>
                </c:pt>
                <c:pt idx="133">
                  <c:v>44214</c:v>
                </c:pt>
                <c:pt idx="134">
                  <c:v>44211</c:v>
                </c:pt>
                <c:pt idx="135">
                  <c:v>44210</c:v>
                </c:pt>
                <c:pt idx="136">
                  <c:v>44209</c:v>
                </c:pt>
                <c:pt idx="137">
                  <c:v>44208</c:v>
                </c:pt>
                <c:pt idx="138">
                  <c:v>44207</c:v>
                </c:pt>
                <c:pt idx="139">
                  <c:v>44204</c:v>
                </c:pt>
                <c:pt idx="140">
                  <c:v>44203</c:v>
                </c:pt>
                <c:pt idx="141">
                  <c:v>44201</c:v>
                </c:pt>
                <c:pt idx="142">
                  <c:v>44200</c:v>
                </c:pt>
                <c:pt idx="143">
                  <c:v>44195</c:v>
                </c:pt>
              </c:numCache>
            </c:numRef>
          </c:cat>
          <c:val>
            <c:numRef>
              <c:f>OKRES!eksp_poch</c:f>
              <c:numCache>
                <c:formatCode>0.00%</c:formatCode>
                <c:ptCount val="144"/>
                <c:pt idx="0">
                  <c:v>1.0257128707853782E-2</c:v>
                </c:pt>
                <c:pt idx="1">
                  <c:v>1.0284233614152509E-2</c:v>
                </c:pt>
                <c:pt idx="2">
                  <c:v>1.0134550028691196E-2</c:v>
                </c:pt>
                <c:pt idx="3">
                  <c:v>1.0144071464454132E-2</c:v>
                </c:pt>
                <c:pt idx="4">
                  <c:v>1.0154943353046997E-2</c:v>
                </c:pt>
                <c:pt idx="5">
                  <c:v>1.016357280659036E-2</c:v>
                </c:pt>
                <c:pt idx="6">
                  <c:v>1.0152947892932754E-2</c:v>
                </c:pt>
                <c:pt idx="7">
                  <c:v>1.0167619997567805E-2</c:v>
                </c:pt>
                <c:pt idx="8">
                  <c:v>9.5371807853408021E-3</c:v>
                </c:pt>
                <c:pt idx="9">
                  <c:v>9.5611087136017788E-3</c:v>
                </c:pt>
                <c:pt idx="10">
                  <c:v>9.5397846807601383E-3</c:v>
                </c:pt>
                <c:pt idx="11">
                  <c:v>9.4394676258832549E-3</c:v>
                </c:pt>
                <c:pt idx="12">
                  <c:v>9.4378886476008256E-3</c:v>
                </c:pt>
                <c:pt idx="13">
                  <c:v>9.4148120945971789E-3</c:v>
                </c:pt>
                <c:pt idx="14">
                  <c:v>9.4312898940167329E-3</c:v>
                </c:pt>
                <c:pt idx="15">
                  <c:v>9.4329420738628218E-3</c:v>
                </c:pt>
                <c:pt idx="16">
                  <c:v>9.4311295622575338E-3</c:v>
                </c:pt>
                <c:pt idx="17">
                  <c:v>9.4267750060211923E-3</c:v>
                </c:pt>
                <c:pt idx="18">
                  <c:v>9.4465779691230867E-3</c:v>
                </c:pt>
                <c:pt idx="19">
                  <c:v>7.6668600489724157E-3</c:v>
                </c:pt>
                <c:pt idx="20">
                  <c:v>7.6831539028401272E-3</c:v>
                </c:pt>
                <c:pt idx="21">
                  <c:v>7.6714782369399492E-3</c:v>
                </c:pt>
                <c:pt idx="22">
                  <c:v>7.6807236678723629E-3</c:v>
                </c:pt>
                <c:pt idx="23">
                  <c:v>7.6609949403672033E-3</c:v>
                </c:pt>
                <c:pt idx="24">
                  <c:v>7.6751540248177199E-3</c:v>
                </c:pt>
                <c:pt idx="25">
                  <c:v>7.6608599281052063E-3</c:v>
                </c:pt>
                <c:pt idx="26">
                  <c:v>7.6745136485091492E-3</c:v>
                </c:pt>
                <c:pt idx="27">
                  <c:v>7.6780063029307701E-3</c:v>
                </c:pt>
                <c:pt idx="28">
                  <c:v>7.6559320124898137E-3</c:v>
                </c:pt>
                <c:pt idx="29">
                  <c:v>7.6830166409496848E-3</c:v>
                </c:pt>
                <c:pt idx="30">
                  <c:v>7.188315790783913E-3</c:v>
                </c:pt>
                <c:pt idx="31">
                  <c:v>7.1731617157371154E-3</c:v>
                </c:pt>
                <c:pt idx="32">
                  <c:v>7.1593619417812063E-3</c:v>
                </c:pt>
                <c:pt idx="33">
                  <c:v>7.1704967119151112E-3</c:v>
                </c:pt>
                <c:pt idx="34">
                  <c:v>7.1879922240979032E-3</c:v>
                </c:pt>
                <c:pt idx="35">
                  <c:v>7.1737838386509781E-3</c:v>
                </c:pt>
                <c:pt idx="36">
                  <c:v>7.1827236130145968E-3</c:v>
                </c:pt>
                <c:pt idx="37">
                  <c:v>7.1997025731866037E-3</c:v>
                </c:pt>
                <c:pt idx="38">
                  <c:v>7.1536783888595662E-3</c:v>
                </c:pt>
                <c:pt idx="39">
                  <c:v>6.5541028601157876E-3</c:v>
                </c:pt>
                <c:pt idx="40">
                  <c:v>6.5726657366186039E-3</c:v>
                </c:pt>
                <c:pt idx="41">
                  <c:v>6.5784079689900753E-3</c:v>
                </c:pt>
                <c:pt idx="42">
                  <c:v>6.5876056658690802E-3</c:v>
                </c:pt>
                <c:pt idx="43">
                  <c:v>5.377122052414399E-3</c:v>
                </c:pt>
                <c:pt idx="44">
                  <c:v>5.3780486270184917E-3</c:v>
                </c:pt>
                <c:pt idx="45">
                  <c:v>5.4080232361846253E-3</c:v>
                </c:pt>
                <c:pt idx="46">
                  <c:v>5.444659039936706E-3</c:v>
                </c:pt>
                <c:pt idx="47">
                  <c:v>5.4369941992407122E-3</c:v>
                </c:pt>
                <c:pt idx="48">
                  <c:v>5.4467214379598271E-3</c:v>
                </c:pt>
                <c:pt idx="49">
                  <c:v>5.4491895106257215E-3</c:v>
                </c:pt>
                <c:pt idx="50">
                  <c:v>5.4403935694237408E-3</c:v>
                </c:pt>
                <c:pt idx="51">
                  <c:v>4.8378446842023996E-3</c:v>
                </c:pt>
                <c:pt idx="52">
                  <c:v>4.8136750396773021E-3</c:v>
                </c:pt>
                <c:pt idx="53">
                  <c:v>4.2991606502407647E-3</c:v>
                </c:pt>
                <c:pt idx="54">
                  <c:v>4.2907217368925547E-3</c:v>
                </c:pt>
                <c:pt idx="55">
                  <c:v>4.2905654333979257E-3</c:v>
                </c:pt>
                <c:pt idx="56">
                  <c:v>4.2900598920868347E-3</c:v>
                </c:pt>
                <c:pt idx="57">
                  <c:v>4.2986206684634291E-3</c:v>
                </c:pt>
                <c:pt idx="58">
                  <c:v>4.2682976761036174E-3</c:v>
                </c:pt>
                <c:pt idx="59">
                  <c:v>4.2981294880772231E-3</c:v>
                </c:pt>
                <c:pt idx="60">
                  <c:v>4.3581702316677091E-3</c:v>
                </c:pt>
                <c:pt idx="61">
                  <c:v>3.1684400028594057E-3</c:v>
                </c:pt>
                <c:pt idx="62">
                  <c:v>3.1682345173822215E-3</c:v>
                </c:pt>
                <c:pt idx="63">
                  <c:v>3.1682085626313795E-3</c:v>
                </c:pt>
                <c:pt idx="64">
                  <c:v>3.1660474256691869E-3</c:v>
                </c:pt>
                <c:pt idx="65">
                  <c:v>3.1657329720281807E-3</c:v>
                </c:pt>
                <c:pt idx="66">
                  <c:v>3.1974074675213816E-3</c:v>
                </c:pt>
                <c:pt idx="67">
                  <c:v>3.2067882344980528E-3</c:v>
                </c:pt>
                <c:pt idx="68">
                  <c:v>3.2169354264695998E-3</c:v>
                </c:pt>
                <c:pt idx="69">
                  <c:v>3.2297301136299328E-3</c:v>
                </c:pt>
                <c:pt idx="70">
                  <c:v>3.2260643646218451E-3</c:v>
                </c:pt>
                <c:pt idx="71">
                  <c:v>3.2238461166849979E-3</c:v>
                </c:pt>
                <c:pt idx="72">
                  <c:v>3.2301516272310203E-3</c:v>
                </c:pt>
                <c:pt idx="73">
                  <c:v>3.2290037846277836E-3</c:v>
                </c:pt>
                <c:pt idx="74">
                  <c:v>3.2178251338835845E-3</c:v>
                </c:pt>
                <c:pt idx="75">
                  <c:v>3.2310422278322083E-3</c:v>
                </c:pt>
                <c:pt idx="76">
                  <c:v>3.2299701474361848E-3</c:v>
                </c:pt>
                <c:pt idx="77">
                  <c:v>3.281851070424756E-3</c:v>
                </c:pt>
                <c:pt idx="78">
                  <c:v>3.284418418528771E-3</c:v>
                </c:pt>
                <c:pt idx="79">
                  <c:v>3.3465698804129151E-3</c:v>
                </c:pt>
                <c:pt idx="80">
                  <c:v>3.3369996326028366E-3</c:v>
                </c:pt>
                <c:pt idx="81">
                  <c:v>3.3446857147509525E-3</c:v>
                </c:pt>
                <c:pt idx="82">
                  <c:v>3.3489365084198911E-3</c:v>
                </c:pt>
                <c:pt idx="83">
                  <c:v>3.3425012794971736E-3</c:v>
                </c:pt>
                <c:pt idx="84">
                  <c:v>3.3428261356676951E-3</c:v>
                </c:pt>
                <c:pt idx="85">
                  <c:v>3.3372391826581196E-3</c:v>
                </c:pt>
                <c:pt idx="86">
                  <c:v>3.381395915958191E-3</c:v>
                </c:pt>
                <c:pt idx="87">
                  <c:v>3.3909045735054108E-3</c:v>
                </c:pt>
                <c:pt idx="88">
                  <c:v>2.75616263186001E-3</c:v>
                </c:pt>
                <c:pt idx="89">
                  <c:v>2.7581535878658321E-3</c:v>
                </c:pt>
                <c:pt idx="90">
                  <c:v>2.0576261374042294E-3</c:v>
                </c:pt>
                <c:pt idx="91">
                  <c:v>2.2116303167629865E-3</c:v>
                </c:pt>
                <c:pt idx="92">
                  <c:v>2.2044240191089249E-3</c:v>
                </c:pt>
                <c:pt idx="93">
                  <c:v>2.2112159148462299E-3</c:v>
                </c:pt>
                <c:pt idx="94">
                  <c:v>2.2090090420840117E-3</c:v>
                </c:pt>
                <c:pt idx="95">
                  <c:v>2.2119674276167571E-3</c:v>
                </c:pt>
                <c:pt idx="96">
                  <c:v>2.2117200618365163E-3</c:v>
                </c:pt>
                <c:pt idx="97">
                  <c:v>2.2087813772764956E-3</c:v>
                </c:pt>
                <c:pt idx="98">
                  <c:v>2.209762804830854E-3</c:v>
                </c:pt>
                <c:pt idx="99">
                  <c:v>2.209234669928025E-3</c:v>
                </c:pt>
                <c:pt idx="100">
                  <c:v>2.2168189212626783E-3</c:v>
                </c:pt>
                <c:pt idx="101">
                  <c:v>2.2061310376910934E-3</c:v>
                </c:pt>
                <c:pt idx="102">
                  <c:v>2.2024182776350983E-3</c:v>
                </c:pt>
                <c:pt idx="103">
                  <c:v>2.2090582099804786E-3</c:v>
                </c:pt>
                <c:pt idx="104">
                  <c:v>2.224269477778856E-3</c:v>
                </c:pt>
                <c:pt idx="105">
                  <c:v>2.2101009925176349E-3</c:v>
                </c:pt>
                <c:pt idx="106">
                  <c:v>2.214105948723637E-3</c:v>
                </c:pt>
                <c:pt idx="107">
                  <c:v>2.2401830470131488E-3</c:v>
                </c:pt>
                <c:pt idx="108">
                  <c:v>2.2309242165516113E-3</c:v>
                </c:pt>
                <c:pt idx="109">
                  <c:v>2.2390765382229428E-3</c:v>
                </c:pt>
                <c:pt idx="110">
                  <c:v>2.2683491035735523E-3</c:v>
                </c:pt>
                <c:pt idx="111">
                  <c:v>2.270516370241137E-3</c:v>
                </c:pt>
                <c:pt idx="112">
                  <c:v>2.2639662693138677E-3</c:v>
                </c:pt>
                <c:pt idx="113">
                  <c:v>2.2646997283991164E-3</c:v>
                </c:pt>
                <c:pt idx="114">
                  <c:v>2.2654085979072398E-3</c:v>
                </c:pt>
                <c:pt idx="115">
                  <c:v>2.2747664191504493E-3</c:v>
                </c:pt>
                <c:pt idx="116">
                  <c:v>2.2635454857702136E-3</c:v>
                </c:pt>
                <c:pt idx="117">
                  <c:v>2.269296802454497E-3</c:v>
                </c:pt>
                <c:pt idx="118">
                  <c:v>2.2651549735133955E-3</c:v>
                </c:pt>
                <c:pt idx="119">
                  <c:v>2.2666180499657002E-3</c:v>
                </c:pt>
                <c:pt idx="120">
                  <c:v>3.0170170371390925E-3</c:v>
                </c:pt>
                <c:pt idx="121">
                  <c:v>3.0298948255286745E-3</c:v>
                </c:pt>
                <c:pt idx="122">
                  <c:v>3.0230867285502114E-3</c:v>
                </c:pt>
                <c:pt idx="123">
                  <c:v>3.0234523638321595E-3</c:v>
                </c:pt>
                <c:pt idx="124">
                  <c:v>3.0228921893147051E-3</c:v>
                </c:pt>
                <c:pt idx="125">
                  <c:v>3.0139147257023085E-3</c:v>
                </c:pt>
                <c:pt idx="126">
                  <c:v>3.0224561777218058E-3</c:v>
                </c:pt>
                <c:pt idx="127">
                  <c:v>3.0271938168047368E-3</c:v>
                </c:pt>
                <c:pt idx="128">
                  <c:v>3.0121285976721494E-3</c:v>
                </c:pt>
                <c:pt idx="129">
                  <c:v>3.0229057120102309E-3</c:v>
                </c:pt>
                <c:pt idx="130">
                  <c:v>3.0123348949015068E-3</c:v>
                </c:pt>
                <c:pt idx="131">
                  <c:v>3.0205306622524295E-3</c:v>
                </c:pt>
                <c:pt idx="132">
                  <c:v>3.0249907299242942E-3</c:v>
                </c:pt>
                <c:pt idx="133">
                  <c:v>3.0179383683235153E-3</c:v>
                </c:pt>
                <c:pt idx="134">
                  <c:v>3.7894155881866378E-3</c:v>
                </c:pt>
                <c:pt idx="135">
                  <c:v>3.7722189750173372E-3</c:v>
                </c:pt>
                <c:pt idx="136">
                  <c:v>3.7821037562184453E-3</c:v>
                </c:pt>
                <c:pt idx="137">
                  <c:v>3.7646416739417357E-3</c:v>
                </c:pt>
                <c:pt idx="138">
                  <c:v>3.7769165713096094E-3</c:v>
                </c:pt>
                <c:pt idx="139">
                  <c:v>3.7770820037974339E-3</c:v>
                </c:pt>
                <c:pt idx="140">
                  <c:v>3.7690858137949018E-3</c:v>
                </c:pt>
                <c:pt idx="141">
                  <c:v>3.7651039937675475E-3</c:v>
                </c:pt>
                <c:pt idx="142">
                  <c:v>3.7694291549329848E-3</c:v>
                </c:pt>
                <c:pt idx="143">
                  <c:v>3.78753783255462E-3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3F-421E-A5B7-0BD497569C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0538328"/>
        <c:axId val="610538656"/>
      </c:areaChart>
      <c:dateAx>
        <c:axId val="61053832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numFmt formatCode="m/d/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10538656"/>
        <c:crosses val="autoZero"/>
        <c:auto val="0"/>
        <c:lblOffset val="100"/>
        <c:baseTimeUnit val="days"/>
      </c:dateAx>
      <c:valAx>
        <c:axId val="610538656"/>
        <c:scaling>
          <c:orientation val="minMax"/>
          <c:max val="1.05"/>
          <c:min val="0.95000000000000007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105383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1426574074074076E-2"/>
          <c:y val="0.18936828703703706"/>
          <c:w val="0.1857115740740741"/>
          <c:h val="0.13192453703703705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l-PL" sz="2000" b="1">
                <a:solidFill>
                  <a:sysClr val="windowText" lastClr="000000"/>
                </a:solidFill>
              </a:rPr>
              <a:t>Beta ETF WIG</a:t>
            </a:r>
            <a:r>
              <a:rPr lang="pl-PL" sz="2000" b="1" baseline="0">
                <a:solidFill>
                  <a:sysClr val="windowText" lastClr="000000"/>
                </a:solidFill>
              </a:rPr>
              <a:t>20TR - obroty i liczba transakcji</a:t>
            </a:r>
            <a:endParaRPr lang="en-US" sz="20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6.5117870370370368E-2"/>
          <c:y val="9.853537037037037E-2"/>
          <c:w val="0.87453851851851849"/>
          <c:h val="0.75704148148148143"/>
        </c:manualLayout>
      </c:layout>
      <c:barChart>
        <c:barDir val="col"/>
        <c:grouping val="clustered"/>
        <c:varyColors val="0"/>
        <c:ser>
          <c:idx val="0"/>
          <c:order val="0"/>
          <c:tx>
            <c:v>Obroty [tys. PLN] (lewa skala)</c:v>
          </c:tx>
          <c:spPr>
            <a:solidFill>
              <a:srgbClr val="00B0F0"/>
            </a:solidFill>
            <a:ln w="9525">
              <a:solidFill>
                <a:schemeClr val="tx1"/>
              </a:solidFill>
            </a:ln>
            <a:effectLst/>
          </c:spPr>
          <c:invertIfNegative val="0"/>
          <c:cat>
            <c:numRef>
              <c:f>OKRES!daty</c:f>
              <c:numCache>
                <c:formatCode>m/d/yyyy</c:formatCode>
                <c:ptCount val="144"/>
                <c:pt idx="0">
                  <c:v>44405</c:v>
                </c:pt>
                <c:pt idx="1">
                  <c:v>44404</c:v>
                </c:pt>
                <c:pt idx="2">
                  <c:v>44403</c:v>
                </c:pt>
                <c:pt idx="3">
                  <c:v>44400</c:v>
                </c:pt>
                <c:pt idx="4">
                  <c:v>44399</c:v>
                </c:pt>
                <c:pt idx="5">
                  <c:v>44398</c:v>
                </c:pt>
                <c:pt idx="6">
                  <c:v>44397</c:v>
                </c:pt>
                <c:pt idx="7">
                  <c:v>44396</c:v>
                </c:pt>
                <c:pt idx="8">
                  <c:v>44393</c:v>
                </c:pt>
                <c:pt idx="9">
                  <c:v>44392</c:v>
                </c:pt>
                <c:pt idx="10">
                  <c:v>44391</c:v>
                </c:pt>
                <c:pt idx="11">
                  <c:v>44390</c:v>
                </c:pt>
                <c:pt idx="12">
                  <c:v>44389</c:v>
                </c:pt>
                <c:pt idx="13">
                  <c:v>44386</c:v>
                </c:pt>
                <c:pt idx="14">
                  <c:v>44385</c:v>
                </c:pt>
                <c:pt idx="15">
                  <c:v>44384</c:v>
                </c:pt>
                <c:pt idx="16">
                  <c:v>44383</c:v>
                </c:pt>
                <c:pt idx="17">
                  <c:v>44382</c:v>
                </c:pt>
                <c:pt idx="18">
                  <c:v>44379</c:v>
                </c:pt>
                <c:pt idx="19">
                  <c:v>44378</c:v>
                </c:pt>
                <c:pt idx="20">
                  <c:v>44377</c:v>
                </c:pt>
                <c:pt idx="21">
                  <c:v>44376</c:v>
                </c:pt>
                <c:pt idx="22">
                  <c:v>44375</c:v>
                </c:pt>
                <c:pt idx="23">
                  <c:v>44372</c:v>
                </c:pt>
                <c:pt idx="24">
                  <c:v>44371</c:v>
                </c:pt>
                <c:pt idx="25">
                  <c:v>44370</c:v>
                </c:pt>
                <c:pt idx="26">
                  <c:v>44369</c:v>
                </c:pt>
                <c:pt idx="27">
                  <c:v>44368</c:v>
                </c:pt>
                <c:pt idx="28">
                  <c:v>44365</c:v>
                </c:pt>
                <c:pt idx="29">
                  <c:v>44364</c:v>
                </c:pt>
                <c:pt idx="30">
                  <c:v>44363</c:v>
                </c:pt>
                <c:pt idx="31">
                  <c:v>44362</c:v>
                </c:pt>
                <c:pt idx="32">
                  <c:v>44361</c:v>
                </c:pt>
                <c:pt idx="33">
                  <c:v>44358</c:v>
                </c:pt>
                <c:pt idx="34">
                  <c:v>44357</c:v>
                </c:pt>
                <c:pt idx="35">
                  <c:v>44356</c:v>
                </c:pt>
                <c:pt idx="36">
                  <c:v>44355</c:v>
                </c:pt>
                <c:pt idx="37">
                  <c:v>44354</c:v>
                </c:pt>
                <c:pt idx="38">
                  <c:v>44351</c:v>
                </c:pt>
                <c:pt idx="39">
                  <c:v>44349</c:v>
                </c:pt>
                <c:pt idx="40">
                  <c:v>44348</c:v>
                </c:pt>
                <c:pt idx="41">
                  <c:v>44347</c:v>
                </c:pt>
                <c:pt idx="42">
                  <c:v>44344</c:v>
                </c:pt>
                <c:pt idx="43">
                  <c:v>44343</c:v>
                </c:pt>
                <c:pt idx="44">
                  <c:v>44342</c:v>
                </c:pt>
                <c:pt idx="45">
                  <c:v>44341</c:v>
                </c:pt>
                <c:pt idx="46">
                  <c:v>44340</c:v>
                </c:pt>
                <c:pt idx="47">
                  <c:v>44337</c:v>
                </c:pt>
                <c:pt idx="48">
                  <c:v>44336</c:v>
                </c:pt>
                <c:pt idx="49">
                  <c:v>44335</c:v>
                </c:pt>
                <c:pt idx="50">
                  <c:v>44334</c:v>
                </c:pt>
                <c:pt idx="51">
                  <c:v>44333</c:v>
                </c:pt>
                <c:pt idx="52">
                  <c:v>44330</c:v>
                </c:pt>
                <c:pt idx="53">
                  <c:v>44329</c:v>
                </c:pt>
                <c:pt idx="54">
                  <c:v>44328</c:v>
                </c:pt>
                <c:pt idx="55">
                  <c:v>44327</c:v>
                </c:pt>
                <c:pt idx="56">
                  <c:v>44326</c:v>
                </c:pt>
                <c:pt idx="57">
                  <c:v>44323</c:v>
                </c:pt>
                <c:pt idx="58">
                  <c:v>44322</c:v>
                </c:pt>
                <c:pt idx="59">
                  <c:v>44321</c:v>
                </c:pt>
                <c:pt idx="60">
                  <c:v>44320</c:v>
                </c:pt>
                <c:pt idx="61">
                  <c:v>44316</c:v>
                </c:pt>
                <c:pt idx="62">
                  <c:v>44315</c:v>
                </c:pt>
                <c:pt idx="63">
                  <c:v>44314</c:v>
                </c:pt>
                <c:pt idx="64">
                  <c:v>44313</c:v>
                </c:pt>
                <c:pt idx="65">
                  <c:v>44312</c:v>
                </c:pt>
                <c:pt idx="66">
                  <c:v>44309</c:v>
                </c:pt>
                <c:pt idx="67">
                  <c:v>44308</c:v>
                </c:pt>
                <c:pt idx="68">
                  <c:v>44307</c:v>
                </c:pt>
                <c:pt idx="69">
                  <c:v>44306</c:v>
                </c:pt>
                <c:pt idx="70">
                  <c:v>44305</c:v>
                </c:pt>
                <c:pt idx="71">
                  <c:v>44302</c:v>
                </c:pt>
                <c:pt idx="72">
                  <c:v>44301</c:v>
                </c:pt>
                <c:pt idx="73">
                  <c:v>44300</c:v>
                </c:pt>
                <c:pt idx="74">
                  <c:v>44299</c:v>
                </c:pt>
                <c:pt idx="75">
                  <c:v>44298</c:v>
                </c:pt>
                <c:pt idx="76">
                  <c:v>44295</c:v>
                </c:pt>
                <c:pt idx="77">
                  <c:v>44294</c:v>
                </c:pt>
                <c:pt idx="78">
                  <c:v>44293</c:v>
                </c:pt>
                <c:pt idx="79">
                  <c:v>44292</c:v>
                </c:pt>
                <c:pt idx="80">
                  <c:v>44287</c:v>
                </c:pt>
                <c:pt idx="81">
                  <c:v>44286</c:v>
                </c:pt>
                <c:pt idx="82">
                  <c:v>44285</c:v>
                </c:pt>
                <c:pt idx="83">
                  <c:v>44284</c:v>
                </c:pt>
                <c:pt idx="84">
                  <c:v>44281</c:v>
                </c:pt>
                <c:pt idx="85">
                  <c:v>44280</c:v>
                </c:pt>
                <c:pt idx="86">
                  <c:v>44279</c:v>
                </c:pt>
                <c:pt idx="87">
                  <c:v>44278</c:v>
                </c:pt>
                <c:pt idx="88">
                  <c:v>44277</c:v>
                </c:pt>
                <c:pt idx="89">
                  <c:v>44274</c:v>
                </c:pt>
                <c:pt idx="90">
                  <c:v>44273</c:v>
                </c:pt>
                <c:pt idx="91">
                  <c:v>44272</c:v>
                </c:pt>
                <c:pt idx="92">
                  <c:v>44271</c:v>
                </c:pt>
                <c:pt idx="93">
                  <c:v>44270</c:v>
                </c:pt>
                <c:pt idx="94">
                  <c:v>44267</c:v>
                </c:pt>
                <c:pt idx="95">
                  <c:v>44266</c:v>
                </c:pt>
                <c:pt idx="96">
                  <c:v>44265</c:v>
                </c:pt>
                <c:pt idx="97">
                  <c:v>44264</c:v>
                </c:pt>
                <c:pt idx="98">
                  <c:v>44263</c:v>
                </c:pt>
                <c:pt idx="99">
                  <c:v>44260</c:v>
                </c:pt>
                <c:pt idx="100">
                  <c:v>44259</c:v>
                </c:pt>
                <c:pt idx="101">
                  <c:v>44258</c:v>
                </c:pt>
                <c:pt idx="102">
                  <c:v>44257</c:v>
                </c:pt>
                <c:pt idx="103">
                  <c:v>44256</c:v>
                </c:pt>
                <c:pt idx="104">
                  <c:v>44253</c:v>
                </c:pt>
                <c:pt idx="105">
                  <c:v>44252</c:v>
                </c:pt>
                <c:pt idx="106">
                  <c:v>44251</c:v>
                </c:pt>
                <c:pt idx="107">
                  <c:v>44250</c:v>
                </c:pt>
                <c:pt idx="108">
                  <c:v>44249</c:v>
                </c:pt>
                <c:pt idx="109">
                  <c:v>44246</c:v>
                </c:pt>
                <c:pt idx="110">
                  <c:v>44245</c:v>
                </c:pt>
                <c:pt idx="111">
                  <c:v>44244</c:v>
                </c:pt>
                <c:pt idx="112">
                  <c:v>44243</c:v>
                </c:pt>
                <c:pt idx="113">
                  <c:v>44242</c:v>
                </c:pt>
                <c:pt idx="114">
                  <c:v>44239</c:v>
                </c:pt>
                <c:pt idx="115">
                  <c:v>44238</c:v>
                </c:pt>
                <c:pt idx="116">
                  <c:v>44237</c:v>
                </c:pt>
                <c:pt idx="117">
                  <c:v>44236</c:v>
                </c:pt>
                <c:pt idx="118">
                  <c:v>44235</c:v>
                </c:pt>
                <c:pt idx="119">
                  <c:v>44232</c:v>
                </c:pt>
                <c:pt idx="120">
                  <c:v>44231</c:v>
                </c:pt>
                <c:pt idx="121">
                  <c:v>44230</c:v>
                </c:pt>
                <c:pt idx="122">
                  <c:v>44229</c:v>
                </c:pt>
                <c:pt idx="123">
                  <c:v>44228</c:v>
                </c:pt>
                <c:pt idx="124">
                  <c:v>44225</c:v>
                </c:pt>
                <c:pt idx="125">
                  <c:v>44224</c:v>
                </c:pt>
                <c:pt idx="126">
                  <c:v>44223</c:v>
                </c:pt>
                <c:pt idx="127">
                  <c:v>44222</c:v>
                </c:pt>
                <c:pt idx="128">
                  <c:v>44221</c:v>
                </c:pt>
                <c:pt idx="129">
                  <c:v>44218</c:v>
                </c:pt>
                <c:pt idx="130">
                  <c:v>44217</c:v>
                </c:pt>
                <c:pt idx="131">
                  <c:v>44216</c:v>
                </c:pt>
                <c:pt idx="132">
                  <c:v>44215</c:v>
                </c:pt>
                <c:pt idx="133">
                  <c:v>44214</c:v>
                </c:pt>
                <c:pt idx="134">
                  <c:v>44211</c:v>
                </c:pt>
                <c:pt idx="135">
                  <c:v>44210</c:v>
                </c:pt>
                <c:pt idx="136">
                  <c:v>44209</c:v>
                </c:pt>
                <c:pt idx="137">
                  <c:v>44208</c:v>
                </c:pt>
                <c:pt idx="138">
                  <c:v>44207</c:v>
                </c:pt>
                <c:pt idx="139">
                  <c:v>44204</c:v>
                </c:pt>
                <c:pt idx="140">
                  <c:v>44203</c:v>
                </c:pt>
                <c:pt idx="141">
                  <c:v>44201</c:v>
                </c:pt>
                <c:pt idx="142">
                  <c:v>44200</c:v>
                </c:pt>
                <c:pt idx="143">
                  <c:v>44195</c:v>
                </c:pt>
              </c:numCache>
            </c:numRef>
          </c:cat>
          <c:val>
            <c:numRef>
              <c:f>OKRES!obroty</c:f>
              <c:numCache>
                <c:formatCode>#,##0</c:formatCode>
                <c:ptCount val="144"/>
                <c:pt idx="0">
                  <c:v>441.60090000000002</c:v>
                </c:pt>
                <c:pt idx="1">
                  <c:v>328.68490000000003</c:v>
                </c:pt>
                <c:pt idx="2">
                  <c:v>385.35429999999997</c:v>
                </c:pt>
                <c:pt idx="3">
                  <c:v>67.181699999999992</c:v>
                </c:pt>
                <c:pt idx="4">
                  <c:v>134.47629999999998</c:v>
                </c:pt>
                <c:pt idx="5">
                  <c:v>306.6859</c:v>
                </c:pt>
                <c:pt idx="6">
                  <c:v>570.50109999999995</c:v>
                </c:pt>
                <c:pt idx="7">
                  <c:v>519.40329999999994</c:v>
                </c:pt>
                <c:pt idx="8">
                  <c:v>571.85259999999994</c:v>
                </c:pt>
                <c:pt idx="9">
                  <c:v>136.72409999999999</c:v>
                </c:pt>
                <c:pt idx="10">
                  <c:v>616.09199999999998</c:v>
                </c:pt>
                <c:pt idx="11">
                  <c:v>419.6454</c:v>
                </c:pt>
                <c:pt idx="12">
                  <c:v>187.96039999999999</c:v>
                </c:pt>
                <c:pt idx="13">
                  <c:v>61.630679999999998</c:v>
                </c:pt>
                <c:pt idx="14">
                  <c:v>449.03579999999999</c:v>
                </c:pt>
                <c:pt idx="15">
                  <c:v>460.7869</c:v>
                </c:pt>
                <c:pt idx="16">
                  <c:v>168.9436</c:v>
                </c:pt>
                <c:pt idx="17">
                  <c:v>35.521660000000004</c:v>
                </c:pt>
                <c:pt idx="18">
                  <c:v>241.75979999999998</c:v>
                </c:pt>
                <c:pt idx="19">
                  <c:v>186.1216</c:v>
                </c:pt>
                <c:pt idx="20">
                  <c:v>229.50360000000001</c:v>
                </c:pt>
                <c:pt idx="21">
                  <c:v>122.70569999999999</c:v>
                </c:pt>
                <c:pt idx="22">
                  <c:v>292.3229</c:v>
                </c:pt>
                <c:pt idx="23">
                  <c:v>741.06530000000009</c:v>
                </c:pt>
                <c:pt idx="24">
                  <c:v>380.8741</c:v>
                </c:pt>
                <c:pt idx="25">
                  <c:v>431.47320000000002</c:v>
                </c:pt>
                <c:pt idx="26">
                  <c:v>83.890169999999998</c:v>
                </c:pt>
                <c:pt idx="27">
                  <c:v>956.18309999999997</c:v>
                </c:pt>
                <c:pt idx="28">
                  <c:v>167.83020000000002</c:v>
                </c:pt>
                <c:pt idx="29">
                  <c:v>501.21929999999998</c:v>
                </c:pt>
                <c:pt idx="30">
                  <c:v>514.19449999999995</c:v>
                </c:pt>
                <c:pt idx="31">
                  <c:v>419.0326</c:v>
                </c:pt>
                <c:pt idx="32">
                  <c:v>209.5521</c:v>
                </c:pt>
                <c:pt idx="33">
                  <c:v>203.791</c:v>
                </c:pt>
                <c:pt idx="34">
                  <c:v>394.41800000000001</c:v>
                </c:pt>
                <c:pt idx="35">
                  <c:v>275.32650000000001</c:v>
                </c:pt>
                <c:pt idx="36">
                  <c:v>307.1628</c:v>
                </c:pt>
                <c:pt idx="37">
                  <c:v>1505.2329999999999</c:v>
                </c:pt>
                <c:pt idx="38">
                  <c:v>450.94590000000005</c:v>
                </c:pt>
                <c:pt idx="39">
                  <c:v>436.46729999999997</c:v>
                </c:pt>
                <c:pt idx="40">
                  <c:v>1094.876</c:v>
                </c:pt>
                <c:pt idx="41">
                  <c:v>785.87689999999998</c:v>
                </c:pt>
                <c:pt idx="42">
                  <c:v>1914.5719999999999</c:v>
                </c:pt>
                <c:pt idx="43">
                  <c:v>514.50970000000007</c:v>
                </c:pt>
                <c:pt idx="44">
                  <c:v>421.0016</c:v>
                </c:pt>
                <c:pt idx="45">
                  <c:v>290.79970000000003</c:v>
                </c:pt>
                <c:pt idx="46">
                  <c:v>218.54129999999998</c:v>
                </c:pt>
                <c:pt idx="47">
                  <c:v>482.40559999999999</c:v>
                </c:pt>
                <c:pt idx="48">
                  <c:v>493.48590000000002</c:v>
                </c:pt>
                <c:pt idx="49">
                  <c:v>1183.9639999999999</c:v>
                </c:pt>
                <c:pt idx="50">
                  <c:v>364.47090000000003</c:v>
                </c:pt>
                <c:pt idx="51">
                  <c:v>901.62740000000008</c:v>
                </c:pt>
                <c:pt idx="52">
                  <c:v>1016.722</c:v>
                </c:pt>
                <c:pt idx="53">
                  <c:v>776.56560000000002</c:v>
                </c:pt>
                <c:pt idx="54">
                  <c:v>972.03280000000007</c:v>
                </c:pt>
                <c:pt idx="55">
                  <c:v>454.99770000000001</c:v>
                </c:pt>
                <c:pt idx="56">
                  <c:v>896.78089999999997</c:v>
                </c:pt>
                <c:pt idx="57">
                  <c:v>863.76519999999994</c:v>
                </c:pt>
                <c:pt idx="58">
                  <c:v>223.81470000000002</c:v>
                </c:pt>
                <c:pt idx="59">
                  <c:v>777.9448000000001</c:v>
                </c:pt>
                <c:pt idx="60">
                  <c:v>704.27240000000006</c:v>
                </c:pt>
                <c:pt idx="61">
                  <c:v>315.81129999999996</c:v>
                </c:pt>
                <c:pt idx="62">
                  <c:v>716.6934</c:v>
                </c:pt>
                <c:pt idx="63">
                  <c:v>632.74890000000005</c:v>
                </c:pt>
                <c:pt idx="64">
                  <c:v>535.15539999999999</c:v>
                </c:pt>
                <c:pt idx="65">
                  <c:v>194.17610000000002</c:v>
                </c:pt>
                <c:pt idx="66">
                  <c:v>518.03309999999999</c:v>
                </c:pt>
                <c:pt idx="67">
                  <c:v>91.654719999999998</c:v>
                </c:pt>
                <c:pt idx="68">
                  <c:v>316.06240000000003</c:v>
                </c:pt>
                <c:pt idx="69">
                  <c:v>426.67320000000001</c:v>
                </c:pt>
                <c:pt idx="70">
                  <c:v>953.26240000000007</c:v>
                </c:pt>
                <c:pt idx="71">
                  <c:v>192.71620000000001</c:v>
                </c:pt>
                <c:pt idx="72">
                  <c:v>289.86849999999998</c:v>
                </c:pt>
                <c:pt idx="73">
                  <c:v>633.25810000000001</c:v>
                </c:pt>
                <c:pt idx="74">
                  <c:v>184.0701</c:v>
                </c:pt>
                <c:pt idx="75">
                  <c:v>280.89029999999997</c:v>
                </c:pt>
                <c:pt idx="76">
                  <c:v>348.49379999999996</c:v>
                </c:pt>
                <c:pt idx="77">
                  <c:v>519.2029</c:v>
                </c:pt>
                <c:pt idx="78">
                  <c:v>1249.9649999999999</c:v>
                </c:pt>
                <c:pt idx="79">
                  <c:v>819.25049999999999</c:v>
                </c:pt>
                <c:pt idx="80">
                  <c:v>103.5872</c:v>
                </c:pt>
                <c:pt idx="81">
                  <c:v>181.99100000000001</c:v>
                </c:pt>
                <c:pt idx="82">
                  <c:v>346.8236</c:v>
                </c:pt>
                <c:pt idx="83">
                  <c:v>143.22749999999999</c:v>
                </c:pt>
                <c:pt idx="84">
                  <c:v>148.74379999999999</c:v>
                </c:pt>
                <c:pt idx="85">
                  <c:v>817.45209999999997</c:v>
                </c:pt>
                <c:pt idx="86">
                  <c:v>674.51900000000001</c:v>
                </c:pt>
                <c:pt idx="87">
                  <c:v>333.98340000000002</c:v>
                </c:pt>
                <c:pt idx="88">
                  <c:v>384.7955</c:v>
                </c:pt>
                <c:pt idx="89">
                  <c:v>335.98629999999997</c:v>
                </c:pt>
                <c:pt idx="90">
                  <c:v>3561.3440000000001</c:v>
                </c:pt>
                <c:pt idx="91">
                  <c:v>1794.059</c:v>
                </c:pt>
                <c:pt idx="92">
                  <c:v>111.47330000000001</c:v>
                </c:pt>
                <c:pt idx="93">
                  <c:v>241.9436</c:v>
                </c:pt>
                <c:pt idx="94">
                  <c:v>95.828289999999996</c:v>
                </c:pt>
                <c:pt idx="95">
                  <c:v>395.05420000000004</c:v>
                </c:pt>
                <c:pt idx="96">
                  <c:v>488.62620000000004</c:v>
                </c:pt>
                <c:pt idx="97">
                  <c:v>727.58140000000003</c:v>
                </c:pt>
                <c:pt idx="98">
                  <c:v>506.12700000000001</c:v>
                </c:pt>
                <c:pt idx="99">
                  <c:v>78.919089999999997</c:v>
                </c:pt>
                <c:pt idx="100">
                  <c:v>134.66149999999999</c:v>
                </c:pt>
                <c:pt idx="101">
                  <c:v>289.35070000000002</c:v>
                </c:pt>
                <c:pt idx="102">
                  <c:v>214.3417</c:v>
                </c:pt>
                <c:pt idx="103">
                  <c:v>299.76529999999997</c:v>
                </c:pt>
                <c:pt idx="104">
                  <c:v>583.62480000000005</c:v>
                </c:pt>
                <c:pt idx="105">
                  <c:v>130.37610000000001</c:v>
                </c:pt>
                <c:pt idx="106">
                  <c:v>290.18950000000001</c:v>
                </c:pt>
                <c:pt idx="107">
                  <c:v>489.7679</c:v>
                </c:pt>
                <c:pt idx="108">
                  <c:v>150.15799999999999</c:v>
                </c:pt>
                <c:pt idx="109">
                  <c:v>71.17944</c:v>
                </c:pt>
                <c:pt idx="110">
                  <c:v>506.0283</c:v>
                </c:pt>
                <c:pt idx="111">
                  <c:v>130.46299999999999</c:v>
                </c:pt>
                <c:pt idx="112">
                  <c:v>303.40570000000002</c:v>
                </c:pt>
                <c:pt idx="113">
                  <c:v>590.63440000000003</c:v>
                </c:pt>
                <c:pt idx="114">
                  <c:v>202.9265</c:v>
                </c:pt>
                <c:pt idx="115">
                  <c:v>513.8777</c:v>
                </c:pt>
                <c:pt idx="116">
                  <c:v>218.23579999999998</c:v>
                </c:pt>
                <c:pt idx="117">
                  <c:v>103.8022</c:v>
                </c:pt>
                <c:pt idx="118">
                  <c:v>266.97649999999999</c:v>
                </c:pt>
                <c:pt idx="119">
                  <c:v>166.82089999999999</c:v>
                </c:pt>
                <c:pt idx="120">
                  <c:v>96.53197999999999</c:v>
                </c:pt>
                <c:pt idx="121">
                  <c:v>274.38170000000002</c:v>
                </c:pt>
                <c:pt idx="122">
                  <c:v>636.61380000000008</c:v>
                </c:pt>
                <c:pt idx="123">
                  <c:v>806.39449999999999</c:v>
                </c:pt>
                <c:pt idx="124">
                  <c:v>307.7534</c:v>
                </c:pt>
                <c:pt idx="125">
                  <c:v>1175.856</c:v>
                </c:pt>
                <c:pt idx="126">
                  <c:v>646.24380000000008</c:v>
                </c:pt>
                <c:pt idx="127">
                  <c:v>131.21470000000002</c:v>
                </c:pt>
                <c:pt idx="128">
                  <c:v>237.6371</c:v>
                </c:pt>
                <c:pt idx="129">
                  <c:v>364.14440000000002</c:v>
                </c:pt>
                <c:pt idx="130">
                  <c:v>463.28250000000003</c:v>
                </c:pt>
                <c:pt idx="131">
                  <c:v>271.27499999999998</c:v>
                </c:pt>
                <c:pt idx="132">
                  <c:v>287.06630000000001</c:v>
                </c:pt>
                <c:pt idx="133">
                  <c:v>649.51380000000006</c:v>
                </c:pt>
                <c:pt idx="134">
                  <c:v>420.60390000000001</c:v>
                </c:pt>
                <c:pt idx="135">
                  <c:v>614.45709999999997</c:v>
                </c:pt>
                <c:pt idx="136">
                  <c:v>222</c:v>
                </c:pt>
                <c:pt idx="137">
                  <c:v>546</c:v>
                </c:pt>
                <c:pt idx="138">
                  <c:v>860</c:v>
                </c:pt>
                <c:pt idx="139">
                  <c:v>563.11540000000002</c:v>
                </c:pt>
                <c:pt idx="140">
                  <c:v>507.8252</c:v>
                </c:pt>
                <c:pt idx="141">
                  <c:v>241.10249999999999</c:v>
                </c:pt>
                <c:pt idx="142">
                  <c:v>433.37940000000003</c:v>
                </c:pt>
                <c:pt idx="143">
                  <c:v>358.28409999999997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D2-4453-BF15-5CB3EB2F7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10538328"/>
        <c:axId val="610538656"/>
      </c:barChart>
      <c:lineChart>
        <c:grouping val="standard"/>
        <c:varyColors val="0"/>
        <c:ser>
          <c:idx val="1"/>
          <c:order val="1"/>
          <c:tx>
            <c:v>Liczba transakcji (prawa skala)</c:v>
          </c:tx>
          <c:spPr>
            <a:ln w="127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OKRES!daty</c:f>
              <c:numCache>
                <c:formatCode>m/d/yyyy</c:formatCode>
                <c:ptCount val="144"/>
                <c:pt idx="0">
                  <c:v>44405</c:v>
                </c:pt>
                <c:pt idx="1">
                  <c:v>44404</c:v>
                </c:pt>
                <c:pt idx="2">
                  <c:v>44403</c:v>
                </c:pt>
                <c:pt idx="3">
                  <c:v>44400</c:v>
                </c:pt>
                <c:pt idx="4">
                  <c:v>44399</c:v>
                </c:pt>
                <c:pt idx="5">
                  <c:v>44398</c:v>
                </c:pt>
                <c:pt idx="6">
                  <c:v>44397</c:v>
                </c:pt>
                <c:pt idx="7">
                  <c:v>44396</c:v>
                </c:pt>
                <c:pt idx="8">
                  <c:v>44393</c:v>
                </c:pt>
                <c:pt idx="9">
                  <c:v>44392</c:v>
                </c:pt>
                <c:pt idx="10">
                  <c:v>44391</c:v>
                </c:pt>
                <c:pt idx="11">
                  <c:v>44390</c:v>
                </c:pt>
                <c:pt idx="12">
                  <c:v>44389</c:v>
                </c:pt>
                <c:pt idx="13">
                  <c:v>44386</c:v>
                </c:pt>
                <c:pt idx="14">
                  <c:v>44385</c:v>
                </c:pt>
                <c:pt idx="15">
                  <c:v>44384</c:v>
                </c:pt>
                <c:pt idx="16">
                  <c:v>44383</c:v>
                </c:pt>
                <c:pt idx="17">
                  <c:v>44382</c:v>
                </c:pt>
                <c:pt idx="18">
                  <c:v>44379</c:v>
                </c:pt>
                <c:pt idx="19">
                  <c:v>44378</c:v>
                </c:pt>
                <c:pt idx="20">
                  <c:v>44377</c:v>
                </c:pt>
                <c:pt idx="21">
                  <c:v>44376</c:v>
                </c:pt>
                <c:pt idx="22">
                  <c:v>44375</c:v>
                </c:pt>
                <c:pt idx="23">
                  <c:v>44372</c:v>
                </c:pt>
                <c:pt idx="24">
                  <c:v>44371</c:v>
                </c:pt>
                <c:pt idx="25">
                  <c:v>44370</c:v>
                </c:pt>
                <c:pt idx="26">
                  <c:v>44369</c:v>
                </c:pt>
                <c:pt idx="27">
                  <c:v>44368</c:v>
                </c:pt>
                <c:pt idx="28">
                  <c:v>44365</c:v>
                </c:pt>
                <c:pt idx="29">
                  <c:v>44364</c:v>
                </c:pt>
                <c:pt idx="30">
                  <c:v>44363</c:v>
                </c:pt>
                <c:pt idx="31">
                  <c:v>44362</c:v>
                </c:pt>
                <c:pt idx="32">
                  <c:v>44361</c:v>
                </c:pt>
                <c:pt idx="33">
                  <c:v>44358</c:v>
                </c:pt>
                <c:pt idx="34">
                  <c:v>44357</c:v>
                </c:pt>
                <c:pt idx="35">
                  <c:v>44356</c:v>
                </c:pt>
                <c:pt idx="36">
                  <c:v>44355</c:v>
                </c:pt>
                <c:pt idx="37">
                  <c:v>44354</c:v>
                </c:pt>
                <c:pt idx="38">
                  <c:v>44351</c:v>
                </c:pt>
                <c:pt idx="39">
                  <c:v>44349</c:v>
                </c:pt>
                <c:pt idx="40">
                  <c:v>44348</c:v>
                </c:pt>
                <c:pt idx="41">
                  <c:v>44347</c:v>
                </c:pt>
                <c:pt idx="42">
                  <c:v>44344</c:v>
                </c:pt>
                <c:pt idx="43">
                  <c:v>44343</c:v>
                </c:pt>
                <c:pt idx="44">
                  <c:v>44342</c:v>
                </c:pt>
                <c:pt idx="45">
                  <c:v>44341</c:v>
                </c:pt>
                <c:pt idx="46">
                  <c:v>44340</c:v>
                </c:pt>
                <c:pt idx="47">
                  <c:v>44337</c:v>
                </c:pt>
                <c:pt idx="48">
                  <c:v>44336</c:v>
                </c:pt>
                <c:pt idx="49">
                  <c:v>44335</c:v>
                </c:pt>
                <c:pt idx="50">
                  <c:v>44334</c:v>
                </c:pt>
                <c:pt idx="51">
                  <c:v>44333</c:v>
                </c:pt>
                <c:pt idx="52">
                  <c:v>44330</c:v>
                </c:pt>
                <c:pt idx="53">
                  <c:v>44329</c:v>
                </c:pt>
                <c:pt idx="54">
                  <c:v>44328</c:v>
                </c:pt>
                <c:pt idx="55">
                  <c:v>44327</c:v>
                </c:pt>
                <c:pt idx="56">
                  <c:v>44326</c:v>
                </c:pt>
                <c:pt idx="57">
                  <c:v>44323</c:v>
                </c:pt>
                <c:pt idx="58">
                  <c:v>44322</c:v>
                </c:pt>
                <c:pt idx="59">
                  <c:v>44321</c:v>
                </c:pt>
                <c:pt idx="60">
                  <c:v>44320</c:v>
                </c:pt>
                <c:pt idx="61">
                  <c:v>44316</c:v>
                </c:pt>
                <c:pt idx="62">
                  <c:v>44315</c:v>
                </c:pt>
                <c:pt idx="63">
                  <c:v>44314</c:v>
                </c:pt>
                <c:pt idx="64">
                  <c:v>44313</c:v>
                </c:pt>
                <c:pt idx="65">
                  <c:v>44312</c:v>
                </c:pt>
                <c:pt idx="66">
                  <c:v>44309</c:v>
                </c:pt>
                <c:pt idx="67">
                  <c:v>44308</c:v>
                </c:pt>
                <c:pt idx="68">
                  <c:v>44307</c:v>
                </c:pt>
                <c:pt idx="69">
                  <c:v>44306</c:v>
                </c:pt>
                <c:pt idx="70">
                  <c:v>44305</c:v>
                </c:pt>
                <c:pt idx="71">
                  <c:v>44302</c:v>
                </c:pt>
                <c:pt idx="72">
                  <c:v>44301</c:v>
                </c:pt>
                <c:pt idx="73">
                  <c:v>44300</c:v>
                </c:pt>
                <c:pt idx="74">
                  <c:v>44299</c:v>
                </c:pt>
                <c:pt idx="75">
                  <c:v>44298</c:v>
                </c:pt>
                <c:pt idx="76">
                  <c:v>44295</c:v>
                </c:pt>
                <c:pt idx="77">
                  <c:v>44294</c:v>
                </c:pt>
                <c:pt idx="78">
                  <c:v>44293</c:v>
                </c:pt>
                <c:pt idx="79">
                  <c:v>44292</c:v>
                </c:pt>
                <c:pt idx="80">
                  <c:v>44287</c:v>
                </c:pt>
                <c:pt idx="81">
                  <c:v>44286</c:v>
                </c:pt>
                <c:pt idx="82">
                  <c:v>44285</c:v>
                </c:pt>
                <c:pt idx="83">
                  <c:v>44284</c:v>
                </c:pt>
                <c:pt idx="84">
                  <c:v>44281</c:v>
                </c:pt>
                <c:pt idx="85">
                  <c:v>44280</c:v>
                </c:pt>
                <c:pt idx="86">
                  <c:v>44279</c:v>
                </c:pt>
                <c:pt idx="87">
                  <c:v>44278</c:v>
                </c:pt>
                <c:pt idx="88">
                  <c:v>44277</c:v>
                </c:pt>
                <c:pt idx="89">
                  <c:v>44274</c:v>
                </c:pt>
                <c:pt idx="90">
                  <c:v>44273</c:v>
                </c:pt>
                <c:pt idx="91">
                  <c:v>44272</c:v>
                </c:pt>
                <c:pt idx="92">
                  <c:v>44271</c:v>
                </c:pt>
                <c:pt idx="93">
                  <c:v>44270</c:v>
                </c:pt>
                <c:pt idx="94">
                  <c:v>44267</c:v>
                </c:pt>
                <c:pt idx="95">
                  <c:v>44266</c:v>
                </c:pt>
                <c:pt idx="96">
                  <c:v>44265</c:v>
                </c:pt>
                <c:pt idx="97">
                  <c:v>44264</c:v>
                </c:pt>
                <c:pt idx="98">
                  <c:v>44263</c:v>
                </c:pt>
                <c:pt idx="99">
                  <c:v>44260</c:v>
                </c:pt>
                <c:pt idx="100">
                  <c:v>44259</c:v>
                </c:pt>
                <c:pt idx="101">
                  <c:v>44258</c:v>
                </c:pt>
                <c:pt idx="102">
                  <c:v>44257</c:v>
                </c:pt>
                <c:pt idx="103">
                  <c:v>44256</c:v>
                </c:pt>
                <c:pt idx="104">
                  <c:v>44253</c:v>
                </c:pt>
                <c:pt idx="105">
                  <c:v>44252</c:v>
                </c:pt>
                <c:pt idx="106">
                  <c:v>44251</c:v>
                </c:pt>
                <c:pt idx="107">
                  <c:v>44250</c:v>
                </c:pt>
                <c:pt idx="108">
                  <c:v>44249</c:v>
                </c:pt>
                <c:pt idx="109">
                  <c:v>44246</c:v>
                </c:pt>
                <c:pt idx="110">
                  <c:v>44245</c:v>
                </c:pt>
                <c:pt idx="111">
                  <c:v>44244</c:v>
                </c:pt>
                <c:pt idx="112">
                  <c:v>44243</c:v>
                </c:pt>
                <c:pt idx="113">
                  <c:v>44242</c:v>
                </c:pt>
                <c:pt idx="114">
                  <c:v>44239</c:v>
                </c:pt>
                <c:pt idx="115">
                  <c:v>44238</c:v>
                </c:pt>
                <c:pt idx="116">
                  <c:v>44237</c:v>
                </c:pt>
                <c:pt idx="117">
                  <c:v>44236</c:v>
                </c:pt>
                <c:pt idx="118">
                  <c:v>44235</c:v>
                </c:pt>
                <c:pt idx="119">
                  <c:v>44232</c:v>
                </c:pt>
                <c:pt idx="120">
                  <c:v>44231</c:v>
                </c:pt>
                <c:pt idx="121">
                  <c:v>44230</c:v>
                </c:pt>
                <c:pt idx="122">
                  <c:v>44229</c:v>
                </c:pt>
                <c:pt idx="123">
                  <c:v>44228</c:v>
                </c:pt>
                <c:pt idx="124">
                  <c:v>44225</c:v>
                </c:pt>
                <c:pt idx="125">
                  <c:v>44224</c:v>
                </c:pt>
                <c:pt idx="126">
                  <c:v>44223</c:v>
                </c:pt>
                <c:pt idx="127">
                  <c:v>44222</c:v>
                </c:pt>
                <c:pt idx="128">
                  <c:v>44221</c:v>
                </c:pt>
                <c:pt idx="129">
                  <c:v>44218</c:v>
                </c:pt>
                <c:pt idx="130">
                  <c:v>44217</c:v>
                </c:pt>
                <c:pt idx="131">
                  <c:v>44216</c:v>
                </c:pt>
                <c:pt idx="132">
                  <c:v>44215</c:v>
                </c:pt>
                <c:pt idx="133">
                  <c:v>44214</c:v>
                </c:pt>
                <c:pt idx="134">
                  <c:v>44211</c:v>
                </c:pt>
                <c:pt idx="135">
                  <c:v>44210</c:v>
                </c:pt>
                <c:pt idx="136">
                  <c:v>44209</c:v>
                </c:pt>
                <c:pt idx="137">
                  <c:v>44208</c:v>
                </c:pt>
                <c:pt idx="138">
                  <c:v>44207</c:v>
                </c:pt>
                <c:pt idx="139">
                  <c:v>44204</c:v>
                </c:pt>
                <c:pt idx="140">
                  <c:v>44203</c:v>
                </c:pt>
                <c:pt idx="141">
                  <c:v>44201</c:v>
                </c:pt>
                <c:pt idx="142">
                  <c:v>44200</c:v>
                </c:pt>
                <c:pt idx="143">
                  <c:v>44195</c:v>
                </c:pt>
              </c:numCache>
            </c:numRef>
          </c:cat>
          <c:val>
            <c:numRef>
              <c:f>OKRES!liczba_tr</c:f>
              <c:numCache>
                <c:formatCode>#,##0</c:formatCode>
                <c:ptCount val="144"/>
                <c:pt idx="0">
                  <c:v>25</c:v>
                </c:pt>
                <c:pt idx="1">
                  <c:v>37</c:v>
                </c:pt>
                <c:pt idx="2">
                  <c:v>45</c:v>
                </c:pt>
                <c:pt idx="3">
                  <c:v>19</c:v>
                </c:pt>
                <c:pt idx="4">
                  <c:v>21</c:v>
                </c:pt>
                <c:pt idx="5">
                  <c:v>24</c:v>
                </c:pt>
                <c:pt idx="6">
                  <c:v>56</c:v>
                </c:pt>
                <c:pt idx="7">
                  <c:v>137</c:v>
                </c:pt>
                <c:pt idx="8">
                  <c:v>34</c:v>
                </c:pt>
                <c:pt idx="9">
                  <c:v>35</c:v>
                </c:pt>
                <c:pt idx="10">
                  <c:v>25</c:v>
                </c:pt>
                <c:pt idx="11">
                  <c:v>29</c:v>
                </c:pt>
                <c:pt idx="12">
                  <c:v>45</c:v>
                </c:pt>
                <c:pt idx="13">
                  <c:v>34</c:v>
                </c:pt>
                <c:pt idx="14">
                  <c:v>62</c:v>
                </c:pt>
                <c:pt idx="15">
                  <c:v>54</c:v>
                </c:pt>
                <c:pt idx="16">
                  <c:v>34</c:v>
                </c:pt>
                <c:pt idx="17">
                  <c:v>22</c:v>
                </c:pt>
                <c:pt idx="18">
                  <c:v>24</c:v>
                </c:pt>
                <c:pt idx="19">
                  <c:v>39</c:v>
                </c:pt>
                <c:pt idx="20">
                  <c:v>61</c:v>
                </c:pt>
                <c:pt idx="21">
                  <c:v>41</c:v>
                </c:pt>
                <c:pt idx="22">
                  <c:v>46</c:v>
                </c:pt>
                <c:pt idx="23">
                  <c:v>65</c:v>
                </c:pt>
                <c:pt idx="24">
                  <c:v>43</c:v>
                </c:pt>
                <c:pt idx="25">
                  <c:v>45</c:v>
                </c:pt>
                <c:pt idx="26">
                  <c:v>34</c:v>
                </c:pt>
                <c:pt idx="27">
                  <c:v>94</c:v>
                </c:pt>
                <c:pt idx="28">
                  <c:v>31</c:v>
                </c:pt>
                <c:pt idx="29">
                  <c:v>77</c:v>
                </c:pt>
                <c:pt idx="30">
                  <c:v>53</c:v>
                </c:pt>
                <c:pt idx="31">
                  <c:v>55</c:v>
                </c:pt>
                <c:pt idx="32">
                  <c:v>44</c:v>
                </c:pt>
                <c:pt idx="33">
                  <c:v>47</c:v>
                </c:pt>
                <c:pt idx="34">
                  <c:v>51</c:v>
                </c:pt>
                <c:pt idx="35">
                  <c:v>65</c:v>
                </c:pt>
                <c:pt idx="36">
                  <c:v>60</c:v>
                </c:pt>
                <c:pt idx="37">
                  <c:v>83</c:v>
                </c:pt>
                <c:pt idx="38">
                  <c:v>58</c:v>
                </c:pt>
                <c:pt idx="39">
                  <c:v>53</c:v>
                </c:pt>
                <c:pt idx="40">
                  <c:v>92</c:v>
                </c:pt>
                <c:pt idx="41">
                  <c:v>129</c:v>
                </c:pt>
                <c:pt idx="42">
                  <c:v>111</c:v>
                </c:pt>
                <c:pt idx="43">
                  <c:v>93</c:v>
                </c:pt>
                <c:pt idx="44">
                  <c:v>59</c:v>
                </c:pt>
                <c:pt idx="45">
                  <c:v>48</c:v>
                </c:pt>
                <c:pt idx="46">
                  <c:v>57</c:v>
                </c:pt>
                <c:pt idx="47">
                  <c:v>55</c:v>
                </c:pt>
                <c:pt idx="48">
                  <c:v>61</c:v>
                </c:pt>
                <c:pt idx="49">
                  <c:v>92</c:v>
                </c:pt>
                <c:pt idx="50">
                  <c:v>81</c:v>
                </c:pt>
                <c:pt idx="51">
                  <c:v>86</c:v>
                </c:pt>
                <c:pt idx="52">
                  <c:v>101</c:v>
                </c:pt>
                <c:pt idx="53">
                  <c:v>128</c:v>
                </c:pt>
                <c:pt idx="54">
                  <c:v>117</c:v>
                </c:pt>
                <c:pt idx="55">
                  <c:v>83</c:v>
                </c:pt>
                <c:pt idx="56">
                  <c:v>135</c:v>
                </c:pt>
                <c:pt idx="57">
                  <c:v>88</c:v>
                </c:pt>
                <c:pt idx="58">
                  <c:v>58</c:v>
                </c:pt>
                <c:pt idx="59">
                  <c:v>49</c:v>
                </c:pt>
                <c:pt idx="60">
                  <c:v>139</c:v>
                </c:pt>
                <c:pt idx="61">
                  <c:v>61</c:v>
                </c:pt>
                <c:pt idx="62">
                  <c:v>109</c:v>
                </c:pt>
                <c:pt idx="63">
                  <c:v>66</c:v>
                </c:pt>
                <c:pt idx="64">
                  <c:v>61</c:v>
                </c:pt>
                <c:pt idx="65">
                  <c:v>37</c:v>
                </c:pt>
                <c:pt idx="66">
                  <c:v>54</c:v>
                </c:pt>
                <c:pt idx="67">
                  <c:v>25</c:v>
                </c:pt>
                <c:pt idx="68">
                  <c:v>70</c:v>
                </c:pt>
                <c:pt idx="69">
                  <c:v>64</c:v>
                </c:pt>
                <c:pt idx="70">
                  <c:v>109</c:v>
                </c:pt>
                <c:pt idx="71">
                  <c:v>47</c:v>
                </c:pt>
                <c:pt idx="72">
                  <c:v>48</c:v>
                </c:pt>
                <c:pt idx="73">
                  <c:v>62</c:v>
                </c:pt>
                <c:pt idx="74">
                  <c:v>43</c:v>
                </c:pt>
                <c:pt idx="75">
                  <c:v>55</c:v>
                </c:pt>
                <c:pt idx="76">
                  <c:v>76</c:v>
                </c:pt>
                <c:pt idx="77">
                  <c:v>69</c:v>
                </c:pt>
                <c:pt idx="78">
                  <c:v>77</c:v>
                </c:pt>
                <c:pt idx="79">
                  <c:v>149</c:v>
                </c:pt>
                <c:pt idx="80">
                  <c:v>34</c:v>
                </c:pt>
                <c:pt idx="81">
                  <c:v>34</c:v>
                </c:pt>
                <c:pt idx="82">
                  <c:v>58</c:v>
                </c:pt>
                <c:pt idx="83">
                  <c:v>51</c:v>
                </c:pt>
                <c:pt idx="84">
                  <c:v>38</c:v>
                </c:pt>
                <c:pt idx="85">
                  <c:v>115</c:v>
                </c:pt>
                <c:pt idx="86">
                  <c:v>102</c:v>
                </c:pt>
                <c:pt idx="87">
                  <c:v>88</c:v>
                </c:pt>
                <c:pt idx="88">
                  <c:v>52</c:v>
                </c:pt>
                <c:pt idx="89">
                  <c:v>37</c:v>
                </c:pt>
                <c:pt idx="90">
                  <c:v>74</c:v>
                </c:pt>
                <c:pt idx="91">
                  <c:v>302</c:v>
                </c:pt>
                <c:pt idx="92">
                  <c:v>46</c:v>
                </c:pt>
                <c:pt idx="93">
                  <c:v>60</c:v>
                </c:pt>
                <c:pt idx="94">
                  <c:v>38</c:v>
                </c:pt>
                <c:pt idx="95">
                  <c:v>31</c:v>
                </c:pt>
                <c:pt idx="96">
                  <c:v>66</c:v>
                </c:pt>
                <c:pt idx="97">
                  <c:v>69</c:v>
                </c:pt>
                <c:pt idx="98">
                  <c:v>44</c:v>
                </c:pt>
                <c:pt idx="99">
                  <c:v>20</c:v>
                </c:pt>
                <c:pt idx="100">
                  <c:v>42</c:v>
                </c:pt>
                <c:pt idx="101">
                  <c:v>48</c:v>
                </c:pt>
                <c:pt idx="102">
                  <c:v>63</c:v>
                </c:pt>
                <c:pt idx="103">
                  <c:v>63</c:v>
                </c:pt>
                <c:pt idx="104">
                  <c:v>111</c:v>
                </c:pt>
                <c:pt idx="105">
                  <c:v>43</c:v>
                </c:pt>
                <c:pt idx="106">
                  <c:v>36</c:v>
                </c:pt>
                <c:pt idx="107">
                  <c:v>123</c:v>
                </c:pt>
                <c:pt idx="108">
                  <c:v>35</c:v>
                </c:pt>
                <c:pt idx="109">
                  <c:v>25</c:v>
                </c:pt>
                <c:pt idx="110">
                  <c:v>53</c:v>
                </c:pt>
                <c:pt idx="111">
                  <c:v>52</c:v>
                </c:pt>
                <c:pt idx="112">
                  <c:v>78</c:v>
                </c:pt>
                <c:pt idx="113">
                  <c:v>65</c:v>
                </c:pt>
                <c:pt idx="114">
                  <c:v>55</c:v>
                </c:pt>
                <c:pt idx="115">
                  <c:v>39</c:v>
                </c:pt>
                <c:pt idx="116">
                  <c:v>76</c:v>
                </c:pt>
                <c:pt idx="117">
                  <c:v>48</c:v>
                </c:pt>
                <c:pt idx="118">
                  <c:v>46</c:v>
                </c:pt>
                <c:pt idx="119">
                  <c:v>36</c:v>
                </c:pt>
                <c:pt idx="120">
                  <c:v>33</c:v>
                </c:pt>
                <c:pt idx="121">
                  <c:v>31</c:v>
                </c:pt>
                <c:pt idx="122">
                  <c:v>58</c:v>
                </c:pt>
                <c:pt idx="123">
                  <c:v>61</c:v>
                </c:pt>
                <c:pt idx="124">
                  <c:v>41</c:v>
                </c:pt>
                <c:pt idx="125">
                  <c:v>155</c:v>
                </c:pt>
                <c:pt idx="126">
                  <c:v>106</c:v>
                </c:pt>
                <c:pt idx="127">
                  <c:v>53</c:v>
                </c:pt>
                <c:pt idx="128">
                  <c:v>78</c:v>
                </c:pt>
                <c:pt idx="129">
                  <c:v>77</c:v>
                </c:pt>
                <c:pt idx="130">
                  <c:v>63</c:v>
                </c:pt>
                <c:pt idx="131">
                  <c:v>81</c:v>
                </c:pt>
                <c:pt idx="132">
                  <c:v>84</c:v>
                </c:pt>
                <c:pt idx="133">
                  <c:v>62</c:v>
                </c:pt>
                <c:pt idx="134">
                  <c:v>110</c:v>
                </c:pt>
                <c:pt idx="135">
                  <c:v>51</c:v>
                </c:pt>
                <c:pt idx="136">
                  <c:v>60</c:v>
                </c:pt>
                <c:pt idx="137">
                  <c:v>70</c:v>
                </c:pt>
                <c:pt idx="138">
                  <c:v>90</c:v>
                </c:pt>
                <c:pt idx="139">
                  <c:v>99</c:v>
                </c:pt>
                <c:pt idx="140">
                  <c:v>92</c:v>
                </c:pt>
                <c:pt idx="141">
                  <c:v>68</c:v>
                </c:pt>
                <c:pt idx="142">
                  <c:v>94</c:v>
                </c:pt>
                <c:pt idx="143">
                  <c:v>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D2-4453-BF15-5CB3EB2F7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296200"/>
        <c:axId val="510904392"/>
      </c:lineChart>
      <c:dateAx>
        <c:axId val="61053832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numFmt formatCode="m/d/yyyy" sourceLinked="0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10538656"/>
        <c:crosses val="autoZero"/>
        <c:auto val="0"/>
        <c:lblOffset val="100"/>
        <c:baseTimeUnit val="days"/>
      </c:dateAx>
      <c:valAx>
        <c:axId val="610538656"/>
        <c:scaling>
          <c:orientation val="minMax"/>
          <c:max val="2500"/>
          <c:min val="-1500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 sz="1100">
                    <a:solidFill>
                      <a:sysClr val="windowText" lastClr="000000"/>
                    </a:solidFill>
                  </a:rPr>
                  <a:t>Obroty [tys.</a:t>
                </a:r>
                <a:r>
                  <a:rPr lang="pl-PL" sz="1100" baseline="0">
                    <a:solidFill>
                      <a:sysClr val="windowText" lastClr="000000"/>
                    </a:solidFill>
                  </a:rPr>
                  <a:t> PLN]</a:t>
                </a:r>
                <a:endParaRPr lang="pl-PL" sz="110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4.7037037037037039E-3"/>
              <c:y val="0.222144629629629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#,##0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10538328"/>
        <c:crosses val="autoZero"/>
        <c:crossBetween val="between"/>
      </c:valAx>
      <c:valAx>
        <c:axId val="510904392"/>
        <c:scaling>
          <c:orientation val="minMax"/>
          <c:max val="10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 sz="1100">
                    <a:solidFill>
                      <a:sysClr val="windowText" lastClr="000000"/>
                    </a:solidFill>
                  </a:rPr>
                  <a:t>Liczba transakcji</a:t>
                </a:r>
              </a:p>
            </c:rich>
          </c:tx>
          <c:layout>
            <c:manualLayout>
              <c:xMode val="edge"/>
              <c:yMode val="edge"/>
              <c:x val="0.97648148148148151"/>
              <c:y val="0.632242962962963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22296200"/>
        <c:crosses val="max"/>
        <c:crossBetween val="between"/>
        <c:majorUnit val="125"/>
      </c:valAx>
      <c:dateAx>
        <c:axId val="522296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51090439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7.4228518518518527E-2"/>
          <c:y val="0.59946092592592592"/>
          <c:w val="0.21786407407407407"/>
          <c:h val="0.10274722222222223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l-PL" sz="2000" b="1">
                <a:solidFill>
                  <a:sysClr val="windowText" lastClr="000000"/>
                </a:solidFill>
              </a:rPr>
              <a:t>Beta ETF WIG</a:t>
            </a:r>
            <a:r>
              <a:rPr lang="pl-PL" sz="2000" b="1" baseline="0">
                <a:solidFill>
                  <a:sysClr val="windowText" lastClr="000000"/>
                </a:solidFill>
              </a:rPr>
              <a:t>20TR vs. WIG20TR - normalizacja (wart. pocz. = 100)</a:t>
            </a:r>
            <a:endParaRPr lang="en-US" sz="20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3.937101851851852E-2"/>
          <c:y val="0.11029467592592594"/>
          <c:w val="0.94769379629629624"/>
          <c:h val="0.71470810185185185"/>
        </c:manualLayout>
      </c:layout>
      <c:lineChart>
        <c:grouping val="standard"/>
        <c:varyColors val="0"/>
        <c:ser>
          <c:idx val="0"/>
          <c:order val="0"/>
          <c:tx>
            <c:strRef>
              <c:f>Analiza_Całość!$C$8</c:f>
              <c:strCache>
                <c:ptCount val="1"/>
                <c:pt idx="0">
                  <c:v>WIG20TR</c:v>
                </c:pt>
              </c:strCache>
            </c:strRef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Analiza_Całość!$B$10:$B$651</c:f>
              <c:numCache>
                <c:formatCode>m/d/yyyy</c:formatCode>
                <c:ptCount val="642"/>
                <c:pt idx="1">
                  <c:v>44405</c:v>
                </c:pt>
                <c:pt idx="2">
                  <c:v>44404</c:v>
                </c:pt>
                <c:pt idx="3">
                  <c:v>44403</c:v>
                </c:pt>
                <c:pt idx="4">
                  <c:v>44400</c:v>
                </c:pt>
                <c:pt idx="5">
                  <c:v>44399</c:v>
                </c:pt>
                <c:pt idx="6">
                  <c:v>44398</c:v>
                </c:pt>
                <c:pt idx="7">
                  <c:v>44397</c:v>
                </c:pt>
                <c:pt idx="8">
                  <c:v>44396</c:v>
                </c:pt>
                <c:pt idx="9">
                  <c:v>44393</c:v>
                </c:pt>
                <c:pt idx="10">
                  <c:v>44392</c:v>
                </c:pt>
                <c:pt idx="11">
                  <c:v>44391</c:v>
                </c:pt>
                <c:pt idx="12">
                  <c:v>44390</c:v>
                </c:pt>
                <c:pt idx="13">
                  <c:v>44389</c:v>
                </c:pt>
                <c:pt idx="14">
                  <c:v>44386</c:v>
                </c:pt>
                <c:pt idx="15">
                  <c:v>44385</c:v>
                </c:pt>
                <c:pt idx="16">
                  <c:v>44384</c:v>
                </c:pt>
                <c:pt idx="17">
                  <c:v>44383</c:v>
                </c:pt>
                <c:pt idx="18">
                  <c:v>44382</c:v>
                </c:pt>
                <c:pt idx="19">
                  <c:v>44379</c:v>
                </c:pt>
                <c:pt idx="20">
                  <c:v>44378</c:v>
                </c:pt>
                <c:pt idx="21">
                  <c:v>44377</c:v>
                </c:pt>
                <c:pt idx="22">
                  <c:v>44376</c:v>
                </c:pt>
                <c:pt idx="23">
                  <c:v>44375</c:v>
                </c:pt>
                <c:pt idx="24">
                  <c:v>44372</c:v>
                </c:pt>
                <c:pt idx="25">
                  <c:v>44371</c:v>
                </c:pt>
                <c:pt idx="26">
                  <c:v>44370</c:v>
                </c:pt>
                <c:pt idx="27">
                  <c:v>44369</c:v>
                </c:pt>
                <c:pt idx="28">
                  <c:v>44368</c:v>
                </c:pt>
                <c:pt idx="29">
                  <c:v>44365</c:v>
                </c:pt>
                <c:pt idx="30">
                  <c:v>44364</c:v>
                </c:pt>
                <c:pt idx="31">
                  <c:v>44363</c:v>
                </c:pt>
                <c:pt idx="32">
                  <c:v>44362</c:v>
                </c:pt>
                <c:pt idx="33">
                  <c:v>44361</c:v>
                </c:pt>
                <c:pt idx="34">
                  <c:v>44358</c:v>
                </c:pt>
                <c:pt idx="35">
                  <c:v>44357</c:v>
                </c:pt>
                <c:pt idx="36">
                  <c:v>44356</c:v>
                </c:pt>
                <c:pt idx="37">
                  <c:v>44355</c:v>
                </c:pt>
                <c:pt idx="38">
                  <c:v>44354</c:v>
                </c:pt>
                <c:pt idx="39">
                  <c:v>44351</c:v>
                </c:pt>
                <c:pt idx="40">
                  <c:v>44349</c:v>
                </c:pt>
                <c:pt idx="41">
                  <c:v>44348</c:v>
                </c:pt>
                <c:pt idx="42">
                  <c:v>44347</c:v>
                </c:pt>
                <c:pt idx="43">
                  <c:v>44344</c:v>
                </c:pt>
                <c:pt idx="44">
                  <c:v>44343</c:v>
                </c:pt>
                <c:pt idx="45">
                  <c:v>44342</c:v>
                </c:pt>
                <c:pt idx="46">
                  <c:v>44341</c:v>
                </c:pt>
                <c:pt idx="47">
                  <c:v>44340</c:v>
                </c:pt>
                <c:pt idx="48">
                  <c:v>44337</c:v>
                </c:pt>
                <c:pt idx="49">
                  <c:v>44336</c:v>
                </c:pt>
                <c:pt idx="50">
                  <c:v>44335</c:v>
                </c:pt>
                <c:pt idx="51">
                  <c:v>44334</c:v>
                </c:pt>
                <c:pt idx="52">
                  <c:v>44333</c:v>
                </c:pt>
                <c:pt idx="53">
                  <c:v>44330</c:v>
                </c:pt>
                <c:pt idx="54">
                  <c:v>44329</c:v>
                </c:pt>
                <c:pt idx="55">
                  <c:v>44328</c:v>
                </c:pt>
                <c:pt idx="56">
                  <c:v>44327</c:v>
                </c:pt>
                <c:pt idx="57">
                  <c:v>44326</c:v>
                </c:pt>
                <c:pt idx="58">
                  <c:v>44323</c:v>
                </c:pt>
                <c:pt idx="59">
                  <c:v>44322</c:v>
                </c:pt>
                <c:pt idx="60">
                  <c:v>44321</c:v>
                </c:pt>
                <c:pt idx="61">
                  <c:v>44320</c:v>
                </c:pt>
                <c:pt idx="62">
                  <c:v>44316</c:v>
                </c:pt>
                <c:pt idx="63">
                  <c:v>44315</c:v>
                </c:pt>
                <c:pt idx="64">
                  <c:v>44314</c:v>
                </c:pt>
                <c:pt idx="65">
                  <c:v>44313</c:v>
                </c:pt>
                <c:pt idx="66">
                  <c:v>44312</c:v>
                </c:pt>
                <c:pt idx="67">
                  <c:v>44309</c:v>
                </c:pt>
                <c:pt idx="68">
                  <c:v>44308</c:v>
                </c:pt>
                <c:pt idx="69">
                  <c:v>44307</c:v>
                </c:pt>
                <c:pt idx="70">
                  <c:v>44306</c:v>
                </c:pt>
                <c:pt idx="71">
                  <c:v>44305</c:v>
                </c:pt>
                <c:pt idx="72">
                  <c:v>44302</c:v>
                </c:pt>
                <c:pt idx="73">
                  <c:v>44301</c:v>
                </c:pt>
                <c:pt idx="74">
                  <c:v>44300</c:v>
                </c:pt>
                <c:pt idx="75">
                  <c:v>44299</c:v>
                </c:pt>
                <c:pt idx="76">
                  <c:v>44298</c:v>
                </c:pt>
                <c:pt idx="77">
                  <c:v>44295</c:v>
                </c:pt>
                <c:pt idx="78">
                  <c:v>44294</c:v>
                </c:pt>
                <c:pt idx="79">
                  <c:v>44293</c:v>
                </c:pt>
                <c:pt idx="80">
                  <c:v>44292</c:v>
                </c:pt>
                <c:pt idx="81">
                  <c:v>44287</c:v>
                </c:pt>
                <c:pt idx="82">
                  <c:v>44286</c:v>
                </c:pt>
                <c:pt idx="83">
                  <c:v>44285</c:v>
                </c:pt>
                <c:pt idx="84">
                  <c:v>44284</c:v>
                </c:pt>
                <c:pt idx="85">
                  <c:v>44281</c:v>
                </c:pt>
                <c:pt idx="86">
                  <c:v>44280</c:v>
                </c:pt>
                <c:pt idx="87">
                  <c:v>44279</c:v>
                </c:pt>
                <c:pt idx="88">
                  <c:v>44278</c:v>
                </c:pt>
                <c:pt idx="89">
                  <c:v>44277</c:v>
                </c:pt>
                <c:pt idx="90">
                  <c:v>44274</c:v>
                </c:pt>
                <c:pt idx="91">
                  <c:v>44273</c:v>
                </c:pt>
                <c:pt idx="92">
                  <c:v>44272</c:v>
                </c:pt>
                <c:pt idx="93">
                  <c:v>44271</c:v>
                </c:pt>
                <c:pt idx="94">
                  <c:v>44270</c:v>
                </c:pt>
                <c:pt idx="95">
                  <c:v>44267</c:v>
                </c:pt>
                <c:pt idx="96">
                  <c:v>44266</c:v>
                </c:pt>
                <c:pt idx="97">
                  <c:v>44265</c:v>
                </c:pt>
                <c:pt idx="98">
                  <c:v>44264</c:v>
                </c:pt>
                <c:pt idx="99">
                  <c:v>44263</c:v>
                </c:pt>
                <c:pt idx="100">
                  <c:v>44260</c:v>
                </c:pt>
                <c:pt idx="101">
                  <c:v>44259</c:v>
                </c:pt>
                <c:pt idx="102">
                  <c:v>44258</c:v>
                </c:pt>
                <c:pt idx="103">
                  <c:v>44257</c:v>
                </c:pt>
                <c:pt idx="104">
                  <c:v>44256</c:v>
                </c:pt>
                <c:pt idx="105">
                  <c:v>44253</c:v>
                </c:pt>
                <c:pt idx="106">
                  <c:v>44252</c:v>
                </c:pt>
                <c:pt idx="107">
                  <c:v>44251</c:v>
                </c:pt>
                <c:pt idx="108">
                  <c:v>44250</c:v>
                </c:pt>
                <c:pt idx="109">
                  <c:v>44249</c:v>
                </c:pt>
                <c:pt idx="110">
                  <c:v>44246</c:v>
                </c:pt>
                <c:pt idx="111">
                  <c:v>44245</c:v>
                </c:pt>
                <c:pt idx="112">
                  <c:v>44244</c:v>
                </c:pt>
                <c:pt idx="113">
                  <c:v>44243</c:v>
                </c:pt>
                <c:pt idx="114">
                  <c:v>44242</c:v>
                </c:pt>
                <c:pt idx="115">
                  <c:v>44239</c:v>
                </c:pt>
                <c:pt idx="116">
                  <c:v>44238</c:v>
                </c:pt>
                <c:pt idx="117">
                  <c:v>44237</c:v>
                </c:pt>
                <c:pt idx="118">
                  <c:v>44236</c:v>
                </c:pt>
                <c:pt idx="119">
                  <c:v>44235</c:v>
                </c:pt>
                <c:pt idx="120">
                  <c:v>44232</c:v>
                </c:pt>
                <c:pt idx="121">
                  <c:v>44231</c:v>
                </c:pt>
                <c:pt idx="122">
                  <c:v>44230</c:v>
                </c:pt>
                <c:pt idx="123">
                  <c:v>44229</c:v>
                </c:pt>
                <c:pt idx="124">
                  <c:v>44228</c:v>
                </c:pt>
                <c:pt idx="125">
                  <c:v>44225</c:v>
                </c:pt>
                <c:pt idx="126">
                  <c:v>44224</c:v>
                </c:pt>
                <c:pt idx="127">
                  <c:v>44223</c:v>
                </c:pt>
                <c:pt idx="128">
                  <c:v>44222</c:v>
                </c:pt>
                <c:pt idx="129">
                  <c:v>44221</c:v>
                </c:pt>
                <c:pt idx="130">
                  <c:v>44218</c:v>
                </c:pt>
                <c:pt idx="131">
                  <c:v>44217</c:v>
                </c:pt>
                <c:pt idx="132">
                  <c:v>44216</c:v>
                </c:pt>
                <c:pt idx="133">
                  <c:v>44215</c:v>
                </c:pt>
                <c:pt idx="134">
                  <c:v>44214</c:v>
                </c:pt>
                <c:pt idx="135">
                  <c:v>44211</c:v>
                </c:pt>
                <c:pt idx="136">
                  <c:v>44210</c:v>
                </c:pt>
                <c:pt idx="137">
                  <c:v>44209</c:v>
                </c:pt>
                <c:pt idx="138">
                  <c:v>44208</c:v>
                </c:pt>
                <c:pt idx="139">
                  <c:v>44207</c:v>
                </c:pt>
                <c:pt idx="140">
                  <c:v>44204</c:v>
                </c:pt>
                <c:pt idx="141">
                  <c:v>44203</c:v>
                </c:pt>
                <c:pt idx="142">
                  <c:v>44201</c:v>
                </c:pt>
                <c:pt idx="143">
                  <c:v>44200</c:v>
                </c:pt>
                <c:pt idx="144">
                  <c:v>44195</c:v>
                </c:pt>
                <c:pt idx="145">
                  <c:v>44194</c:v>
                </c:pt>
                <c:pt idx="146">
                  <c:v>44193</c:v>
                </c:pt>
                <c:pt idx="147">
                  <c:v>44188</c:v>
                </c:pt>
                <c:pt idx="148">
                  <c:v>44187</c:v>
                </c:pt>
                <c:pt idx="149">
                  <c:v>44186</c:v>
                </c:pt>
                <c:pt idx="150">
                  <c:v>44183</c:v>
                </c:pt>
                <c:pt idx="151">
                  <c:v>44182</c:v>
                </c:pt>
                <c:pt idx="152">
                  <c:v>44181</c:v>
                </c:pt>
                <c:pt idx="153">
                  <c:v>44180</c:v>
                </c:pt>
                <c:pt idx="154">
                  <c:v>44179</c:v>
                </c:pt>
                <c:pt idx="155">
                  <c:v>44176</c:v>
                </c:pt>
                <c:pt idx="156">
                  <c:v>44175</c:v>
                </c:pt>
                <c:pt idx="157">
                  <c:v>44174</c:v>
                </c:pt>
                <c:pt idx="158">
                  <c:v>44173</c:v>
                </c:pt>
                <c:pt idx="159">
                  <c:v>44172</c:v>
                </c:pt>
                <c:pt idx="160">
                  <c:v>44169</c:v>
                </c:pt>
                <c:pt idx="161">
                  <c:v>44168</c:v>
                </c:pt>
                <c:pt idx="162">
                  <c:v>44167</c:v>
                </c:pt>
                <c:pt idx="163">
                  <c:v>44166</c:v>
                </c:pt>
                <c:pt idx="164">
                  <c:v>44165</c:v>
                </c:pt>
                <c:pt idx="165">
                  <c:v>44162</c:v>
                </c:pt>
                <c:pt idx="166">
                  <c:v>44161</c:v>
                </c:pt>
                <c:pt idx="167">
                  <c:v>44160</c:v>
                </c:pt>
                <c:pt idx="168">
                  <c:v>44159</c:v>
                </c:pt>
                <c:pt idx="169">
                  <c:v>44158</c:v>
                </c:pt>
                <c:pt idx="170">
                  <c:v>44155</c:v>
                </c:pt>
                <c:pt idx="171">
                  <c:v>44154</c:v>
                </c:pt>
                <c:pt idx="172">
                  <c:v>44153</c:v>
                </c:pt>
                <c:pt idx="173">
                  <c:v>44152</c:v>
                </c:pt>
                <c:pt idx="174">
                  <c:v>44151</c:v>
                </c:pt>
                <c:pt idx="175">
                  <c:v>44148</c:v>
                </c:pt>
                <c:pt idx="176">
                  <c:v>44147</c:v>
                </c:pt>
                <c:pt idx="177">
                  <c:v>44145</c:v>
                </c:pt>
                <c:pt idx="178">
                  <c:v>44144</c:v>
                </c:pt>
                <c:pt idx="179">
                  <c:v>44141</c:v>
                </c:pt>
                <c:pt idx="180">
                  <c:v>44140</c:v>
                </c:pt>
                <c:pt idx="181">
                  <c:v>44139</c:v>
                </c:pt>
                <c:pt idx="182">
                  <c:v>44138</c:v>
                </c:pt>
                <c:pt idx="183">
                  <c:v>44137</c:v>
                </c:pt>
                <c:pt idx="184">
                  <c:v>44134</c:v>
                </c:pt>
                <c:pt idx="185">
                  <c:v>44133</c:v>
                </c:pt>
                <c:pt idx="186">
                  <c:v>44132</c:v>
                </c:pt>
                <c:pt idx="187">
                  <c:v>44131</c:v>
                </c:pt>
                <c:pt idx="188">
                  <c:v>44130</c:v>
                </c:pt>
                <c:pt idx="189">
                  <c:v>44127</c:v>
                </c:pt>
                <c:pt idx="190">
                  <c:v>44126</c:v>
                </c:pt>
                <c:pt idx="191">
                  <c:v>44125</c:v>
                </c:pt>
                <c:pt idx="192">
                  <c:v>44124</c:v>
                </c:pt>
                <c:pt idx="193">
                  <c:v>44123</c:v>
                </c:pt>
                <c:pt idx="194">
                  <c:v>44120</c:v>
                </c:pt>
                <c:pt idx="195">
                  <c:v>44119</c:v>
                </c:pt>
                <c:pt idx="196">
                  <c:v>44118</c:v>
                </c:pt>
                <c:pt idx="197">
                  <c:v>44117</c:v>
                </c:pt>
                <c:pt idx="198">
                  <c:v>44116</c:v>
                </c:pt>
                <c:pt idx="199">
                  <c:v>44113</c:v>
                </c:pt>
                <c:pt idx="200">
                  <c:v>44112</c:v>
                </c:pt>
                <c:pt idx="201">
                  <c:v>44111</c:v>
                </c:pt>
                <c:pt idx="202">
                  <c:v>44110</c:v>
                </c:pt>
                <c:pt idx="203">
                  <c:v>44109</c:v>
                </c:pt>
                <c:pt idx="204">
                  <c:v>44106</c:v>
                </c:pt>
                <c:pt idx="205">
                  <c:v>44105</c:v>
                </c:pt>
                <c:pt idx="206">
                  <c:v>44104</c:v>
                </c:pt>
                <c:pt idx="207">
                  <c:v>44103</c:v>
                </c:pt>
                <c:pt idx="208">
                  <c:v>44102</c:v>
                </c:pt>
                <c:pt idx="209">
                  <c:v>44099</c:v>
                </c:pt>
                <c:pt idx="210">
                  <c:v>44098</c:v>
                </c:pt>
                <c:pt idx="211">
                  <c:v>44097</c:v>
                </c:pt>
                <c:pt idx="212">
                  <c:v>44096</c:v>
                </c:pt>
                <c:pt idx="213">
                  <c:v>44095</c:v>
                </c:pt>
                <c:pt idx="214">
                  <c:v>44092</c:v>
                </c:pt>
                <c:pt idx="215">
                  <c:v>44091</c:v>
                </c:pt>
                <c:pt idx="216">
                  <c:v>44090</c:v>
                </c:pt>
                <c:pt idx="217">
                  <c:v>44089</c:v>
                </c:pt>
                <c:pt idx="218">
                  <c:v>44088</c:v>
                </c:pt>
                <c:pt idx="219">
                  <c:v>44085</c:v>
                </c:pt>
                <c:pt idx="220">
                  <c:v>44084</c:v>
                </c:pt>
                <c:pt idx="221">
                  <c:v>44083</c:v>
                </c:pt>
                <c:pt idx="222">
                  <c:v>44082</c:v>
                </c:pt>
                <c:pt idx="223">
                  <c:v>44081</c:v>
                </c:pt>
                <c:pt idx="224">
                  <c:v>44078</c:v>
                </c:pt>
                <c:pt idx="225">
                  <c:v>44077</c:v>
                </c:pt>
                <c:pt idx="226">
                  <c:v>44076</c:v>
                </c:pt>
                <c:pt idx="227">
                  <c:v>44075</c:v>
                </c:pt>
                <c:pt idx="228">
                  <c:v>44074</c:v>
                </c:pt>
                <c:pt idx="229">
                  <c:v>44071</c:v>
                </c:pt>
                <c:pt idx="230">
                  <c:v>44070</c:v>
                </c:pt>
                <c:pt idx="231">
                  <c:v>44069</c:v>
                </c:pt>
                <c:pt idx="232">
                  <c:v>44068</c:v>
                </c:pt>
                <c:pt idx="233">
                  <c:v>44067</c:v>
                </c:pt>
                <c:pt idx="234">
                  <c:v>44064</c:v>
                </c:pt>
                <c:pt idx="235">
                  <c:v>44063</c:v>
                </c:pt>
                <c:pt idx="236">
                  <c:v>44062</c:v>
                </c:pt>
                <c:pt idx="237">
                  <c:v>44061</c:v>
                </c:pt>
                <c:pt idx="238">
                  <c:v>44060</c:v>
                </c:pt>
                <c:pt idx="239">
                  <c:v>44057</c:v>
                </c:pt>
                <c:pt idx="240">
                  <c:v>44056</c:v>
                </c:pt>
                <c:pt idx="241">
                  <c:v>44055</c:v>
                </c:pt>
                <c:pt idx="242">
                  <c:v>44054</c:v>
                </c:pt>
                <c:pt idx="243">
                  <c:v>44053</c:v>
                </c:pt>
                <c:pt idx="244">
                  <c:v>44050</c:v>
                </c:pt>
                <c:pt idx="245">
                  <c:v>44049</c:v>
                </c:pt>
                <c:pt idx="246">
                  <c:v>44048</c:v>
                </c:pt>
                <c:pt idx="247">
                  <c:v>44047</c:v>
                </c:pt>
                <c:pt idx="248">
                  <c:v>44046</c:v>
                </c:pt>
                <c:pt idx="249">
                  <c:v>44043</c:v>
                </c:pt>
                <c:pt idx="250">
                  <c:v>44042</c:v>
                </c:pt>
                <c:pt idx="251">
                  <c:v>44041</c:v>
                </c:pt>
                <c:pt idx="252">
                  <c:v>44040</c:v>
                </c:pt>
                <c:pt idx="253">
                  <c:v>44039</c:v>
                </c:pt>
                <c:pt idx="254">
                  <c:v>44036</c:v>
                </c:pt>
                <c:pt idx="255">
                  <c:v>44035</c:v>
                </c:pt>
                <c:pt idx="256">
                  <c:v>44034</c:v>
                </c:pt>
                <c:pt idx="257">
                  <c:v>44033</c:v>
                </c:pt>
                <c:pt idx="258">
                  <c:v>44032</c:v>
                </c:pt>
                <c:pt idx="259">
                  <c:v>44029</c:v>
                </c:pt>
                <c:pt idx="260">
                  <c:v>44028</c:v>
                </c:pt>
                <c:pt idx="261">
                  <c:v>44027</c:v>
                </c:pt>
                <c:pt idx="262">
                  <c:v>44026</c:v>
                </c:pt>
                <c:pt idx="263">
                  <c:v>44025</c:v>
                </c:pt>
                <c:pt idx="264">
                  <c:v>44022</c:v>
                </c:pt>
                <c:pt idx="265">
                  <c:v>44021</c:v>
                </c:pt>
                <c:pt idx="266">
                  <c:v>44020</c:v>
                </c:pt>
                <c:pt idx="267">
                  <c:v>44019</c:v>
                </c:pt>
                <c:pt idx="268">
                  <c:v>44018</c:v>
                </c:pt>
                <c:pt idx="269">
                  <c:v>44015</c:v>
                </c:pt>
                <c:pt idx="270">
                  <c:v>44014</c:v>
                </c:pt>
                <c:pt idx="271">
                  <c:v>44013</c:v>
                </c:pt>
                <c:pt idx="272">
                  <c:v>44012</c:v>
                </c:pt>
                <c:pt idx="273">
                  <c:v>44011</c:v>
                </c:pt>
                <c:pt idx="274">
                  <c:v>44008</c:v>
                </c:pt>
                <c:pt idx="275">
                  <c:v>44007</c:v>
                </c:pt>
                <c:pt idx="276">
                  <c:v>44006</c:v>
                </c:pt>
                <c:pt idx="277">
                  <c:v>44005</c:v>
                </c:pt>
                <c:pt idx="278">
                  <c:v>44004</c:v>
                </c:pt>
                <c:pt idx="279">
                  <c:v>44001</c:v>
                </c:pt>
                <c:pt idx="280">
                  <c:v>44000</c:v>
                </c:pt>
                <c:pt idx="281">
                  <c:v>43999</c:v>
                </c:pt>
                <c:pt idx="282">
                  <c:v>43998</c:v>
                </c:pt>
                <c:pt idx="283">
                  <c:v>43997</c:v>
                </c:pt>
                <c:pt idx="284">
                  <c:v>43994</c:v>
                </c:pt>
                <c:pt idx="285">
                  <c:v>43992</c:v>
                </c:pt>
                <c:pt idx="286">
                  <c:v>43991</c:v>
                </c:pt>
                <c:pt idx="287">
                  <c:v>43990</c:v>
                </c:pt>
                <c:pt idx="288">
                  <c:v>43987</c:v>
                </c:pt>
                <c:pt idx="289">
                  <c:v>43986</c:v>
                </c:pt>
                <c:pt idx="290">
                  <c:v>43985</c:v>
                </c:pt>
                <c:pt idx="291">
                  <c:v>43984</c:v>
                </c:pt>
                <c:pt idx="292">
                  <c:v>43983</c:v>
                </c:pt>
                <c:pt idx="293">
                  <c:v>43980</c:v>
                </c:pt>
                <c:pt idx="294">
                  <c:v>43979</c:v>
                </c:pt>
                <c:pt idx="295">
                  <c:v>43978</c:v>
                </c:pt>
                <c:pt idx="296">
                  <c:v>43977</c:v>
                </c:pt>
                <c:pt idx="297">
                  <c:v>43976</c:v>
                </c:pt>
                <c:pt idx="298">
                  <c:v>43973</c:v>
                </c:pt>
                <c:pt idx="299">
                  <c:v>43972</c:v>
                </c:pt>
                <c:pt idx="300">
                  <c:v>43971</c:v>
                </c:pt>
                <c:pt idx="301">
                  <c:v>43970</c:v>
                </c:pt>
                <c:pt idx="302">
                  <c:v>43969</c:v>
                </c:pt>
                <c:pt idx="303">
                  <c:v>43966</c:v>
                </c:pt>
                <c:pt idx="304">
                  <c:v>43965</c:v>
                </c:pt>
                <c:pt idx="305">
                  <c:v>43964</c:v>
                </c:pt>
                <c:pt idx="306">
                  <c:v>43963</c:v>
                </c:pt>
                <c:pt idx="307">
                  <c:v>43962</c:v>
                </c:pt>
                <c:pt idx="308">
                  <c:v>43959</c:v>
                </c:pt>
                <c:pt idx="309">
                  <c:v>43958</c:v>
                </c:pt>
                <c:pt idx="310">
                  <c:v>43957</c:v>
                </c:pt>
                <c:pt idx="311">
                  <c:v>43956</c:v>
                </c:pt>
                <c:pt idx="312">
                  <c:v>43955</c:v>
                </c:pt>
                <c:pt idx="313">
                  <c:v>43951</c:v>
                </c:pt>
                <c:pt idx="314">
                  <c:v>43950</c:v>
                </c:pt>
                <c:pt idx="315">
                  <c:v>43949</c:v>
                </c:pt>
                <c:pt idx="316">
                  <c:v>43948</c:v>
                </c:pt>
                <c:pt idx="317">
                  <c:v>43945</c:v>
                </c:pt>
                <c:pt idx="318">
                  <c:v>43944</c:v>
                </c:pt>
                <c:pt idx="319">
                  <c:v>43943</c:v>
                </c:pt>
                <c:pt idx="320">
                  <c:v>43942</c:v>
                </c:pt>
                <c:pt idx="321">
                  <c:v>43941</c:v>
                </c:pt>
                <c:pt idx="322">
                  <c:v>43938</c:v>
                </c:pt>
                <c:pt idx="323">
                  <c:v>43937</c:v>
                </c:pt>
                <c:pt idx="324">
                  <c:v>43936</c:v>
                </c:pt>
                <c:pt idx="325">
                  <c:v>43935</c:v>
                </c:pt>
                <c:pt idx="326">
                  <c:v>43930</c:v>
                </c:pt>
                <c:pt idx="327">
                  <c:v>43929</c:v>
                </c:pt>
                <c:pt idx="328">
                  <c:v>43928</c:v>
                </c:pt>
                <c:pt idx="329">
                  <c:v>43927</c:v>
                </c:pt>
                <c:pt idx="330">
                  <c:v>43924</c:v>
                </c:pt>
                <c:pt idx="331">
                  <c:v>43923</c:v>
                </c:pt>
                <c:pt idx="332">
                  <c:v>43922</c:v>
                </c:pt>
                <c:pt idx="333">
                  <c:v>43921</c:v>
                </c:pt>
                <c:pt idx="334">
                  <c:v>43920</c:v>
                </c:pt>
                <c:pt idx="335">
                  <c:v>43917</c:v>
                </c:pt>
                <c:pt idx="336">
                  <c:v>43916</c:v>
                </c:pt>
                <c:pt idx="337">
                  <c:v>43915</c:v>
                </c:pt>
                <c:pt idx="338">
                  <c:v>43914</c:v>
                </c:pt>
                <c:pt idx="339">
                  <c:v>43913</c:v>
                </c:pt>
                <c:pt idx="340">
                  <c:v>43910</c:v>
                </c:pt>
                <c:pt idx="341">
                  <c:v>43909</c:v>
                </c:pt>
                <c:pt idx="342">
                  <c:v>43908</c:v>
                </c:pt>
                <c:pt idx="343">
                  <c:v>43907</c:v>
                </c:pt>
                <c:pt idx="344">
                  <c:v>43906</c:v>
                </c:pt>
                <c:pt idx="345">
                  <c:v>43903</c:v>
                </c:pt>
                <c:pt idx="346">
                  <c:v>43902</c:v>
                </c:pt>
                <c:pt idx="347">
                  <c:v>43901</c:v>
                </c:pt>
                <c:pt idx="348">
                  <c:v>43900</c:v>
                </c:pt>
                <c:pt idx="349">
                  <c:v>43899</c:v>
                </c:pt>
                <c:pt idx="350">
                  <c:v>43896</c:v>
                </c:pt>
                <c:pt idx="351">
                  <c:v>43895</c:v>
                </c:pt>
                <c:pt idx="352">
                  <c:v>43894</c:v>
                </c:pt>
                <c:pt idx="353">
                  <c:v>43893</c:v>
                </c:pt>
                <c:pt idx="354">
                  <c:v>43892</c:v>
                </c:pt>
                <c:pt idx="355">
                  <c:v>43889</c:v>
                </c:pt>
                <c:pt idx="356">
                  <c:v>43888</c:v>
                </c:pt>
                <c:pt idx="357">
                  <c:v>43887</c:v>
                </c:pt>
                <c:pt idx="358">
                  <c:v>43886</c:v>
                </c:pt>
                <c:pt idx="359">
                  <c:v>43885</c:v>
                </c:pt>
                <c:pt idx="360">
                  <c:v>43882</c:v>
                </c:pt>
                <c:pt idx="361">
                  <c:v>43881</c:v>
                </c:pt>
                <c:pt idx="362">
                  <c:v>43880</c:v>
                </c:pt>
                <c:pt idx="363">
                  <c:v>43879</c:v>
                </c:pt>
                <c:pt idx="364">
                  <c:v>43878</c:v>
                </c:pt>
                <c:pt idx="365">
                  <c:v>43875</c:v>
                </c:pt>
                <c:pt idx="366">
                  <c:v>43874</c:v>
                </c:pt>
                <c:pt idx="367">
                  <c:v>43873</c:v>
                </c:pt>
                <c:pt idx="368">
                  <c:v>43872</c:v>
                </c:pt>
                <c:pt idx="369">
                  <c:v>43871</c:v>
                </c:pt>
                <c:pt idx="370">
                  <c:v>43868</c:v>
                </c:pt>
                <c:pt idx="371">
                  <c:v>43867</c:v>
                </c:pt>
                <c:pt idx="372">
                  <c:v>43866</c:v>
                </c:pt>
                <c:pt idx="373">
                  <c:v>43865</c:v>
                </c:pt>
                <c:pt idx="374">
                  <c:v>43864</c:v>
                </c:pt>
                <c:pt idx="375">
                  <c:v>43861</c:v>
                </c:pt>
                <c:pt idx="376">
                  <c:v>43860</c:v>
                </c:pt>
                <c:pt idx="377">
                  <c:v>43859</c:v>
                </c:pt>
                <c:pt idx="378">
                  <c:v>43858</c:v>
                </c:pt>
                <c:pt idx="379">
                  <c:v>43857</c:v>
                </c:pt>
                <c:pt idx="380">
                  <c:v>43854</c:v>
                </c:pt>
                <c:pt idx="381">
                  <c:v>43853</c:v>
                </c:pt>
                <c:pt idx="382">
                  <c:v>43852</c:v>
                </c:pt>
                <c:pt idx="383">
                  <c:v>43851</c:v>
                </c:pt>
                <c:pt idx="384">
                  <c:v>43850</c:v>
                </c:pt>
                <c:pt idx="385">
                  <c:v>43847</c:v>
                </c:pt>
                <c:pt idx="386">
                  <c:v>43846</c:v>
                </c:pt>
                <c:pt idx="387">
                  <c:v>43845</c:v>
                </c:pt>
                <c:pt idx="388">
                  <c:v>43844</c:v>
                </c:pt>
                <c:pt idx="389">
                  <c:v>43843</c:v>
                </c:pt>
                <c:pt idx="390">
                  <c:v>43840</c:v>
                </c:pt>
                <c:pt idx="391">
                  <c:v>43839</c:v>
                </c:pt>
                <c:pt idx="392">
                  <c:v>43838</c:v>
                </c:pt>
                <c:pt idx="393">
                  <c:v>43837</c:v>
                </c:pt>
                <c:pt idx="394">
                  <c:v>43833</c:v>
                </c:pt>
                <c:pt idx="395">
                  <c:v>43832</c:v>
                </c:pt>
                <c:pt idx="396">
                  <c:v>43829</c:v>
                </c:pt>
                <c:pt idx="397">
                  <c:v>43826</c:v>
                </c:pt>
                <c:pt idx="398">
                  <c:v>43822</c:v>
                </c:pt>
                <c:pt idx="399">
                  <c:v>43819</c:v>
                </c:pt>
                <c:pt idx="400">
                  <c:v>43818</c:v>
                </c:pt>
                <c:pt idx="401">
                  <c:v>43817</c:v>
                </c:pt>
                <c:pt idx="402">
                  <c:v>43816</c:v>
                </c:pt>
                <c:pt idx="403">
                  <c:v>43815</c:v>
                </c:pt>
                <c:pt idx="404">
                  <c:v>43812</c:v>
                </c:pt>
                <c:pt idx="405">
                  <c:v>43811</c:v>
                </c:pt>
                <c:pt idx="406">
                  <c:v>43810</c:v>
                </c:pt>
                <c:pt idx="407">
                  <c:v>43809</c:v>
                </c:pt>
                <c:pt idx="408">
                  <c:v>43808</c:v>
                </c:pt>
                <c:pt idx="409">
                  <c:v>43805</c:v>
                </c:pt>
                <c:pt idx="410">
                  <c:v>43804</c:v>
                </c:pt>
                <c:pt idx="411">
                  <c:v>43803</c:v>
                </c:pt>
                <c:pt idx="412">
                  <c:v>43802</c:v>
                </c:pt>
                <c:pt idx="413">
                  <c:v>43801</c:v>
                </c:pt>
                <c:pt idx="414">
                  <c:v>43798</c:v>
                </c:pt>
                <c:pt idx="415">
                  <c:v>43797</c:v>
                </c:pt>
                <c:pt idx="416">
                  <c:v>43796</c:v>
                </c:pt>
                <c:pt idx="417">
                  <c:v>43795</c:v>
                </c:pt>
                <c:pt idx="418">
                  <c:v>43794</c:v>
                </c:pt>
                <c:pt idx="419">
                  <c:v>43791</c:v>
                </c:pt>
                <c:pt idx="420">
                  <c:v>43790</c:v>
                </c:pt>
                <c:pt idx="421">
                  <c:v>43789</c:v>
                </c:pt>
                <c:pt idx="422">
                  <c:v>43788</c:v>
                </c:pt>
                <c:pt idx="423">
                  <c:v>43787</c:v>
                </c:pt>
                <c:pt idx="424">
                  <c:v>43784</c:v>
                </c:pt>
                <c:pt idx="425">
                  <c:v>43783</c:v>
                </c:pt>
                <c:pt idx="426">
                  <c:v>43782</c:v>
                </c:pt>
                <c:pt idx="427">
                  <c:v>43781</c:v>
                </c:pt>
                <c:pt idx="428">
                  <c:v>43777</c:v>
                </c:pt>
                <c:pt idx="429">
                  <c:v>43776</c:v>
                </c:pt>
                <c:pt idx="430">
                  <c:v>43775</c:v>
                </c:pt>
                <c:pt idx="431">
                  <c:v>43774</c:v>
                </c:pt>
                <c:pt idx="432">
                  <c:v>43773</c:v>
                </c:pt>
                <c:pt idx="433">
                  <c:v>43769</c:v>
                </c:pt>
                <c:pt idx="434">
                  <c:v>43768</c:v>
                </c:pt>
                <c:pt idx="435">
                  <c:v>43767</c:v>
                </c:pt>
                <c:pt idx="436">
                  <c:v>43766</c:v>
                </c:pt>
                <c:pt idx="437">
                  <c:v>43763</c:v>
                </c:pt>
                <c:pt idx="438">
                  <c:v>43762</c:v>
                </c:pt>
                <c:pt idx="439">
                  <c:v>43761</c:v>
                </c:pt>
                <c:pt idx="440">
                  <c:v>43760</c:v>
                </c:pt>
                <c:pt idx="441">
                  <c:v>43759</c:v>
                </c:pt>
                <c:pt idx="442">
                  <c:v>43756</c:v>
                </c:pt>
                <c:pt idx="443">
                  <c:v>43755</c:v>
                </c:pt>
                <c:pt idx="444">
                  <c:v>43754</c:v>
                </c:pt>
                <c:pt idx="445">
                  <c:v>43753</c:v>
                </c:pt>
                <c:pt idx="446">
                  <c:v>43752</c:v>
                </c:pt>
                <c:pt idx="447">
                  <c:v>43749</c:v>
                </c:pt>
                <c:pt idx="448">
                  <c:v>43748</c:v>
                </c:pt>
                <c:pt idx="449">
                  <c:v>43747</c:v>
                </c:pt>
                <c:pt idx="450">
                  <c:v>43746</c:v>
                </c:pt>
                <c:pt idx="451">
                  <c:v>43745</c:v>
                </c:pt>
                <c:pt idx="452">
                  <c:v>43742</c:v>
                </c:pt>
                <c:pt idx="453">
                  <c:v>43741</c:v>
                </c:pt>
                <c:pt idx="454">
                  <c:v>43740</c:v>
                </c:pt>
                <c:pt idx="455">
                  <c:v>43739</c:v>
                </c:pt>
                <c:pt idx="456">
                  <c:v>43738</c:v>
                </c:pt>
                <c:pt idx="457">
                  <c:v>43735</c:v>
                </c:pt>
                <c:pt idx="458">
                  <c:v>43734</c:v>
                </c:pt>
                <c:pt idx="459">
                  <c:v>43733</c:v>
                </c:pt>
                <c:pt idx="460">
                  <c:v>43732</c:v>
                </c:pt>
                <c:pt idx="461">
                  <c:v>43731</c:v>
                </c:pt>
                <c:pt idx="462">
                  <c:v>43728</c:v>
                </c:pt>
                <c:pt idx="463">
                  <c:v>43727</c:v>
                </c:pt>
                <c:pt idx="464">
                  <c:v>43726</c:v>
                </c:pt>
                <c:pt idx="465">
                  <c:v>43725</c:v>
                </c:pt>
                <c:pt idx="466">
                  <c:v>43724</c:v>
                </c:pt>
                <c:pt idx="467">
                  <c:v>43721</c:v>
                </c:pt>
                <c:pt idx="468">
                  <c:v>43720</c:v>
                </c:pt>
                <c:pt idx="469">
                  <c:v>43719</c:v>
                </c:pt>
                <c:pt idx="470">
                  <c:v>43718</c:v>
                </c:pt>
                <c:pt idx="471">
                  <c:v>43717</c:v>
                </c:pt>
                <c:pt idx="472">
                  <c:v>43714</c:v>
                </c:pt>
                <c:pt idx="473">
                  <c:v>43713</c:v>
                </c:pt>
                <c:pt idx="474">
                  <c:v>43712</c:v>
                </c:pt>
                <c:pt idx="475">
                  <c:v>43711</c:v>
                </c:pt>
                <c:pt idx="476">
                  <c:v>43710</c:v>
                </c:pt>
                <c:pt idx="477">
                  <c:v>43707</c:v>
                </c:pt>
                <c:pt idx="478">
                  <c:v>43706</c:v>
                </c:pt>
                <c:pt idx="479">
                  <c:v>43705</c:v>
                </c:pt>
                <c:pt idx="480">
                  <c:v>43704</c:v>
                </c:pt>
                <c:pt idx="481">
                  <c:v>43703</c:v>
                </c:pt>
                <c:pt idx="482">
                  <c:v>43700</c:v>
                </c:pt>
                <c:pt idx="483">
                  <c:v>43699</c:v>
                </c:pt>
                <c:pt idx="484">
                  <c:v>43698</c:v>
                </c:pt>
                <c:pt idx="485">
                  <c:v>43697</c:v>
                </c:pt>
                <c:pt idx="486">
                  <c:v>43696</c:v>
                </c:pt>
                <c:pt idx="487">
                  <c:v>43693</c:v>
                </c:pt>
                <c:pt idx="488">
                  <c:v>43691</c:v>
                </c:pt>
                <c:pt idx="489">
                  <c:v>43690</c:v>
                </c:pt>
                <c:pt idx="490">
                  <c:v>43689</c:v>
                </c:pt>
                <c:pt idx="491">
                  <c:v>43686</c:v>
                </c:pt>
                <c:pt idx="492">
                  <c:v>43685</c:v>
                </c:pt>
                <c:pt idx="493">
                  <c:v>43684</c:v>
                </c:pt>
                <c:pt idx="494">
                  <c:v>43683</c:v>
                </c:pt>
                <c:pt idx="495">
                  <c:v>43682</c:v>
                </c:pt>
                <c:pt idx="496">
                  <c:v>43679</c:v>
                </c:pt>
                <c:pt idx="497">
                  <c:v>43678</c:v>
                </c:pt>
                <c:pt idx="498">
                  <c:v>43677</c:v>
                </c:pt>
                <c:pt idx="499">
                  <c:v>43676</c:v>
                </c:pt>
                <c:pt idx="500">
                  <c:v>43675</c:v>
                </c:pt>
                <c:pt idx="501">
                  <c:v>43672</c:v>
                </c:pt>
                <c:pt idx="502">
                  <c:v>43671</c:v>
                </c:pt>
                <c:pt idx="503">
                  <c:v>43670</c:v>
                </c:pt>
                <c:pt idx="504">
                  <c:v>43669</c:v>
                </c:pt>
                <c:pt idx="505">
                  <c:v>43668</c:v>
                </c:pt>
                <c:pt idx="506">
                  <c:v>43665</c:v>
                </c:pt>
                <c:pt idx="507">
                  <c:v>43664</c:v>
                </c:pt>
                <c:pt idx="508">
                  <c:v>43663</c:v>
                </c:pt>
                <c:pt idx="509">
                  <c:v>43662</c:v>
                </c:pt>
                <c:pt idx="510">
                  <c:v>43661</c:v>
                </c:pt>
                <c:pt idx="511">
                  <c:v>43658</c:v>
                </c:pt>
                <c:pt idx="512">
                  <c:v>43657</c:v>
                </c:pt>
                <c:pt idx="513">
                  <c:v>43656</c:v>
                </c:pt>
                <c:pt idx="514">
                  <c:v>43655</c:v>
                </c:pt>
                <c:pt idx="515">
                  <c:v>43654</c:v>
                </c:pt>
                <c:pt idx="516">
                  <c:v>43651</c:v>
                </c:pt>
                <c:pt idx="517">
                  <c:v>43650</c:v>
                </c:pt>
                <c:pt idx="518">
                  <c:v>43649</c:v>
                </c:pt>
                <c:pt idx="519">
                  <c:v>43648</c:v>
                </c:pt>
                <c:pt idx="520">
                  <c:v>43647</c:v>
                </c:pt>
                <c:pt idx="521">
                  <c:v>43644</c:v>
                </c:pt>
                <c:pt idx="522">
                  <c:v>43643</c:v>
                </c:pt>
                <c:pt idx="523">
                  <c:v>43642</c:v>
                </c:pt>
                <c:pt idx="524">
                  <c:v>43641</c:v>
                </c:pt>
                <c:pt idx="525">
                  <c:v>43640</c:v>
                </c:pt>
                <c:pt idx="526">
                  <c:v>43637</c:v>
                </c:pt>
                <c:pt idx="527">
                  <c:v>43635</c:v>
                </c:pt>
                <c:pt idx="528">
                  <c:v>43634</c:v>
                </c:pt>
                <c:pt idx="529">
                  <c:v>43633</c:v>
                </c:pt>
                <c:pt idx="530">
                  <c:v>43630</c:v>
                </c:pt>
                <c:pt idx="531">
                  <c:v>43629</c:v>
                </c:pt>
                <c:pt idx="532">
                  <c:v>43628</c:v>
                </c:pt>
                <c:pt idx="533">
                  <c:v>43627</c:v>
                </c:pt>
                <c:pt idx="534">
                  <c:v>43626</c:v>
                </c:pt>
                <c:pt idx="535">
                  <c:v>43623</c:v>
                </c:pt>
                <c:pt idx="536">
                  <c:v>43622</c:v>
                </c:pt>
                <c:pt idx="537">
                  <c:v>43621</c:v>
                </c:pt>
                <c:pt idx="538">
                  <c:v>43620</c:v>
                </c:pt>
                <c:pt idx="539">
                  <c:v>43619</c:v>
                </c:pt>
                <c:pt idx="540">
                  <c:v>43616</c:v>
                </c:pt>
                <c:pt idx="541">
                  <c:v>43615</c:v>
                </c:pt>
                <c:pt idx="542">
                  <c:v>43614</c:v>
                </c:pt>
                <c:pt idx="543">
                  <c:v>43613</c:v>
                </c:pt>
                <c:pt idx="544">
                  <c:v>43612</c:v>
                </c:pt>
                <c:pt idx="545">
                  <c:v>43609</c:v>
                </c:pt>
                <c:pt idx="546">
                  <c:v>43608</c:v>
                </c:pt>
                <c:pt idx="547">
                  <c:v>43607</c:v>
                </c:pt>
                <c:pt idx="548">
                  <c:v>43606</c:v>
                </c:pt>
                <c:pt idx="549">
                  <c:v>43605</c:v>
                </c:pt>
                <c:pt idx="550">
                  <c:v>43602</c:v>
                </c:pt>
                <c:pt idx="551">
                  <c:v>43601</c:v>
                </c:pt>
                <c:pt idx="552">
                  <c:v>43600</c:v>
                </c:pt>
                <c:pt idx="553">
                  <c:v>43599</c:v>
                </c:pt>
                <c:pt idx="554">
                  <c:v>43598</c:v>
                </c:pt>
                <c:pt idx="555">
                  <c:v>43595</c:v>
                </c:pt>
                <c:pt idx="556">
                  <c:v>43594</c:v>
                </c:pt>
                <c:pt idx="557">
                  <c:v>43593</c:v>
                </c:pt>
                <c:pt idx="558">
                  <c:v>43592</c:v>
                </c:pt>
                <c:pt idx="559">
                  <c:v>43591</c:v>
                </c:pt>
                <c:pt idx="560">
                  <c:v>43587</c:v>
                </c:pt>
                <c:pt idx="561">
                  <c:v>43585</c:v>
                </c:pt>
                <c:pt idx="562">
                  <c:v>43584</c:v>
                </c:pt>
                <c:pt idx="563">
                  <c:v>43581</c:v>
                </c:pt>
                <c:pt idx="564">
                  <c:v>43580</c:v>
                </c:pt>
                <c:pt idx="565">
                  <c:v>43579</c:v>
                </c:pt>
                <c:pt idx="566">
                  <c:v>43578</c:v>
                </c:pt>
                <c:pt idx="567">
                  <c:v>43573</c:v>
                </c:pt>
                <c:pt idx="568">
                  <c:v>43572</c:v>
                </c:pt>
                <c:pt idx="569">
                  <c:v>43571</c:v>
                </c:pt>
                <c:pt idx="570">
                  <c:v>43570</c:v>
                </c:pt>
                <c:pt idx="571">
                  <c:v>43567</c:v>
                </c:pt>
                <c:pt idx="572">
                  <c:v>43566</c:v>
                </c:pt>
                <c:pt idx="573">
                  <c:v>43565</c:v>
                </c:pt>
                <c:pt idx="574">
                  <c:v>43564</c:v>
                </c:pt>
                <c:pt idx="575">
                  <c:v>43563</c:v>
                </c:pt>
                <c:pt idx="576">
                  <c:v>43560</c:v>
                </c:pt>
                <c:pt idx="577">
                  <c:v>43559</c:v>
                </c:pt>
                <c:pt idx="578">
                  <c:v>43558</c:v>
                </c:pt>
                <c:pt idx="579">
                  <c:v>43557</c:v>
                </c:pt>
                <c:pt idx="580">
                  <c:v>43556</c:v>
                </c:pt>
                <c:pt idx="581">
                  <c:v>43553</c:v>
                </c:pt>
                <c:pt idx="582">
                  <c:v>43552</c:v>
                </c:pt>
                <c:pt idx="583">
                  <c:v>43551</c:v>
                </c:pt>
                <c:pt idx="584">
                  <c:v>43550</c:v>
                </c:pt>
                <c:pt idx="585">
                  <c:v>43549</c:v>
                </c:pt>
                <c:pt idx="586">
                  <c:v>43546</c:v>
                </c:pt>
                <c:pt idx="587">
                  <c:v>43545</c:v>
                </c:pt>
                <c:pt idx="588">
                  <c:v>43544</c:v>
                </c:pt>
                <c:pt idx="589">
                  <c:v>43543</c:v>
                </c:pt>
                <c:pt idx="590">
                  <c:v>43542</c:v>
                </c:pt>
                <c:pt idx="591">
                  <c:v>43539</c:v>
                </c:pt>
                <c:pt idx="592">
                  <c:v>43538</c:v>
                </c:pt>
                <c:pt idx="593">
                  <c:v>43537</c:v>
                </c:pt>
                <c:pt idx="594">
                  <c:v>43536</c:v>
                </c:pt>
                <c:pt idx="595">
                  <c:v>43535</c:v>
                </c:pt>
                <c:pt idx="596">
                  <c:v>43532</c:v>
                </c:pt>
                <c:pt idx="597">
                  <c:v>43531</c:v>
                </c:pt>
                <c:pt idx="598">
                  <c:v>43530</c:v>
                </c:pt>
                <c:pt idx="599">
                  <c:v>43529</c:v>
                </c:pt>
                <c:pt idx="600">
                  <c:v>43528</c:v>
                </c:pt>
                <c:pt idx="601">
                  <c:v>43525</c:v>
                </c:pt>
                <c:pt idx="602">
                  <c:v>43524</c:v>
                </c:pt>
                <c:pt idx="603">
                  <c:v>43523</c:v>
                </c:pt>
                <c:pt idx="604">
                  <c:v>43522</c:v>
                </c:pt>
                <c:pt idx="605">
                  <c:v>43521</c:v>
                </c:pt>
                <c:pt idx="606">
                  <c:v>43518</c:v>
                </c:pt>
                <c:pt idx="607">
                  <c:v>43517</c:v>
                </c:pt>
                <c:pt idx="608">
                  <c:v>43516</c:v>
                </c:pt>
                <c:pt idx="609">
                  <c:v>43515</c:v>
                </c:pt>
                <c:pt idx="610">
                  <c:v>43514</c:v>
                </c:pt>
                <c:pt idx="611">
                  <c:v>43511</c:v>
                </c:pt>
                <c:pt idx="612">
                  <c:v>43510</c:v>
                </c:pt>
                <c:pt idx="613">
                  <c:v>43509</c:v>
                </c:pt>
                <c:pt idx="614">
                  <c:v>43508</c:v>
                </c:pt>
                <c:pt idx="615">
                  <c:v>43507</c:v>
                </c:pt>
                <c:pt idx="616">
                  <c:v>43504</c:v>
                </c:pt>
                <c:pt idx="617">
                  <c:v>43503</c:v>
                </c:pt>
                <c:pt idx="618">
                  <c:v>43502</c:v>
                </c:pt>
                <c:pt idx="619">
                  <c:v>43501</c:v>
                </c:pt>
                <c:pt idx="620">
                  <c:v>43500</c:v>
                </c:pt>
                <c:pt idx="621">
                  <c:v>43497</c:v>
                </c:pt>
                <c:pt idx="622">
                  <c:v>43496</c:v>
                </c:pt>
                <c:pt idx="623">
                  <c:v>43495</c:v>
                </c:pt>
                <c:pt idx="624">
                  <c:v>43494</c:v>
                </c:pt>
                <c:pt idx="625">
                  <c:v>43493</c:v>
                </c:pt>
                <c:pt idx="626">
                  <c:v>43490</c:v>
                </c:pt>
                <c:pt idx="627">
                  <c:v>43489</c:v>
                </c:pt>
                <c:pt idx="628">
                  <c:v>43488</c:v>
                </c:pt>
                <c:pt idx="629">
                  <c:v>43487</c:v>
                </c:pt>
                <c:pt idx="630">
                  <c:v>43486</c:v>
                </c:pt>
                <c:pt idx="631">
                  <c:v>43483</c:v>
                </c:pt>
                <c:pt idx="632">
                  <c:v>43482</c:v>
                </c:pt>
                <c:pt idx="633">
                  <c:v>43481</c:v>
                </c:pt>
                <c:pt idx="634">
                  <c:v>43480</c:v>
                </c:pt>
                <c:pt idx="635">
                  <c:v>43479</c:v>
                </c:pt>
                <c:pt idx="636">
                  <c:v>43476</c:v>
                </c:pt>
                <c:pt idx="637">
                  <c:v>43475</c:v>
                </c:pt>
                <c:pt idx="638">
                  <c:v>43474</c:v>
                </c:pt>
                <c:pt idx="639">
                  <c:v>43473</c:v>
                </c:pt>
                <c:pt idx="640">
                  <c:v>43472</c:v>
                </c:pt>
                <c:pt idx="641">
                  <c:v>43469</c:v>
                </c:pt>
              </c:numCache>
            </c:numRef>
          </c:cat>
          <c:val>
            <c:numRef>
              <c:f>Analiza_Całość!$C$10:$C$650</c:f>
              <c:numCache>
                <c:formatCode>#\ ##0.000</c:formatCode>
                <c:ptCount val="641"/>
                <c:pt idx="1">
                  <c:v>103.05541093343271</c:v>
                </c:pt>
                <c:pt idx="2">
                  <c:v>102.08404611379717</c:v>
                </c:pt>
                <c:pt idx="3">
                  <c:v>102.82112309408723</c:v>
                </c:pt>
                <c:pt idx="4">
                  <c:v>102.90219412420996</c:v>
                </c:pt>
                <c:pt idx="5">
                  <c:v>102.32601958596771</c:v>
                </c:pt>
                <c:pt idx="6">
                  <c:v>102.88186438576938</c:v>
                </c:pt>
                <c:pt idx="7">
                  <c:v>101.50638403371782</c:v>
                </c:pt>
                <c:pt idx="8">
                  <c:v>100.80153712656522</c:v>
                </c:pt>
                <c:pt idx="9">
                  <c:v>103.18879385149394</c:v>
                </c:pt>
                <c:pt idx="10">
                  <c:v>103.15482831287983</c:v>
                </c:pt>
                <c:pt idx="11">
                  <c:v>103.52349076484462</c:v>
                </c:pt>
                <c:pt idx="12">
                  <c:v>103.32688731870603</c:v>
                </c:pt>
                <c:pt idx="13">
                  <c:v>102.92624271724328</c:v>
                </c:pt>
                <c:pt idx="14">
                  <c:v>102.75740671873083</c:v>
                </c:pt>
                <c:pt idx="15">
                  <c:v>101.97347217057165</c:v>
                </c:pt>
                <c:pt idx="16">
                  <c:v>104.30940870211992</c:v>
                </c:pt>
                <c:pt idx="17">
                  <c:v>101.69307053427562</c:v>
                </c:pt>
                <c:pt idx="18">
                  <c:v>103.07846783190796</c:v>
                </c:pt>
                <c:pt idx="19">
                  <c:v>102.57716623280047</c:v>
                </c:pt>
                <c:pt idx="20">
                  <c:v>102.50402875914236</c:v>
                </c:pt>
                <c:pt idx="21">
                  <c:v>101.03904797322443</c:v>
                </c:pt>
                <c:pt idx="22">
                  <c:v>102.85310524358516</c:v>
                </c:pt>
                <c:pt idx="23">
                  <c:v>104.10883847774903</c:v>
                </c:pt>
                <c:pt idx="24">
                  <c:v>103.95611751580532</c:v>
                </c:pt>
                <c:pt idx="25">
                  <c:v>103.53018470311163</c:v>
                </c:pt>
                <c:pt idx="26">
                  <c:v>101.73521755299386</c:v>
                </c:pt>
                <c:pt idx="27">
                  <c:v>101.13524234535781</c:v>
                </c:pt>
                <c:pt idx="28">
                  <c:v>101.08615346473306</c:v>
                </c:pt>
                <c:pt idx="29">
                  <c:v>101.14218420726436</c:v>
                </c:pt>
                <c:pt idx="30">
                  <c:v>100.64237014999399</c:v>
                </c:pt>
                <c:pt idx="31">
                  <c:v>101.2651543324658</c:v>
                </c:pt>
                <c:pt idx="32">
                  <c:v>101.49745878269513</c:v>
                </c:pt>
                <c:pt idx="33">
                  <c:v>102.53650675591939</c:v>
                </c:pt>
                <c:pt idx="34">
                  <c:v>101.23788273211871</c:v>
                </c:pt>
                <c:pt idx="35">
                  <c:v>101.79422337919941</c:v>
                </c:pt>
                <c:pt idx="36">
                  <c:v>100.95475393578798</c:v>
                </c:pt>
                <c:pt idx="37">
                  <c:v>101.8269492996159</c:v>
                </c:pt>
                <c:pt idx="38">
                  <c:v>102.2372629230199</c:v>
                </c:pt>
                <c:pt idx="39">
                  <c:v>102.59972728399671</c:v>
                </c:pt>
                <c:pt idx="40">
                  <c:v>102.49361596628258</c:v>
                </c:pt>
                <c:pt idx="41">
                  <c:v>101.56167100533054</c:v>
                </c:pt>
                <c:pt idx="42">
                  <c:v>101.561423081691</c:v>
                </c:pt>
                <c:pt idx="43">
                  <c:v>101.54729143423843</c:v>
                </c:pt>
                <c:pt idx="44">
                  <c:v>100.23775877029894</c:v>
                </c:pt>
                <c:pt idx="45">
                  <c:v>98.304698152969067</c:v>
                </c:pt>
                <c:pt idx="46">
                  <c:v>97.799677699268813</c:v>
                </c:pt>
                <c:pt idx="47">
                  <c:v>96.909879757035029</c:v>
                </c:pt>
                <c:pt idx="48">
                  <c:v>97.131771414404554</c:v>
                </c:pt>
                <c:pt idx="49">
                  <c:v>96.77376967893909</c:v>
                </c:pt>
                <c:pt idx="50">
                  <c:v>96.045865873311229</c:v>
                </c:pt>
                <c:pt idx="51">
                  <c:v>97.017230692946782</c:v>
                </c:pt>
                <c:pt idx="52">
                  <c:v>96.651543324656217</c:v>
                </c:pt>
                <c:pt idx="53">
                  <c:v>95.031114416759848</c:v>
                </c:pt>
                <c:pt idx="54">
                  <c:v>94.872691211107195</c:v>
                </c:pt>
                <c:pt idx="55">
                  <c:v>94.966902194124415</c:v>
                </c:pt>
                <c:pt idx="56">
                  <c:v>95.833643237882939</c:v>
                </c:pt>
                <c:pt idx="57">
                  <c:v>96.070658237263132</c:v>
                </c:pt>
                <c:pt idx="58">
                  <c:v>95.235651419363037</c:v>
                </c:pt>
                <c:pt idx="59">
                  <c:v>92.935911739184519</c:v>
                </c:pt>
                <c:pt idx="60">
                  <c:v>92.967893888682468</c:v>
                </c:pt>
                <c:pt idx="61">
                  <c:v>91.000619809098993</c:v>
                </c:pt>
                <c:pt idx="62">
                  <c:v>92.523862650303883</c:v>
                </c:pt>
                <c:pt idx="63">
                  <c:v>93.11887938514954</c:v>
                </c:pt>
                <c:pt idx="64">
                  <c:v>92.162885831164175</c:v>
                </c:pt>
                <c:pt idx="65">
                  <c:v>90.768067435230122</c:v>
                </c:pt>
                <c:pt idx="66">
                  <c:v>91.048716995165663</c:v>
                </c:pt>
                <c:pt idx="67">
                  <c:v>90.209743399033272</c:v>
                </c:pt>
                <c:pt idx="68">
                  <c:v>90.350564026280082</c:v>
                </c:pt>
                <c:pt idx="69">
                  <c:v>90.017602578406041</c:v>
                </c:pt>
                <c:pt idx="70">
                  <c:v>90.26106359241372</c:v>
                </c:pt>
                <c:pt idx="71">
                  <c:v>90.771290442543901</c:v>
                </c:pt>
                <c:pt idx="72">
                  <c:v>91.37424073385418</c:v>
                </c:pt>
                <c:pt idx="73">
                  <c:v>91.693070534275648</c:v>
                </c:pt>
                <c:pt idx="74">
                  <c:v>91.360109086401593</c:v>
                </c:pt>
                <c:pt idx="75">
                  <c:v>89.669765712160853</c:v>
                </c:pt>
                <c:pt idx="76">
                  <c:v>90.026031982149689</c:v>
                </c:pt>
                <c:pt idx="77">
                  <c:v>89.686624519648149</c:v>
                </c:pt>
                <c:pt idx="78">
                  <c:v>89.923391595388807</c:v>
                </c:pt>
                <c:pt idx="79">
                  <c:v>90.759390107846968</c:v>
                </c:pt>
                <c:pt idx="80">
                  <c:v>91.401512334201243</c:v>
                </c:pt>
                <c:pt idx="81">
                  <c:v>88.745506384033902</c:v>
                </c:pt>
                <c:pt idx="82">
                  <c:v>88.040163629602247</c:v>
                </c:pt>
                <c:pt idx="83">
                  <c:v>88.197843064336354</c:v>
                </c:pt>
                <c:pt idx="84">
                  <c:v>88.683773397793644</c:v>
                </c:pt>
                <c:pt idx="85">
                  <c:v>87.125821247056066</c:v>
                </c:pt>
                <c:pt idx="86">
                  <c:v>85.224990702863693</c:v>
                </c:pt>
                <c:pt idx="87">
                  <c:v>86.273955621668705</c:v>
                </c:pt>
                <c:pt idx="88">
                  <c:v>87.345729515309458</c:v>
                </c:pt>
                <c:pt idx="89">
                  <c:v>87.598363703979345</c:v>
                </c:pt>
                <c:pt idx="90">
                  <c:v>87.527705466716412</c:v>
                </c:pt>
                <c:pt idx="91">
                  <c:v>89.034585347713062</c:v>
                </c:pt>
                <c:pt idx="92">
                  <c:v>88.047601338787814</c:v>
                </c:pt>
                <c:pt idx="93">
                  <c:v>89.972976323292585</c:v>
                </c:pt>
                <c:pt idx="94">
                  <c:v>90.873434982025699</c:v>
                </c:pt>
                <c:pt idx="95">
                  <c:v>91.094582868476678</c:v>
                </c:pt>
                <c:pt idx="96">
                  <c:v>90.562042890789797</c:v>
                </c:pt>
                <c:pt idx="97">
                  <c:v>90.97830668154225</c:v>
                </c:pt>
                <c:pt idx="98">
                  <c:v>90.552621792488068</c:v>
                </c:pt>
                <c:pt idx="99">
                  <c:v>89.23887442667673</c:v>
                </c:pt>
                <c:pt idx="100">
                  <c:v>88.073881244576825</c:v>
                </c:pt>
                <c:pt idx="101">
                  <c:v>88.313127556712686</c:v>
                </c:pt>
                <c:pt idx="102">
                  <c:v>88.239494235775524</c:v>
                </c:pt>
                <c:pt idx="103">
                  <c:v>88.978802528821276</c:v>
                </c:pt>
                <c:pt idx="104">
                  <c:v>88.527333581257125</c:v>
                </c:pt>
                <c:pt idx="105">
                  <c:v>86.606669145903211</c:v>
                </c:pt>
                <c:pt idx="106">
                  <c:v>87.932068922771919</c:v>
                </c:pt>
                <c:pt idx="107">
                  <c:v>87.997272839965419</c:v>
                </c:pt>
                <c:pt idx="108">
                  <c:v>87.301599107475027</c:v>
                </c:pt>
                <c:pt idx="109">
                  <c:v>89.074005206396578</c:v>
                </c:pt>
                <c:pt idx="110">
                  <c:v>90.149993801909162</c:v>
                </c:pt>
                <c:pt idx="111">
                  <c:v>89.943969257468851</c:v>
                </c:pt>
                <c:pt idx="112">
                  <c:v>90.217676955497851</c:v>
                </c:pt>
                <c:pt idx="113">
                  <c:v>91.02293293665565</c:v>
                </c:pt>
                <c:pt idx="114">
                  <c:v>89.673484566753572</c:v>
                </c:pt>
                <c:pt idx="115">
                  <c:v>87.95934052311901</c:v>
                </c:pt>
                <c:pt idx="116">
                  <c:v>88.770050824346228</c:v>
                </c:pt>
                <c:pt idx="117">
                  <c:v>87.072765588198962</c:v>
                </c:pt>
                <c:pt idx="118">
                  <c:v>88.164869220280281</c:v>
                </c:pt>
                <c:pt idx="119">
                  <c:v>88.641874302714896</c:v>
                </c:pt>
                <c:pt idx="120">
                  <c:v>88.897483575059013</c:v>
                </c:pt>
                <c:pt idx="121">
                  <c:v>87.502913102764481</c:v>
                </c:pt>
                <c:pt idx="122">
                  <c:v>88.123713896120123</c:v>
                </c:pt>
                <c:pt idx="123">
                  <c:v>88.728895500186084</c:v>
                </c:pt>
                <c:pt idx="124">
                  <c:v>89.351183835378848</c:v>
                </c:pt>
                <c:pt idx="125">
                  <c:v>88.455931573075631</c:v>
                </c:pt>
                <c:pt idx="126">
                  <c:v>90.264286599727427</c:v>
                </c:pt>
                <c:pt idx="127">
                  <c:v>87.602578405851133</c:v>
                </c:pt>
                <c:pt idx="128">
                  <c:v>89.999008305442075</c:v>
                </c:pt>
                <c:pt idx="129">
                  <c:v>88.354778728151871</c:v>
                </c:pt>
                <c:pt idx="130">
                  <c:v>88.667906284864401</c:v>
                </c:pt>
                <c:pt idx="131">
                  <c:v>88.705342754431769</c:v>
                </c:pt>
                <c:pt idx="132">
                  <c:v>90.185446882360381</c:v>
                </c:pt>
                <c:pt idx="133">
                  <c:v>89.914466344366076</c:v>
                </c:pt>
                <c:pt idx="134">
                  <c:v>91.894880376844071</c:v>
                </c:pt>
                <c:pt idx="135">
                  <c:v>90.166604685756923</c:v>
                </c:pt>
                <c:pt idx="136">
                  <c:v>92.256848890541846</c:v>
                </c:pt>
                <c:pt idx="137">
                  <c:v>91.877773645717241</c:v>
                </c:pt>
                <c:pt idx="138">
                  <c:v>92.803024668402259</c:v>
                </c:pt>
                <c:pt idx="139">
                  <c:v>93.858187678195236</c:v>
                </c:pt>
                <c:pt idx="140">
                  <c:v>94.119995041527332</c:v>
                </c:pt>
                <c:pt idx="141">
                  <c:v>94.182471798686123</c:v>
                </c:pt>
                <c:pt idx="142">
                  <c:v>91.231188793851615</c:v>
                </c:pt>
                <c:pt idx="143">
                  <c:v>91.214329986364319</c:v>
                </c:pt>
                <c:pt idx="144">
                  <c:v>90.08925251022697</c:v>
                </c:pt>
                <c:pt idx="145">
                  <c:v>91.544068426924625</c:v>
                </c:pt>
                <c:pt idx="146">
                  <c:v>91.017230692946697</c:v>
                </c:pt>
                <c:pt idx="147">
                  <c:v>88.811701995785413</c:v>
                </c:pt>
                <c:pt idx="148">
                  <c:v>87.565637783562778</c:v>
                </c:pt>
                <c:pt idx="149">
                  <c:v>85.767695549770792</c:v>
                </c:pt>
                <c:pt idx="150">
                  <c:v>88.661708193876407</c:v>
                </c:pt>
                <c:pt idx="151">
                  <c:v>89.716127432750824</c:v>
                </c:pt>
                <c:pt idx="152">
                  <c:v>90.14776248915345</c:v>
                </c:pt>
                <c:pt idx="153">
                  <c:v>88.805008057518378</c:v>
                </c:pt>
                <c:pt idx="154">
                  <c:v>88.050080575182932</c:v>
                </c:pt>
                <c:pt idx="155">
                  <c:v>88.585099789265001</c:v>
                </c:pt>
                <c:pt idx="156">
                  <c:v>90.090492128424543</c:v>
                </c:pt>
                <c:pt idx="157">
                  <c:v>90.549894632453288</c:v>
                </c:pt>
                <c:pt idx="158">
                  <c:v>89.466964175034178</c:v>
                </c:pt>
                <c:pt idx="159">
                  <c:v>88.933680426428737</c:v>
                </c:pt>
                <c:pt idx="160">
                  <c:v>88.441304078343961</c:v>
                </c:pt>
                <c:pt idx="161">
                  <c:v>85.827197223255325</c:v>
                </c:pt>
                <c:pt idx="162">
                  <c:v>86.183711416883682</c:v>
                </c:pt>
                <c:pt idx="163">
                  <c:v>84.159166976571299</c:v>
                </c:pt>
                <c:pt idx="164">
                  <c:v>83.099541341266985</c:v>
                </c:pt>
                <c:pt idx="165">
                  <c:v>84.127928597991911</c:v>
                </c:pt>
                <c:pt idx="166">
                  <c:v>83.986364199826539</c:v>
                </c:pt>
                <c:pt idx="167">
                  <c:v>84.46634436593537</c:v>
                </c:pt>
                <c:pt idx="168">
                  <c:v>84.43337052187934</c:v>
                </c:pt>
                <c:pt idx="169">
                  <c:v>83.190281393330935</c:v>
                </c:pt>
                <c:pt idx="170">
                  <c:v>82.682285855956437</c:v>
                </c:pt>
                <c:pt idx="171">
                  <c:v>81.27184827073269</c:v>
                </c:pt>
                <c:pt idx="172">
                  <c:v>82.208999628114611</c:v>
                </c:pt>
                <c:pt idx="173">
                  <c:v>81.442915582000808</c:v>
                </c:pt>
                <c:pt idx="174">
                  <c:v>81.690591297880317</c:v>
                </c:pt>
                <c:pt idx="175">
                  <c:v>79.43795710921043</c:v>
                </c:pt>
                <c:pt idx="176">
                  <c:v>80.440560307425386</c:v>
                </c:pt>
                <c:pt idx="177">
                  <c:v>80.797322424693263</c:v>
                </c:pt>
                <c:pt idx="178">
                  <c:v>80.178257096814249</c:v>
                </c:pt>
                <c:pt idx="179">
                  <c:v>77.080451221023992</c:v>
                </c:pt>
                <c:pt idx="180">
                  <c:v>75.851493739928173</c:v>
                </c:pt>
                <c:pt idx="181">
                  <c:v>74.512706086525426</c:v>
                </c:pt>
                <c:pt idx="182">
                  <c:v>74.300979298376177</c:v>
                </c:pt>
                <c:pt idx="183">
                  <c:v>70.661956117515885</c:v>
                </c:pt>
                <c:pt idx="184">
                  <c:v>68.838229825213915</c:v>
                </c:pt>
                <c:pt idx="185">
                  <c:v>70.054543200694269</c:v>
                </c:pt>
                <c:pt idx="186">
                  <c:v>70.371389611999589</c:v>
                </c:pt>
                <c:pt idx="187">
                  <c:v>73.813313499442273</c:v>
                </c:pt>
                <c:pt idx="188">
                  <c:v>74.09123589934309</c:v>
                </c:pt>
                <c:pt idx="189">
                  <c:v>74.711540845419691</c:v>
                </c:pt>
                <c:pt idx="190">
                  <c:v>74.592537498450554</c:v>
                </c:pt>
                <c:pt idx="191">
                  <c:v>74.5345233668031</c:v>
                </c:pt>
                <c:pt idx="192">
                  <c:v>75.212098673608594</c:v>
                </c:pt>
                <c:pt idx="193">
                  <c:v>74.837981901574381</c:v>
                </c:pt>
                <c:pt idx="194">
                  <c:v>75.167224494855645</c:v>
                </c:pt>
                <c:pt idx="195">
                  <c:v>73.906532787901398</c:v>
                </c:pt>
                <c:pt idx="196">
                  <c:v>75.844056030742607</c:v>
                </c:pt>
                <c:pt idx="197">
                  <c:v>75.253253997768766</c:v>
                </c:pt>
                <c:pt idx="198">
                  <c:v>76.299987603818096</c:v>
                </c:pt>
                <c:pt idx="199">
                  <c:v>77.011776372877222</c:v>
                </c:pt>
                <c:pt idx="200">
                  <c:v>77.963307301351264</c:v>
                </c:pt>
                <c:pt idx="201">
                  <c:v>78.720714020081886</c:v>
                </c:pt>
                <c:pt idx="202">
                  <c:v>78.667906284864344</c:v>
                </c:pt>
                <c:pt idx="203">
                  <c:v>78.505020453700325</c:v>
                </c:pt>
                <c:pt idx="204">
                  <c:v>76.942605677451411</c:v>
                </c:pt>
                <c:pt idx="205">
                  <c:v>76.797074501053743</c:v>
                </c:pt>
                <c:pt idx="206">
                  <c:v>77.638031486302282</c:v>
                </c:pt>
                <c:pt idx="207">
                  <c:v>77.886698896739858</c:v>
                </c:pt>
                <c:pt idx="208">
                  <c:v>78.803520515681228</c:v>
                </c:pt>
                <c:pt idx="209">
                  <c:v>75.888930209495541</c:v>
                </c:pt>
                <c:pt idx="210">
                  <c:v>75.517788521135557</c:v>
                </c:pt>
                <c:pt idx="211">
                  <c:v>76.399404983265214</c:v>
                </c:pt>
                <c:pt idx="212">
                  <c:v>76.747737696789443</c:v>
                </c:pt>
                <c:pt idx="213">
                  <c:v>76.256848890541775</c:v>
                </c:pt>
                <c:pt idx="214">
                  <c:v>78.500805751828494</c:v>
                </c:pt>
                <c:pt idx="215">
                  <c:v>79.134002727160095</c:v>
                </c:pt>
                <c:pt idx="216">
                  <c:v>78.788149250031054</c:v>
                </c:pt>
                <c:pt idx="217">
                  <c:v>79.052435849758339</c:v>
                </c:pt>
                <c:pt idx="218">
                  <c:v>79.719846287343557</c:v>
                </c:pt>
                <c:pt idx="219">
                  <c:v>80.365191521011596</c:v>
                </c:pt>
                <c:pt idx="220">
                  <c:v>79.95983637039798</c:v>
                </c:pt>
                <c:pt idx="221">
                  <c:v>80.34510970621055</c:v>
                </c:pt>
                <c:pt idx="222">
                  <c:v>78.556092723441239</c:v>
                </c:pt>
                <c:pt idx="223">
                  <c:v>80.321309036816729</c:v>
                </c:pt>
                <c:pt idx="224">
                  <c:v>79.65365067559199</c:v>
                </c:pt>
                <c:pt idx="225">
                  <c:v>80.155696045618029</c:v>
                </c:pt>
                <c:pt idx="226">
                  <c:v>80.892277178629058</c:v>
                </c:pt>
                <c:pt idx="227">
                  <c:v>80.310648320317412</c:v>
                </c:pt>
                <c:pt idx="228">
                  <c:v>81.561175158051398</c:v>
                </c:pt>
                <c:pt idx="229">
                  <c:v>82.901450353291267</c:v>
                </c:pt>
                <c:pt idx="230">
                  <c:v>83.658609148382382</c:v>
                </c:pt>
                <c:pt idx="231">
                  <c:v>83.742159414900286</c:v>
                </c:pt>
                <c:pt idx="232">
                  <c:v>82.516177017478682</c:v>
                </c:pt>
                <c:pt idx="233">
                  <c:v>83.430023552745823</c:v>
                </c:pt>
                <c:pt idx="234">
                  <c:v>82.4851865625388</c:v>
                </c:pt>
                <c:pt idx="235">
                  <c:v>82.232552373868913</c:v>
                </c:pt>
                <c:pt idx="236">
                  <c:v>83.05665055163017</c:v>
                </c:pt>
                <c:pt idx="237">
                  <c:v>83.378951283004909</c:v>
                </c:pt>
                <c:pt idx="238">
                  <c:v>84.366183215569677</c:v>
                </c:pt>
                <c:pt idx="239">
                  <c:v>84.114292797818351</c:v>
                </c:pt>
                <c:pt idx="240">
                  <c:v>84.195115904301559</c:v>
                </c:pt>
                <c:pt idx="241">
                  <c:v>84.082310648320387</c:v>
                </c:pt>
                <c:pt idx="242">
                  <c:v>83.713896119995098</c:v>
                </c:pt>
                <c:pt idx="243">
                  <c:v>82.600471054915133</c:v>
                </c:pt>
                <c:pt idx="244">
                  <c:v>82.332217676955551</c:v>
                </c:pt>
                <c:pt idx="245">
                  <c:v>82.39618197595145</c:v>
                </c:pt>
                <c:pt idx="246">
                  <c:v>83.055658857072075</c:v>
                </c:pt>
                <c:pt idx="247">
                  <c:v>82.070906160902481</c:v>
                </c:pt>
                <c:pt idx="248">
                  <c:v>81.75009297136485</c:v>
                </c:pt>
                <c:pt idx="249">
                  <c:v>80.080823106483223</c:v>
                </c:pt>
                <c:pt idx="250">
                  <c:v>79.885211354902708</c:v>
                </c:pt>
                <c:pt idx="251">
                  <c:v>82.663195735713416</c:v>
                </c:pt>
                <c:pt idx="252">
                  <c:v>82.617577786041934</c:v>
                </c:pt>
                <c:pt idx="253">
                  <c:v>82.950291310276469</c:v>
                </c:pt>
                <c:pt idx="254">
                  <c:v>82.019585967522033</c:v>
                </c:pt>
                <c:pt idx="255">
                  <c:v>82.469319449609543</c:v>
                </c:pt>
                <c:pt idx="256">
                  <c:v>82.938390975579551</c:v>
                </c:pt>
                <c:pt idx="257">
                  <c:v>83.60580141316477</c:v>
                </c:pt>
                <c:pt idx="258">
                  <c:v>83.391099541341291</c:v>
                </c:pt>
                <c:pt idx="259">
                  <c:v>81.372257344737861</c:v>
                </c:pt>
                <c:pt idx="260">
                  <c:v>81.44018842196607</c:v>
                </c:pt>
                <c:pt idx="261">
                  <c:v>81.245072517664596</c:v>
                </c:pt>
                <c:pt idx="262">
                  <c:v>80.200570224370921</c:v>
                </c:pt>
                <c:pt idx="263">
                  <c:v>81.555720837981937</c:v>
                </c:pt>
                <c:pt idx="264">
                  <c:v>81.219288459154612</c:v>
                </c:pt>
                <c:pt idx="265">
                  <c:v>80.966654270484725</c:v>
                </c:pt>
                <c:pt idx="266">
                  <c:v>80.81021445394822</c:v>
                </c:pt>
                <c:pt idx="267">
                  <c:v>81.384901450353325</c:v>
                </c:pt>
                <c:pt idx="268">
                  <c:v>82.18123218048845</c:v>
                </c:pt>
                <c:pt idx="269">
                  <c:v>81.386388992190447</c:v>
                </c:pt>
                <c:pt idx="270">
                  <c:v>81.523986612123508</c:v>
                </c:pt>
                <c:pt idx="271">
                  <c:v>80.094458906656783</c:v>
                </c:pt>
                <c:pt idx="272">
                  <c:v>79.481839593405255</c:v>
                </c:pt>
                <c:pt idx="273">
                  <c:v>79.963059377711687</c:v>
                </c:pt>
                <c:pt idx="274">
                  <c:v>79.509359117391867</c:v>
                </c:pt>
                <c:pt idx="275">
                  <c:v>81.043014751456568</c:v>
                </c:pt>
                <c:pt idx="276">
                  <c:v>80.630221891657385</c:v>
                </c:pt>
                <c:pt idx="277">
                  <c:v>82.517416635676241</c:v>
                </c:pt>
                <c:pt idx="278">
                  <c:v>81.209371513573842</c:v>
                </c:pt>
                <c:pt idx="279">
                  <c:v>81.697533159786815</c:v>
                </c:pt>
                <c:pt idx="280">
                  <c:v>81.15582000743774</c:v>
                </c:pt>
                <c:pt idx="281">
                  <c:v>80.792116028263322</c:v>
                </c:pt>
                <c:pt idx="282">
                  <c:v>81.252262303210642</c:v>
                </c:pt>
                <c:pt idx="283">
                  <c:v>78.697905045246102</c:v>
                </c:pt>
                <c:pt idx="284">
                  <c:v>80.838229825213872</c:v>
                </c:pt>
                <c:pt idx="285">
                  <c:v>83.203917193504438</c:v>
                </c:pt>
                <c:pt idx="286">
                  <c:v>82.951035081195016</c:v>
                </c:pt>
                <c:pt idx="287">
                  <c:v>83.206892277178653</c:v>
                </c:pt>
                <c:pt idx="288">
                  <c:v>83.261931325151878</c:v>
                </c:pt>
                <c:pt idx="289">
                  <c:v>80.736581133011057</c:v>
                </c:pt>
                <c:pt idx="290">
                  <c:v>79.844551878021591</c:v>
                </c:pt>
                <c:pt idx="291">
                  <c:v>78.467088136853846</c:v>
                </c:pt>
                <c:pt idx="292">
                  <c:v>78.338663691582994</c:v>
                </c:pt>
                <c:pt idx="293">
                  <c:v>77.847526961695792</c:v>
                </c:pt>
                <c:pt idx="294">
                  <c:v>77.657369530184695</c:v>
                </c:pt>
                <c:pt idx="295">
                  <c:v>77.166728647576548</c:v>
                </c:pt>
                <c:pt idx="296">
                  <c:v>77.26242717243089</c:v>
                </c:pt>
                <c:pt idx="297">
                  <c:v>74.326515433246556</c:v>
                </c:pt>
                <c:pt idx="298">
                  <c:v>73.680178505020436</c:v>
                </c:pt>
                <c:pt idx="299">
                  <c:v>74.014627494731613</c:v>
                </c:pt>
                <c:pt idx="300">
                  <c:v>74.683525474153953</c:v>
                </c:pt>
                <c:pt idx="301">
                  <c:v>74.120490888806231</c:v>
                </c:pt>
                <c:pt idx="302">
                  <c:v>74.070906160902439</c:v>
                </c:pt>
                <c:pt idx="303">
                  <c:v>71.064336184455186</c:v>
                </c:pt>
                <c:pt idx="304">
                  <c:v>71.362836246436103</c:v>
                </c:pt>
                <c:pt idx="305">
                  <c:v>72.951778852113563</c:v>
                </c:pt>
                <c:pt idx="306">
                  <c:v>73.321928845915465</c:v>
                </c:pt>
                <c:pt idx="307">
                  <c:v>71.731498698400898</c:v>
                </c:pt>
                <c:pt idx="308">
                  <c:v>72.598239742159421</c:v>
                </c:pt>
                <c:pt idx="309">
                  <c:v>71.73323416387754</c:v>
                </c:pt>
                <c:pt idx="310">
                  <c:v>70.857815792735849</c:v>
                </c:pt>
                <c:pt idx="311">
                  <c:v>72.252634188669887</c:v>
                </c:pt>
                <c:pt idx="312">
                  <c:v>72.334201066071643</c:v>
                </c:pt>
                <c:pt idx="313">
                  <c:v>74.504772530060734</c:v>
                </c:pt>
                <c:pt idx="314">
                  <c:v>74.536010908640122</c:v>
                </c:pt>
                <c:pt idx="315">
                  <c:v>71.959588446758389</c:v>
                </c:pt>
                <c:pt idx="316">
                  <c:v>71.85645221271848</c:v>
                </c:pt>
                <c:pt idx="317">
                  <c:v>72.305194000247923</c:v>
                </c:pt>
                <c:pt idx="318">
                  <c:v>73.397049708689721</c:v>
                </c:pt>
                <c:pt idx="319">
                  <c:v>72.44998140572703</c:v>
                </c:pt>
                <c:pt idx="320">
                  <c:v>71.020453700260319</c:v>
                </c:pt>
                <c:pt idx="321">
                  <c:v>74.027519523986612</c:v>
                </c:pt>
                <c:pt idx="322">
                  <c:v>73.373992810214446</c:v>
                </c:pt>
                <c:pt idx="323">
                  <c:v>72.124209743399021</c:v>
                </c:pt>
                <c:pt idx="324">
                  <c:v>72.499318209991316</c:v>
                </c:pt>
                <c:pt idx="325">
                  <c:v>75.035824965910493</c:v>
                </c:pt>
                <c:pt idx="326">
                  <c:v>72.928721953638259</c:v>
                </c:pt>
                <c:pt idx="327">
                  <c:v>71.279038056278637</c:v>
                </c:pt>
                <c:pt idx="328">
                  <c:v>72.377091855708414</c:v>
                </c:pt>
                <c:pt idx="329">
                  <c:v>71.363580017354636</c:v>
                </c:pt>
                <c:pt idx="330">
                  <c:v>67.997768687244317</c:v>
                </c:pt>
                <c:pt idx="331">
                  <c:v>67.323912235031599</c:v>
                </c:pt>
                <c:pt idx="332">
                  <c:v>66.912111069790498</c:v>
                </c:pt>
                <c:pt idx="333">
                  <c:v>68.285112185446877</c:v>
                </c:pt>
                <c:pt idx="334">
                  <c:v>66.696665427048458</c:v>
                </c:pt>
                <c:pt idx="335">
                  <c:v>66.617825709681412</c:v>
                </c:pt>
                <c:pt idx="336">
                  <c:v>67.344985744390726</c:v>
                </c:pt>
                <c:pt idx="337">
                  <c:v>65.07970745010536</c:v>
                </c:pt>
                <c:pt idx="338">
                  <c:v>65.494731622660225</c:v>
                </c:pt>
                <c:pt idx="339">
                  <c:v>63.437957109210373</c:v>
                </c:pt>
                <c:pt idx="340">
                  <c:v>67.182595760505777</c:v>
                </c:pt>
                <c:pt idx="341">
                  <c:v>66.325523738688503</c:v>
                </c:pt>
                <c:pt idx="342">
                  <c:v>63.25003099045496</c:v>
                </c:pt>
                <c:pt idx="343">
                  <c:v>64.513449857443931</c:v>
                </c:pt>
                <c:pt idx="344">
                  <c:v>60.553117639766967</c:v>
                </c:pt>
                <c:pt idx="345">
                  <c:v>61.655881988347602</c:v>
                </c:pt>
                <c:pt idx="346">
                  <c:v>58.936903433742422</c:v>
                </c:pt>
                <c:pt idx="347">
                  <c:v>67.959836370397937</c:v>
                </c:pt>
                <c:pt idx="348">
                  <c:v>72.195611751580543</c:v>
                </c:pt>
                <c:pt idx="349">
                  <c:v>73.392339159538892</c:v>
                </c:pt>
                <c:pt idx="350">
                  <c:v>79.657865377463764</c:v>
                </c:pt>
                <c:pt idx="351">
                  <c:v>82.277674476261339</c:v>
                </c:pt>
                <c:pt idx="352">
                  <c:v>83.99776868724436</c:v>
                </c:pt>
                <c:pt idx="353">
                  <c:v>85.293665551010321</c:v>
                </c:pt>
                <c:pt idx="354">
                  <c:v>81.594149002107386</c:v>
                </c:pt>
                <c:pt idx="355">
                  <c:v>79.843312259824017</c:v>
                </c:pt>
                <c:pt idx="356">
                  <c:v>83.530928474030034</c:v>
                </c:pt>
                <c:pt idx="357">
                  <c:v>87.272839965290743</c:v>
                </c:pt>
                <c:pt idx="358">
                  <c:v>87.823230445022972</c:v>
                </c:pt>
                <c:pt idx="359">
                  <c:v>90.314367174910174</c:v>
                </c:pt>
                <c:pt idx="360">
                  <c:v>94.26998884343628</c:v>
                </c:pt>
                <c:pt idx="361">
                  <c:v>94.782199082682595</c:v>
                </c:pt>
                <c:pt idx="362">
                  <c:v>95.472666418743088</c:v>
                </c:pt>
                <c:pt idx="363">
                  <c:v>95.396305937771217</c:v>
                </c:pt>
                <c:pt idx="364">
                  <c:v>95.741415643981711</c:v>
                </c:pt>
                <c:pt idx="365">
                  <c:v>95.477872815172972</c:v>
                </c:pt>
                <c:pt idx="366">
                  <c:v>95.693566381554533</c:v>
                </c:pt>
                <c:pt idx="367">
                  <c:v>95.974959712408619</c:v>
                </c:pt>
                <c:pt idx="368">
                  <c:v>95.121606545184122</c:v>
                </c:pt>
                <c:pt idx="369">
                  <c:v>94.466344365935342</c:v>
                </c:pt>
                <c:pt idx="370">
                  <c:v>95.24804760133884</c:v>
                </c:pt>
                <c:pt idx="371">
                  <c:v>95.318457914962252</c:v>
                </c:pt>
                <c:pt idx="372">
                  <c:v>95.821494979546358</c:v>
                </c:pt>
                <c:pt idx="373">
                  <c:v>95.086897235651463</c:v>
                </c:pt>
                <c:pt idx="374">
                  <c:v>93.563406470807038</c:v>
                </c:pt>
                <c:pt idx="375">
                  <c:v>93.248295524978346</c:v>
                </c:pt>
                <c:pt idx="376">
                  <c:v>93.883971736705135</c:v>
                </c:pt>
                <c:pt idx="377">
                  <c:v>94.705590678071189</c:v>
                </c:pt>
                <c:pt idx="378">
                  <c:v>94.699144663443704</c:v>
                </c:pt>
                <c:pt idx="379">
                  <c:v>94.056030742531334</c:v>
                </c:pt>
                <c:pt idx="380">
                  <c:v>97.237634808479015</c:v>
                </c:pt>
                <c:pt idx="381">
                  <c:v>96.972604437833184</c:v>
                </c:pt>
                <c:pt idx="382">
                  <c:v>96.889302094954786</c:v>
                </c:pt>
                <c:pt idx="383">
                  <c:v>97.40721457791004</c:v>
                </c:pt>
                <c:pt idx="384">
                  <c:v>98.31089624395689</c:v>
                </c:pt>
                <c:pt idx="385">
                  <c:v>98.215941490021109</c:v>
                </c:pt>
                <c:pt idx="386">
                  <c:v>98.11578033965543</c:v>
                </c:pt>
                <c:pt idx="387">
                  <c:v>97.725052683773427</c:v>
                </c:pt>
                <c:pt idx="388">
                  <c:v>98.532044130407868</c:v>
                </c:pt>
                <c:pt idx="389">
                  <c:v>99.049212842444561</c:v>
                </c:pt>
                <c:pt idx="390">
                  <c:v>97.852733358125732</c:v>
                </c:pt>
                <c:pt idx="391">
                  <c:v>97.388124457667075</c:v>
                </c:pt>
                <c:pt idx="392">
                  <c:v>95.509359117391881</c:v>
                </c:pt>
                <c:pt idx="393">
                  <c:v>96.819139704970908</c:v>
                </c:pt>
                <c:pt idx="394">
                  <c:v>98.126441056154746</c:v>
                </c:pt>
                <c:pt idx="395">
                  <c:v>99.305565885707239</c:v>
                </c:pt>
                <c:pt idx="396">
                  <c:v>97.048469071526014</c:v>
                </c:pt>
                <c:pt idx="397">
                  <c:v>97.122846163381723</c:v>
                </c:pt>
                <c:pt idx="398">
                  <c:v>96.707821990826886</c:v>
                </c:pt>
                <c:pt idx="399">
                  <c:v>96.053303582496639</c:v>
                </c:pt>
                <c:pt idx="400">
                  <c:v>96.309656625759317</c:v>
                </c:pt>
                <c:pt idx="401">
                  <c:v>96.225114664683332</c:v>
                </c:pt>
                <c:pt idx="402">
                  <c:v>96.243213090368215</c:v>
                </c:pt>
                <c:pt idx="403">
                  <c:v>95.371265650179808</c:v>
                </c:pt>
                <c:pt idx="404">
                  <c:v>95.081194991942539</c:v>
                </c:pt>
                <c:pt idx="405">
                  <c:v>94.886327011280585</c:v>
                </c:pt>
                <c:pt idx="406">
                  <c:v>92.410561547043585</c:v>
                </c:pt>
                <c:pt idx="407">
                  <c:v>92.716499318210055</c:v>
                </c:pt>
                <c:pt idx="408">
                  <c:v>93.277550514441629</c:v>
                </c:pt>
                <c:pt idx="409">
                  <c:v>93.573819263666877</c:v>
                </c:pt>
                <c:pt idx="410">
                  <c:v>94.431635056402712</c:v>
                </c:pt>
                <c:pt idx="411">
                  <c:v>93.970001239618284</c:v>
                </c:pt>
                <c:pt idx="412">
                  <c:v>94.3324656005951</c:v>
                </c:pt>
                <c:pt idx="413">
                  <c:v>95.794223379199295</c:v>
                </c:pt>
                <c:pt idx="414">
                  <c:v>97.447626131151694</c:v>
                </c:pt>
                <c:pt idx="415">
                  <c:v>97.906036940622371</c:v>
                </c:pt>
                <c:pt idx="416">
                  <c:v>98.458658733110283</c:v>
                </c:pt>
                <c:pt idx="417">
                  <c:v>98.875914218420803</c:v>
                </c:pt>
                <c:pt idx="418">
                  <c:v>99.190281393330935</c:v>
                </c:pt>
                <c:pt idx="419">
                  <c:v>98.770298747985692</c:v>
                </c:pt>
                <c:pt idx="420">
                  <c:v>98.377091855708514</c:v>
                </c:pt>
                <c:pt idx="421">
                  <c:v>99.056650551630156</c:v>
                </c:pt>
                <c:pt idx="422">
                  <c:v>99.628362464361047</c:v>
                </c:pt>
                <c:pt idx="423">
                  <c:v>100.65154332465607</c:v>
                </c:pt>
                <c:pt idx="424">
                  <c:v>100.83029626874929</c:v>
                </c:pt>
                <c:pt idx="425">
                  <c:v>100.48146770794604</c:v>
                </c:pt>
                <c:pt idx="426">
                  <c:v>100.90442543696551</c:v>
                </c:pt>
                <c:pt idx="427">
                  <c:v>101.50440064460156</c:v>
                </c:pt>
                <c:pt idx="428">
                  <c:v>101.80463617205911</c:v>
                </c:pt>
                <c:pt idx="429">
                  <c:v>102.55881988347599</c:v>
                </c:pt>
                <c:pt idx="430">
                  <c:v>101.79918185198967</c:v>
                </c:pt>
                <c:pt idx="431">
                  <c:v>102.57146398909147</c:v>
                </c:pt>
                <c:pt idx="432">
                  <c:v>102.19288459154592</c:v>
                </c:pt>
                <c:pt idx="433">
                  <c:v>99.03508119499206</c:v>
                </c:pt>
                <c:pt idx="434">
                  <c:v>100.53700260319833</c:v>
                </c:pt>
                <c:pt idx="435">
                  <c:v>100.56204289078977</c:v>
                </c:pt>
                <c:pt idx="436">
                  <c:v>99.834139085161894</c:v>
                </c:pt>
                <c:pt idx="437">
                  <c:v>98.185198958720846</c:v>
                </c:pt>
                <c:pt idx="438">
                  <c:v>99.67869096318347</c:v>
                </c:pt>
                <c:pt idx="439">
                  <c:v>99.686624519648078</c:v>
                </c:pt>
                <c:pt idx="440">
                  <c:v>99.849758274451602</c:v>
                </c:pt>
                <c:pt idx="441">
                  <c:v>98.544936159662939</c:v>
                </c:pt>
                <c:pt idx="442">
                  <c:v>97.709929341762845</c:v>
                </c:pt>
                <c:pt idx="443">
                  <c:v>98.116524110574062</c:v>
                </c:pt>
                <c:pt idx="444">
                  <c:v>97.317962067683268</c:v>
                </c:pt>
                <c:pt idx="445">
                  <c:v>97.261187554233402</c:v>
                </c:pt>
                <c:pt idx="446">
                  <c:v>96.978058757902659</c:v>
                </c:pt>
                <c:pt idx="447">
                  <c:v>97.491508615346561</c:v>
                </c:pt>
                <c:pt idx="448">
                  <c:v>95.825213834139163</c:v>
                </c:pt>
                <c:pt idx="449">
                  <c:v>96.338663691583065</c:v>
                </c:pt>
                <c:pt idx="450">
                  <c:v>96.224370893764785</c:v>
                </c:pt>
                <c:pt idx="451">
                  <c:v>95.774637411677261</c:v>
                </c:pt>
                <c:pt idx="452">
                  <c:v>95.742407338539792</c:v>
                </c:pt>
                <c:pt idx="453">
                  <c:v>94.756167100533105</c:v>
                </c:pt>
                <c:pt idx="454">
                  <c:v>94.709805379943049</c:v>
                </c:pt>
                <c:pt idx="455">
                  <c:v>97.15705962563537</c:v>
                </c:pt>
                <c:pt idx="456">
                  <c:v>98.095698524854413</c:v>
                </c:pt>
                <c:pt idx="457">
                  <c:v>98.683029626874998</c:v>
                </c:pt>
                <c:pt idx="458">
                  <c:v>98.058509978926566</c:v>
                </c:pt>
                <c:pt idx="459">
                  <c:v>97.481591669765791</c:v>
                </c:pt>
                <c:pt idx="460">
                  <c:v>98.183711416883682</c:v>
                </c:pt>
                <c:pt idx="461">
                  <c:v>96.923515557208461</c:v>
                </c:pt>
                <c:pt idx="462">
                  <c:v>98.026031982149576</c:v>
                </c:pt>
                <c:pt idx="463">
                  <c:v>98.9227717862899</c:v>
                </c:pt>
                <c:pt idx="464">
                  <c:v>99.527705466716313</c:v>
                </c:pt>
                <c:pt idx="465">
                  <c:v>98.972356514193692</c:v>
                </c:pt>
                <c:pt idx="466">
                  <c:v>100.10635924135372</c:v>
                </c:pt>
                <c:pt idx="467">
                  <c:v>99.337548035205216</c:v>
                </c:pt>
                <c:pt idx="468">
                  <c:v>98.80128920292556</c:v>
                </c:pt>
                <c:pt idx="469">
                  <c:v>98.807735217553045</c:v>
                </c:pt>
                <c:pt idx="470">
                  <c:v>98.619313251518591</c:v>
                </c:pt>
                <c:pt idx="471">
                  <c:v>98.015867112929271</c:v>
                </c:pt>
                <c:pt idx="472">
                  <c:v>95.680922275939068</c:v>
                </c:pt>
                <c:pt idx="473">
                  <c:v>94.972108590554157</c:v>
                </c:pt>
                <c:pt idx="474">
                  <c:v>94.784430395438264</c:v>
                </c:pt>
                <c:pt idx="475">
                  <c:v>94.984256848890595</c:v>
                </c:pt>
                <c:pt idx="476">
                  <c:v>96.666418743027194</c:v>
                </c:pt>
                <c:pt idx="477">
                  <c:v>96.250650799553782</c:v>
                </c:pt>
                <c:pt idx="478">
                  <c:v>93.279038056278694</c:v>
                </c:pt>
                <c:pt idx="479">
                  <c:v>92.472790380562813</c:v>
                </c:pt>
                <c:pt idx="480">
                  <c:v>94.456179496715038</c:v>
                </c:pt>
                <c:pt idx="481">
                  <c:v>94.590058262055322</c:v>
                </c:pt>
                <c:pt idx="482">
                  <c:v>94.784678319077756</c:v>
                </c:pt>
                <c:pt idx="483">
                  <c:v>94.981529688855872</c:v>
                </c:pt>
                <c:pt idx="484">
                  <c:v>94.883599851245862</c:v>
                </c:pt>
                <c:pt idx="485">
                  <c:v>95.074253130035984</c:v>
                </c:pt>
                <c:pt idx="486">
                  <c:v>94.719226478244735</c:v>
                </c:pt>
                <c:pt idx="487">
                  <c:v>93.002107350935944</c:v>
                </c:pt>
                <c:pt idx="488">
                  <c:v>93.6452212718483</c:v>
                </c:pt>
                <c:pt idx="489">
                  <c:v>96.429403743647001</c:v>
                </c:pt>
                <c:pt idx="490">
                  <c:v>94.294781207388169</c:v>
                </c:pt>
                <c:pt idx="491">
                  <c:v>95.09408702119751</c:v>
                </c:pt>
                <c:pt idx="492">
                  <c:v>96.491632577166271</c:v>
                </c:pt>
                <c:pt idx="493">
                  <c:v>95.568612867236951</c:v>
                </c:pt>
                <c:pt idx="494">
                  <c:v>96.373125077476189</c:v>
                </c:pt>
                <c:pt idx="495">
                  <c:v>96.726664187430316</c:v>
                </c:pt>
                <c:pt idx="496">
                  <c:v>99.067311268129473</c:v>
                </c:pt>
                <c:pt idx="497">
                  <c:v>100.15197719102522</c:v>
                </c:pt>
                <c:pt idx="498">
                  <c:v>101.78752944093226</c:v>
                </c:pt>
                <c:pt idx="499">
                  <c:v>101.1863146150986</c:v>
                </c:pt>
                <c:pt idx="500">
                  <c:v>101.65365067559196</c:v>
                </c:pt>
                <c:pt idx="501">
                  <c:v>102.53650675591923</c:v>
                </c:pt>
                <c:pt idx="502">
                  <c:v>102.73782075120867</c:v>
                </c:pt>
                <c:pt idx="503">
                  <c:v>103.76943101524735</c:v>
                </c:pt>
                <c:pt idx="504">
                  <c:v>103.78951283004839</c:v>
                </c:pt>
                <c:pt idx="505">
                  <c:v>104.08478988471555</c:v>
                </c:pt>
                <c:pt idx="506">
                  <c:v>104.1519771910252</c:v>
                </c:pt>
                <c:pt idx="507">
                  <c:v>102.66914590306187</c:v>
                </c:pt>
                <c:pt idx="508">
                  <c:v>102.01735465476635</c:v>
                </c:pt>
                <c:pt idx="509">
                  <c:v>102.67410437585225</c:v>
                </c:pt>
                <c:pt idx="510">
                  <c:v>102.79310772282139</c:v>
                </c:pt>
                <c:pt idx="511">
                  <c:v>102.40188421966037</c:v>
                </c:pt>
                <c:pt idx="512">
                  <c:v>102.47204660964425</c:v>
                </c:pt>
                <c:pt idx="513">
                  <c:v>102.28709557456305</c:v>
                </c:pt>
                <c:pt idx="514">
                  <c:v>102.28089748357507</c:v>
                </c:pt>
                <c:pt idx="515">
                  <c:v>102.95376224122973</c:v>
                </c:pt>
                <c:pt idx="516">
                  <c:v>103.08317838105864</c:v>
                </c:pt>
                <c:pt idx="517">
                  <c:v>103.72059005826208</c:v>
                </c:pt>
                <c:pt idx="518">
                  <c:v>103.23961819759516</c:v>
                </c:pt>
                <c:pt idx="519">
                  <c:v>103.04301475145655</c:v>
                </c:pt>
                <c:pt idx="520">
                  <c:v>102.5432006941862</c:v>
                </c:pt>
                <c:pt idx="521">
                  <c:v>102.45221271848273</c:v>
                </c:pt>
                <c:pt idx="522">
                  <c:v>102.6629478120739</c:v>
                </c:pt>
                <c:pt idx="523">
                  <c:v>101.8733110202058</c:v>
                </c:pt>
                <c:pt idx="524">
                  <c:v>101.26391471426804</c:v>
                </c:pt>
                <c:pt idx="525">
                  <c:v>102.48469071525973</c:v>
                </c:pt>
                <c:pt idx="526">
                  <c:v>101.48431882980044</c:v>
                </c:pt>
                <c:pt idx="527">
                  <c:v>101.9853725052684</c:v>
                </c:pt>
                <c:pt idx="528">
                  <c:v>102.22461881740425</c:v>
                </c:pt>
                <c:pt idx="529">
                  <c:v>100.08999628114543</c:v>
                </c:pt>
                <c:pt idx="530">
                  <c:v>100.48692202801539</c:v>
                </c:pt>
                <c:pt idx="531">
                  <c:v>101.09086401388375</c:v>
                </c:pt>
                <c:pt idx="532">
                  <c:v>100.32601958596756</c:v>
                </c:pt>
                <c:pt idx="533">
                  <c:v>100.88855832403624</c:v>
                </c:pt>
                <c:pt idx="534">
                  <c:v>100.31312755671259</c:v>
                </c:pt>
                <c:pt idx="535">
                  <c:v>100.22932936655515</c:v>
                </c:pt>
                <c:pt idx="536">
                  <c:v>99.3650675591918</c:v>
                </c:pt>
                <c:pt idx="537">
                  <c:v>97.709433494483733</c:v>
                </c:pt>
                <c:pt idx="538">
                  <c:v>98.170075616710079</c:v>
                </c:pt>
                <c:pt idx="539">
                  <c:v>98.344365935291947</c:v>
                </c:pt>
                <c:pt idx="540">
                  <c:v>98.414776248915359</c:v>
                </c:pt>
                <c:pt idx="541">
                  <c:v>97.634560555348969</c:v>
                </c:pt>
                <c:pt idx="542">
                  <c:v>96.104375852237524</c:v>
                </c:pt>
                <c:pt idx="543">
                  <c:v>96.037436469567382</c:v>
                </c:pt>
                <c:pt idx="544">
                  <c:v>95.896615842320571</c:v>
                </c:pt>
                <c:pt idx="545">
                  <c:v>95.833147390603699</c:v>
                </c:pt>
                <c:pt idx="546">
                  <c:v>95.170943349448379</c:v>
                </c:pt>
                <c:pt idx="547">
                  <c:v>96.978802528821134</c:v>
                </c:pt>
                <c:pt idx="548">
                  <c:v>95.952398661212371</c:v>
                </c:pt>
                <c:pt idx="549">
                  <c:v>95.27730259080208</c:v>
                </c:pt>
                <c:pt idx="550">
                  <c:v>95.664311392091278</c:v>
                </c:pt>
                <c:pt idx="551">
                  <c:v>95.843064336184497</c:v>
                </c:pt>
                <c:pt idx="552">
                  <c:v>95.00012396181981</c:v>
                </c:pt>
                <c:pt idx="553">
                  <c:v>94.770298747985663</c:v>
                </c:pt>
                <c:pt idx="554">
                  <c:v>95.165736953018509</c:v>
                </c:pt>
                <c:pt idx="555">
                  <c:v>95.995289450849171</c:v>
                </c:pt>
                <c:pt idx="556">
                  <c:v>95.447626131151637</c:v>
                </c:pt>
                <c:pt idx="557">
                  <c:v>97.305565885707225</c:v>
                </c:pt>
                <c:pt idx="558">
                  <c:v>97.829924383289963</c:v>
                </c:pt>
                <c:pt idx="559">
                  <c:v>100.29726044378333</c:v>
                </c:pt>
                <c:pt idx="560">
                  <c:v>101.56489401264412</c:v>
                </c:pt>
                <c:pt idx="561">
                  <c:v>102.22759390107849</c:v>
                </c:pt>
                <c:pt idx="562">
                  <c:v>103.63803148630222</c:v>
                </c:pt>
                <c:pt idx="563">
                  <c:v>103.82050328498825</c:v>
                </c:pt>
                <c:pt idx="564">
                  <c:v>103.2299491756539</c:v>
                </c:pt>
                <c:pt idx="565">
                  <c:v>103.82397421594149</c:v>
                </c:pt>
                <c:pt idx="566">
                  <c:v>103.74934920044626</c:v>
                </c:pt>
                <c:pt idx="567">
                  <c:v>103.51878021569358</c:v>
                </c:pt>
                <c:pt idx="568">
                  <c:v>104.0857815792736</c:v>
                </c:pt>
                <c:pt idx="569">
                  <c:v>103.8172802776745</c:v>
                </c:pt>
                <c:pt idx="570">
                  <c:v>103.2049088880625</c:v>
                </c:pt>
                <c:pt idx="571">
                  <c:v>103.57803396553862</c:v>
                </c:pt>
                <c:pt idx="572">
                  <c:v>103.93925870831787</c:v>
                </c:pt>
                <c:pt idx="573">
                  <c:v>104.67583984132889</c:v>
                </c:pt>
                <c:pt idx="574">
                  <c:v>103.62737076980294</c:v>
                </c:pt>
                <c:pt idx="575">
                  <c:v>103.26341886698899</c:v>
                </c:pt>
                <c:pt idx="576">
                  <c:v>102.89376472046612</c:v>
                </c:pt>
                <c:pt idx="577">
                  <c:v>104.53551506136111</c:v>
                </c:pt>
                <c:pt idx="578">
                  <c:v>105.36878641378458</c:v>
                </c:pt>
                <c:pt idx="579">
                  <c:v>103.77166232800299</c:v>
                </c:pt>
                <c:pt idx="580">
                  <c:v>102.44130407834389</c:v>
                </c:pt>
                <c:pt idx="581">
                  <c:v>101.18755423329617</c:v>
                </c:pt>
                <c:pt idx="582">
                  <c:v>101.26118755423332</c:v>
                </c:pt>
                <c:pt idx="583">
                  <c:v>101.322176769555</c:v>
                </c:pt>
                <c:pt idx="584">
                  <c:v>101.74885335316725</c:v>
                </c:pt>
                <c:pt idx="585">
                  <c:v>101.21804884095701</c:v>
                </c:pt>
                <c:pt idx="586">
                  <c:v>101.49398785174169</c:v>
                </c:pt>
                <c:pt idx="587">
                  <c:v>103.24135366307179</c:v>
                </c:pt>
                <c:pt idx="588">
                  <c:v>102.92698648816169</c:v>
                </c:pt>
                <c:pt idx="589">
                  <c:v>102.95252262303214</c:v>
                </c:pt>
                <c:pt idx="590">
                  <c:v>102.66468327755054</c:v>
                </c:pt>
                <c:pt idx="591">
                  <c:v>102.68253377959591</c:v>
                </c:pt>
                <c:pt idx="592">
                  <c:v>101.50216933184582</c:v>
                </c:pt>
                <c:pt idx="593">
                  <c:v>101.30581380934676</c:v>
                </c:pt>
                <c:pt idx="594">
                  <c:v>101.10053303582499</c:v>
                </c:pt>
                <c:pt idx="595">
                  <c:v>100.6679062848643</c:v>
                </c:pt>
                <c:pt idx="596">
                  <c:v>100.61311516053058</c:v>
                </c:pt>
                <c:pt idx="597">
                  <c:v>101.02962687492256</c:v>
                </c:pt>
                <c:pt idx="598">
                  <c:v>101.84703111441679</c:v>
                </c:pt>
                <c:pt idx="599">
                  <c:v>101.59142184207266</c:v>
                </c:pt>
                <c:pt idx="600">
                  <c:v>101.88595512582127</c:v>
                </c:pt>
                <c:pt idx="601">
                  <c:v>102.10611131771418</c:v>
                </c:pt>
                <c:pt idx="602">
                  <c:v>102.06892277178633</c:v>
                </c:pt>
                <c:pt idx="603">
                  <c:v>102.13784554357262</c:v>
                </c:pt>
                <c:pt idx="604">
                  <c:v>103.54382050328503</c:v>
                </c:pt>
                <c:pt idx="605">
                  <c:v>103.79595884467588</c:v>
                </c:pt>
                <c:pt idx="606">
                  <c:v>103.09904549398792</c:v>
                </c:pt>
                <c:pt idx="607">
                  <c:v>102.40262799057896</c:v>
                </c:pt>
                <c:pt idx="608">
                  <c:v>103.7086897235652</c:v>
                </c:pt>
                <c:pt idx="609">
                  <c:v>101.63902318086033</c:v>
                </c:pt>
                <c:pt idx="610">
                  <c:v>101.78157927358377</c:v>
                </c:pt>
                <c:pt idx="611">
                  <c:v>102.33023428783939</c:v>
                </c:pt>
                <c:pt idx="612">
                  <c:v>101.53018470311149</c:v>
                </c:pt>
                <c:pt idx="613">
                  <c:v>102.68848394694437</c:v>
                </c:pt>
                <c:pt idx="614">
                  <c:v>103.76546423701504</c:v>
                </c:pt>
                <c:pt idx="615">
                  <c:v>103.03384157679439</c:v>
                </c:pt>
                <c:pt idx="616">
                  <c:v>103.02615594396931</c:v>
                </c:pt>
                <c:pt idx="617">
                  <c:v>103.78033965538619</c:v>
                </c:pt>
                <c:pt idx="618">
                  <c:v>105.66555101028889</c:v>
                </c:pt>
                <c:pt idx="619">
                  <c:v>105.44266765836127</c:v>
                </c:pt>
                <c:pt idx="620">
                  <c:v>104.61757778604195</c:v>
                </c:pt>
                <c:pt idx="621">
                  <c:v>104.74748977314992</c:v>
                </c:pt>
                <c:pt idx="622">
                  <c:v>104.16412544936166</c:v>
                </c:pt>
                <c:pt idx="623">
                  <c:v>103.18730630965669</c:v>
                </c:pt>
                <c:pt idx="624">
                  <c:v>103.86636915829929</c:v>
                </c:pt>
                <c:pt idx="625">
                  <c:v>103.74885335316728</c:v>
                </c:pt>
                <c:pt idx="626">
                  <c:v>104.97979422337924</c:v>
                </c:pt>
                <c:pt idx="627">
                  <c:v>105.31424321309042</c:v>
                </c:pt>
                <c:pt idx="628">
                  <c:v>105.3452336680303</c:v>
                </c:pt>
                <c:pt idx="629">
                  <c:v>103.25077476137355</c:v>
                </c:pt>
                <c:pt idx="630">
                  <c:v>103.20986736085291</c:v>
                </c:pt>
                <c:pt idx="631">
                  <c:v>104.06619561175164</c:v>
                </c:pt>
                <c:pt idx="632">
                  <c:v>103.23937027395567</c:v>
                </c:pt>
                <c:pt idx="633">
                  <c:v>103.46696417503415</c:v>
                </c:pt>
                <c:pt idx="634">
                  <c:v>102.60865253501927</c:v>
                </c:pt>
                <c:pt idx="635">
                  <c:v>101.869096318334</c:v>
                </c:pt>
                <c:pt idx="636">
                  <c:v>102.19462005702249</c:v>
                </c:pt>
                <c:pt idx="637">
                  <c:v>102.20379323168468</c:v>
                </c:pt>
                <c:pt idx="638">
                  <c:v>102.48940126441059</c:v>
                </c:pt>
                <c:pt idx="639">
                  <c:v>101.76075368786417</c:v>
                </c:pt>
                <c:pt idx="640">
                  <c:v>102.03470930953267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A1-4C17-BCEE-7719DA902100}"/>
            </c:ext>
          </c:extLst>
        </c:ser>
        <c:ser>
          <c:idx val="1"/>
          <c:order val="1"/>
          <c:tx>
            <c:strRef>
              <c:f>Analiza_Całość!$D$8</c:f>
              <c:strCache>
                <c:ptCount val="1"/>
                <c:pt idx="0">
                  <c:v>BETAW20TR</c:v>
                </c:pt>
              </c:strCache>
            </c:strRef>
          </c:tx>
          <c:spPr>
            <a:ln w="127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Analiza_Całość!$B$10:$B$651</c:f>
              <c:numCache>
                <c:formatCode>m/d/yyyy</c:formatCode>
                <c:ptCount val="642"/>
                <c:pt idx="1">
                  <c:v>44405</c:v>
                </c:pt>
                <c:pt idx="2">
                  <c:v>44404</c:v>
                </c:pt>
                <c:pt idx="3">
                  <c:v>44403</c:v>
                </c:pt>
                <c:pt idx="4">
                  <c:v>44400</c:v>
                </c:pt>
                <c:pt idx="5">
                  <c:v>44399</c:v>
                </c:pt>
                <c:pt idx="6">
                  <c:v>44398</c:v>
                </c:pt>
                <c:pt idx="7">
                  <c:v>44397</c:v>
                </c:pt>
                <c:pt idx="8">
                  <c:v>44396</c:v>
                </c:pt>
                <c:pt idx="9">
                  <c:v>44393</c:v>
                </c:pt>
                <c:pt idx="10">
                  <c:v>44392</c:v>
                </c:pt>
                <c:pt idx="11">
                  <c:v>44391</c:v>
                </c:pt>
                <c:pt idx="12">
                  <c:v>44390</c:v>
                </c:pt>
                <c:pt idx="13">
                  <c:v>44389</c:v>
                </c:pt>
                <c:pt idx="14">
                  <c:v>44386</c:v>
                </c:pt>
                <c:pt idx="15">
                  <c:v>44385</c:v>
                </c:pt>
                <c:pt idx="16">
                  <c:v>44384</c:v>
                </c:pt>
                <c:pt idx="17">
                  <c:v>44383</c:v>
                </c:pt>
                <c:pt idx="18">
                  <c:v>44382</c:v>
                </c:pt>
                <c:pt idx="19">
                  <c:v>44379</c:v>
                </c:pt>
                <c:pt idx="20">
                  <c:v>44378</c:v>
                </c:pt>
                <c:pt idx="21">
                  <c:v>44377</c:v>
                </c:pt>
                <c:pt idx="22">
                  <c:v>44376</c:v>
                </c:pt>
                <c:pt idx="23">
                  <c:v>44375</c:v>
                </c:pt>
                <c:pt idx="24">
                  <c:v>44372</c:v>
                </c:pt>
                <c:pt idx="25">
                  <c:v>44371</c:v>
                </c:pt>
                <c:pt idx="26">
                  <c:v>44370</c:v>
                </c:pt>
                <c:pt idx="27">
                  <c:v>44369</c:v>
                </c:pt>
                <c:pt idx="28">
                  <c:v>44368</c:v>
                </c:pt>
                <c:pt idx="29">
                  <c:v>44365</c:v>
                </c:pt>
                <c:pt idx="30">
                  <c:v>44364</c:v>
                </c:pt>
                <c:pt idx="31">
                  <c:v>44363</c:v>
                </c:pt>
                <c:pt idx="32">
                  <c:v>44362</c:v>
                </c:pt>
                <c:pt idx="33">
                  <c:v>44361</c:v>
                </c:pt>
                <c:pt idx="34">
                  <c:v>44358</c:v>
                </c:pt>
                <c:pt idx="35">
                  <c:v>44357</c:v>
                </c:pt>
                <c:pt idx="36">
                  <c:v>44356</c:v>
                </c:pt>
                <c:pt idx="37">
                  <c:v>44355</c:v>
                </c:pt>
                <c:pt idx="38">
                  <c:v>44354</c:v>
                </c:pt>
                <c:pt idx="39">
                  <c:v>44351</c:v>
                </c:pt>
                <c:pt idx="40">
                  <c:v>44349</c:v>
                </c:pt>
                <c:pt idx="41">
                  <c:v>44348</c:v>
                </c:pt>
                <c:pt idx="42">
                  <c:v>44347</c:v>
                </c:pt>
                <c:pt idx="43">
                  <c:v>44344</c:v>
                </c:pt>
                <c:pt idx="44">
                  <c:v>44343</c:v>
                </c:pt>
                <c:pt idx="45">
                  <c:v>44342</c:v>
                </c:pt>
                <c:pt idx="46">
                  <c:v>44341</c:v>
                </c:pt>
                <c:pt idx="47">
                  <c:v>44340</c:v>
                </c:pt>
                <c:pt idx="48">
                  <c:v>44337</c:v>
                </c:pt>
                <c:pt idx="49">
                  <c:v>44336</c:v>
                </c:pt>
                <c:pt idx="50">
                  <c:v>44335</c:v>
                </c:pt>
                <c:pt idx="51">
                  <c:v>44334</c:v>
                </c:pt>
                <c:pt idx="52">
                  <c:v>44333</c:v>
                </c:pt>
                <c:pt idx="53">
                  <c:v>44330</c:v>
                </c:pt>
                <c:pt idx="54">
                  <c:v>44329</c:v>
                </c:pt>
                <c:pt idx="55">
                  <c:v>44328</c:v>
                </c:pt>
                <c:pt idx="56">
                  <c:v>44327</c:v>
                </c:pt>
                <c:pt idx="57">
                  <c:v>44326</c:v>
                </c:pt>
                <c:pt idx="58">
                  <c:v>44323</c:v>
                </c:pt>
                <c:pt idx="59">
                  <c:v>44322</c:v>
                </c:pt>
                <c:pt idx="60">
                  <c:v>44321</c:v>
                </c:pt>
                <c:pt idx="61">
                  <c:v>44320</c:v>
                </c:pt>
                <c:pt idx="62">
                  <c:v>44316</c:v>
                </c:pt>
                <c:pt idx="63">
                  <c:v>44315</c:v>
                </c:pt>
                <c:pt idx="64">
                  <c:v>44314</c:v>
                </c:pt>
                <c:pt idx="65">
                  <c:v>44313</c:v>
                </c:pt>
                <c:pt idx="66">
                  <c:v>44312</c:v>
                </c:pt>
                <c:pt idx="67">
                  <c:v>44309</c:v>
                </c:pt>
                <c:pt idx="68">
                  <c:v>44308</c:v>
                </c:pt>
                <c:pt idx="69">
                  <c:v>44307</c:v>
                </c:pt>
                <c:pt idx="70">
                  <c:v>44306</c:v>
                </c:pt>
                <c:pt idx="71">
                  <c:v>44305</c:v>
                </c:pt>
                <c:pt idx="72">
                  <c:v>44302</c:v>
                </c:pt>
                <c:pt idx="73">
                  <c:v>44301</c:v>
                </c:pt>
                <c:pt idx="74">
                  <c:v>44300</c:v>
                </c:pt>
                <c:pt idx="75">
                  <c:v>44299</c:v>
                </c:pt>
                <c:pt idx="76">
                  <c:v>44298</c:v>
                </c:pt>
                <c:pt idx="77">
                  <c:v>44295</c:v>
                </c:pt>
                <c:pt idx="78">
                  <c:v>44294</c:v>
                </c:pt>
                <c:pt idx="79">
                  <c:v>44293</c:v>
                </c:pt>
                <c:pt idx="80">
                  <c:v>44292</c:v>
                </c:pt>
                <c:pt idx="81">
                  <c:v>44287</c:v>
                </c:pt>
                <c:pt idx="82">
                  <c:v>44286</c:v>
                </c:pt>
                <c:pt idx="83">
                  <c:v>44285</c:v>
                </c:pt>
                <c:pt idx="84">
                  <c:v>44284</c:v>
                </c:pt>
                <c:pt idx="85">
                  <c:v>44281</c:v>
                </c:pt>
                <c:pt idx="86">
                  <c:v>44280</c:v>
                </c:pt>
                <c:pt idx="87">
                  <c:v>44279</c:v>
                </c:pt>
                <c:pt idx="88">
                  <c:v>44278</c:v>
                </c:pt>
                <c:pt idx="89">
                  <c:v>44277</c:v>
                </c:pt>
                <c:pt idx="90">
                  <c:v>44274</c:v>
                </c:pt>
                <c:pt idx="91">
                  <c:v>44273</c:v>
                </c:pt>
                <c:pt idx="92">
                  <c:v>44272</c:v>
                </c:pt>
                <c:pt idx="93">
                  <c:v>44271</c:v>
                </c:pt>
                <c:pt idx="94">
                  <c:v>44270</c:v>
                </c:pt>
                <c:pt idx="95">
                  <c:v>44267</c:v>
                </c:pt>
                <c:pt idx="96">
                  <c:v>44266</c:v>
                </c:pt>
                <c:pt idx="97">
                  <c:v>44265</c:v>
                </c:pt>
                <c:pt idx="98">
                  <c:v>44264</c:v>
                </c:pt>
                <c:pt idx="99">
                  <c:v>44263</c:v>
                </c:pt>
                <c:pt idx="100">
                  <c:v>44260</c:v>
                </c:pt>
                <c:pt idx="101">
                  <c:v>44259</c:v>
                </c:pt>
                <c:pt idx="102">
                  <c:v>44258</c:v>
                </c:pt>
                <c:pt idx="103">
                  <c:v>44257</c:v>
                </c:pt>
                <c:pt idx="104">
                  <c:v>44256</c:v>
                </c:pt>
                <c:pt idx="105">
                  <c:v>44253</c:v>
                </c:pt>
                <c:pt idx="106">
                  <c:v>44252</c:v>
                </c:pt>
                <c:pt idx="107">
                  <c:v>44251</c:v>
                </c:pt>
                <c:pt idx="108">
                  <c:v>44250</c:v>
                </c:pt>
                <c:pt idx="109">
                  <c:v>44249</c:v>
                </c:pt>
                <c:pt idx="110">
                  <c:v>44246</c:v>
                </c:pt>
                <c:pt idx="111">
                  <c:v>44245</c:v>
                </c:pt>
                <c:pt idx="112">
                  <c:v>44244</c:v>
                </c:pt>
                <c:pt idx="113">
                  <c:v>44243</c:v>
                </c:pt>
                <c:pt idx="114">
                  <c:v>44242</c:v>
                </c:pt>
                <c:pt idx="115">
                  <c:v>44239</c:v>
                </c:pt>
                <c:pt idx="116">
                  <c:v>44238</c:v>
                </c:pt>
                <c:pt idx="117">
                  <c:v>44237</c:v>
                </c:pt>
                <c:pt idx="118">
                  <c:v>44236</c:v>
                </c:pt>
                <c:pt idx="119">
                  <c:v>44235</c:v>
                </c:pt>
                <c:pt idx="120">
                  <c:v>44232</c:v>
                </c:pt>
                <c:pt idx="121">
                  <c:v>44231</c:v>
                </c:pt>
                <c:pt idx="122">
                  <c:v>44230</c:v>
                </c:pt>
                <c:pt idx="123">
                  <c:v>44229</c:v>
                </c:pt>
                <c:pt idx="124">
                  <c:v>44228</c:v>
                </c:pt>
                <c:pt idx="125">
                  <c:v>44225</c:v>
                </c:pt>
                <c:pt idx="126">
                  <c:v>44224</c:v>
                </c:pt>
                <c:pt idx="127">
                  <c:v>44223</c:v>
                </c:pt>
                <c:pt idx="128">
                  <c:v>44222</c:v>
                </c:pt>
                <c:pt idx="129">
                  <c:v>44221</c:v>
                </c:pt>
                <c:pt idx="130">
                  <c:v>44218</c:v>
                </c:pt>
                <c:pt idx="131">
                  <c:v>44217</c:v>
                </c:pt>
                <c:pt idx="132">
                  <c:v>44216</c:v>
                </c:pt>
                <c:pt idx="133">
                  <c:v>44215</c:v>
                </c:pt>
                <c:pt idx="134">
                  <c:v>44214</c:v>
                </c:pt>
                <c:pt idx="135">
                  <c:v>44211</c:v>
                </c:pt>
                <c:pt idx="136">
                  <c:v>44210</c:v>
                </c:pt>
                <c:pt idx="137">
                  <c:v>44209</c:v>
                </c:pt>
                <c:pt idx="138">
                  <c:v>44208</c:v>
                </c:pt>
                <c:pt idx="139">
                  <c:v>44207</c:v>
                </c:pt>
                <c:pt idx="140">
                  <c:v>44204</c:v>
                </c:pt>
                <c:pt idx="141">
                  <c:v>44203</c:v>
                </c:pt>
                <c:pt idx="142">
                  <c:v>44201</c:v>
                </c:pt>
                <c:pt idx="143">
                  <c:v>44200</c:v>
                </c:pt>
                <c:pt idx="144">
                  <c:v>44195</c:v>
                </c:pt>
                <c:pt idx="145">
                  <c:v>44194</c:v>
                </c:pt>
                <c:pt idx="146">
                  <c:v>44193</c:v>
                </c:pt>
                <c:pt idx="147">
                  <c:v>44188</c:v>
                </c:pt>
                <c:pt idx="148">
                  <c:v>44187</c:v>
                </c:pt>
                <c:pt idx="149">
                  <c:v>44186</c:v>
                </c:pt>
                <c:pt idx="150">
                  <c:v>44183</c:v>
                </c:pt>
                <c:pt idx="151">
                  <c:v>44182</c:v>
                </c:pt>
                <c:pt idx="152">
                  <c:v>44181</c:v>
                </c:pt>
                <c:pt idx="153">
                  <c:v>44180</c:v>
                </c:pt>
                <c:pt idx="154">
                  <c:v>44179</c:v>
                </c:pt>
                <c:pt idx="155">
                  <c:v>44176</c:v>
                </c:pt>
                <c:pt idx="156">
                  <c:v>44175</c:v>
                </c:pt>
                <c:pt idx="157">
                  <c:v>44174</c:v>
                </c:pt>
                <c:pt idx="158">
                  <c:v>44173</c:v>
                </c:pt>
                <c:pt idx="159">
                  <c:v>44172</c:v>
                </c:pt>
                <c:pt idx="160">
                  <c:v>44169</c:v>
                </c:pt>
                <c:pt idx="161">
                  <c:v>44168</c:v>
                </c:pt>
                <c:pt idx="162">
                  <c:v>44167</c:v>
                </c:pt>
                <c:pt idx="163">
                  <c:v>44166</c:v>
                </c:pt>
                <c:pt idx="164">
                  <c:v>44165</c:v>
                </c:pt>
                <c:pt idx="165">
                  <c:v>44162</c:v>
                </c:pt>
                <c:pt idx="166">
                  <c:v>44161</c:v>
                </c:pt>
                <c:pt idx="167">
                  <c:v>44160</c:v>
                </c:pt>
                <c:pt idx="168">
                  <c:v>44159</c:v>
                </c:pt>
                <c:pt idx="169">
                  <c:v>44158</c:v>
                </c:pt>
                <c:pt idx="170">
                  <c:v>44155</c:v>
                </c:pt>
                <c:pt idx="171">
                  <c:v>44154</c:v>
                </c:pt>
                <c:pt idx="172">
                  <c:v>44153</c:v>
                </c:pt>
                <c:pt idx="173">
                  <c:v>44152</c:v>
                </c:pt>
                <c:pt idx="174">
                  <c:v>44151</c:v>
                </c:pt>
                <c:pt idx="175">
                  <c:v>44148</c:v>
                </c:pt>
                <c:pt idx="176">
                  <c:v>44147</c:v>
                </c:pt>
                <c:pt idx="177">
                  <c:v>44145</c:v>
                </c:pt>
                <c:pt idx="178">
                  <c:v>44144</c:v>
                </c:pt>
                <c:pt idx="179">
                  <c:v>44141</c:v>
                </c:pt>
                <c:pt idx="180">
                  <c:v>44140</c:v>
                </c:pt>
                <c:pt idx="181">
                  <c:v>44139</c:v>
                </c:pt>
                <c:pt idx="182">
                  <c:v>44138</c:v>
                </c:pt>
                <c:pt idx="183">
                  <c:v>44137</c:v>
                </c:pt>
                <c:pt idx="184">
                  <c:v>44134</c:v>
                </c:pt>
                <c:pt idx="185">
                  <c:v>44133</c:v>
                </c:pt>
                <c:pt idx="186">
                  <c:v>44132</c:v>
                </c:pt>
                <c:pt idx="187">
                  <c:v>44131</c:v>
                </c:pt>
                <c:pt idx="188">
                  <c:v>44130</c:v>
                </c:pt>
                <c:pt idx="189">
                  <c:v>44127</c:v>
                </c:pt>
                <c:pt idx="190">
                  <c:v>44126</c:v>
                </c:pt>
                <c:pt idx="191">
                  <c:v>44125</c:v>
                </c:pt>
                <c:pt idx="192">
                  <c:v>44124</c:v>
                </c:pt>
                <c:pt idx="193">
                  <c:v>44123</c:v>
                </c:pt>
                <c:pt idx="194">
                  <c:v>44120</c:v>
                </c:pt>
                <c:pt idx="195">
                  <c:v>44119</c:v>
                </c:pt>
                <c:pt idx="196">
                  <c:v>44118</c:v>
                </c:pt>
                <c:pt idx="197">
                  <c:v>44117</c:v>
                </c:pt>
                <c:pt idx="198">
                  <c:v>44116</c:v>
                </c:pt>
                <c:pt idx="199">
                  <c:v>44113</c:v>
                </c:pt>
                <c:pt idx="200">
                  <c:v>44112</c:v>
                </c:pt>
                <c:pt idx="201">
                  <c:v>44111</c:v>
                </c:pt>
                <c:pt idx="202">
                  <c:v>44110</c:v>
                </c:pt>
                <c:pt idx="203">
                  <c:v>44109</c:v>
                </c:pt>
                <c:pt idx="204">
                  <c:v>44106</c:v>
                </c:pt>
                <c:pt idx="205">
                  <c:v>44105</c:v>
                </c:pt>
                <c:pt idx="206">
                  <c:v>44104</c:v>
                </c:pt>
                <c:pt idx="207">
                  <c:v>44103</c:v>
                </c:pt>
                <c:pt idx="208">
                  <c:v>44102</c:v>
                </c:pt>
                <c:pt idx="209">
                  <c:v>44099</c:v>
                </c:pt>
                <c:pt idx="210">
                  <c:v>44098</c:v>
                </c:pt>
                <c:pt idx="211">
                  <c:v>44097</c:v>
                </c:pt>
                <c:pt idx="212">
                  <c:v>44096</c:v>
                </c:pt>
                <c:pt idx="213">
                  <c:v>44095</c:v>
                </c:pt>
                <c:pt idx="214">
                  <c:v>44092</c:v>
                </c:pt>
                <c:pt idx="215">
                  <c:v>44091</c:v>
                </c:pt>
                <c:pt idx="216">
                  <c:v>44090</c:v>
                </c:pt>
                <c:pt idx="217">
                  <c:v>44089</c:v>
                </c:pt>
                <c:pt idx="218">
                  <c:v>44088</c:v>
                </c:pt>
                <c:pt idx="219">
                  <c:v>44085</c:v>
                </c:pt>
                <c:pt idx="220">
                  <c:v>44084</c:v>
                </c:pt>
                <c:pt idx="221">
                  <c:v>44083</c:v>
                </c:pt>
                <c:pt idx="222">
                  <c:v>44082</c:v>
                </c:pt>
                <c:pt idx="223">
                  <c:v>44081</c:v>
                </c:pt>
                <c:pt idx="224">
                  <c:v>44078</c:v>
                </c:pt>
                <c:pt idx="225">
                  <c:v>44077</c:v>
                </c:pt>
                <c:pt idx="226">
                  <c:v>44076</c:v>
                </c:pt>
                <c:pt idx="227">
                  <c:v>44075</c:v>
                </c:pt>
                <c:pt idx="228">
                  <c:v>44074</c:v>
                </c:pt>
                <c:pt idx="229">
                  <c:v>44071</c:v>
                </c:pt>
                <c:pt idx="230">
                  <c:v>44070</c:v>
                </c:pt>
                <c:pt idx="231">
                  <c:v>44069</c:v>
                </c:pt>
                <c:pt idx="232">
                  <c:v>44068</c:v>
                </c:pt>
                <c:pt idx="233">
                  <c:v>44067</c:v>
                </c:pt>
                <c:pt idx="234">
                  <c:v>44064</c:v>
                </c:pt>
                <c:pt idx="235">
                  <c:v>44063</c:v>
                </c:pt>
                <c:pt idx="236">
                  <c:v>44062</c:v>
                </c:pt>
                <c:pt idx="237">
                  <c:v>44061</c:v>
                </c:pt>
                <c:pt idx="238">
                  <c:v>44060</c:v>
                </c:pt>
                <c:pt idx="239">
                  <c:v>44057</c:v>
                </c:pt>
                <c:pt idx="240">
                  <c:v>44056</c:v>
                </c:pt>
                <c:pt idx="241">
                  <c:v>44055</c:v>
                </c:pt>
                <c:pt idx="242">
                  <c:v>44054</c:v>
                </c:pt>
                <c:pt idx="243">
                  <c:v>44053</c:v>
                </c:pt>
                <c:pt idx="244">
                  <c:v>44050</c:v>
                </c:pt>
                <c:pt idx="245">
                  <c:v>44049</c:v>
                </c:pt>
                <c:pt idx="246">
                  <c:v>44048</c:v>
                </c:pt>
                <c:pt idx="247">
                  <c:v>44047</c:v>
                </c:pt>
                <c:pt idx="248">
                  <c:v>44046</c:v>
                </c:pt>
                <c:pt idx="249">
                  <c:v>44043</c:v>
                </c:pt>
                <c:pt idx="250">
                  <c:v>44042</c:v>
                </c:pt>
                <c:pt idx="251">
                  <c:v>44041</c:v>
                </c:pt>
                <c:pt idx="252">
                  <c:v>44040</c:v>
                </c:pt>
                <c:pt idx="253">
                  <c:v>44039</c:v>
                </c:pt>
                <c:pt idx="254">
                  <c:v>44036</c:v>
                </c:pt>
                <c:pt idx="255">
                  <c:v>44035</c:v>
                </c:pt>
                <c:pt idx="256">
                  <c:v>44034</c:v>
                </c:pt>
                <c:pt idx="257">
                  <c:v>44033</c:v>
                </c:pt>
                <c:pt idx="258">
                  <c:v>44032</c:v>
                </c:pt>
                <c:pt idx="259">
                  <c:v>44029</c:v>
                </c:pt>
                <c:pt idx="260">
                  <c:v>44028</c:v>
                </c:pt>
                <c:pt idx="261">
                  <c:v>44027</c:v>
                </c:pt>
                <c:pt idx="262">
                  <c:v>44026</c:v>
                </c:pt>
                <c:pt idx="263">
                  <c:v>44025</c:v>
                </c:pt>
                <c:pt idx="264">
                  <c:v>44022</c:v>
                </c:pt>
                <c:pt idx="265">
                  <c:v>44021</c:v>
                </c:pt>
                <c:pt idx="266">
                  <c:v>44020</c:v>
                </c:pt>
                <c:pt idx="267">
                  <c:v>44019</c:v>
                </c:pt>
                <c:pt idx="268">
                  <c:v>44018</c:v>
                </c:pt>
                <c:pt idx="269">
                  <c:v>44015</c:v>
                </c:pt>
                <c:pt idx="270">
                  <c:v>44014</c:v>
                </c:pt>
                <c:pt idx="271">
                  <c:v>44013</c:v>
                </c:pt>
                <c:pt idx="272">
                  <c:v>44012</c:v>
                </c:pt>
                <c:pt idx="273">
                  <c:v>44011</c:v>
                </c:pt>
                <c:pt idx="274">
                  <c:v>44008</c:v>
                </c:pt>
                <c:pt idx="275">
                  <c:v>44007</c:v>
                </c:pt>
                <c:pt idx="276">
                  <c:v>44006</c:v>
                </c:pt>
                <c:pt idx="277">
                  <c:v>44005</c:v>
                </c:pt>
                <c:pt idx="278">
                  <c:v>44004</c:v>
                </c:pt>
                <c:pt idx="279">
                  <c:v>44001</c:v>
                </c:pt>
                <c:pt idx="280">
                  <c:v>44000</c:v>
                </c:pt>
                <c:pt idx="281">
                  <c:v>43999</c:v>
                </c:pt>
                <c:pt idx="282">
                  <c:v>43998</c:v>
                </c:pt>
                <c:pt idx="283">
                  <c:v>43997</c:v>
                </c:pt>
                <c:pt idx="284">
                  <c:v>43994</c:v>
                </c:pt>
                <c:pt idx="285">
                  <c:v>43992</c:v>
                </c:pt>
                <c:pt idx="286">
                  <c:v>43991</c:v>
                </c:pt>
                <c:pt idx="287">
                  <c:v>43990</c:v>
                </c:pt>
                <c:pt idx="288">
                  <c:v>43987</c:v>
                </c:pt>
                <c:pt idx="289">
                  <c:v>43986</c:v>
                </c:pt>
                <c:pt idx="290">
                  <c:v>43985</c:v>
                </c:pt>
                <c:pt idx="291">
                  <c:v>43984</c:v>
                </c:pt>
                <c:pt idx="292">
                  <c:v>43983</c:v>
                </c:pt>
                <c:pt idx="293">
                  <c:v>43980</c:v>
                </c:pt>
                <c:pt idx="294">
                  <c:v>43979</c:v>
                </c:pt>
                <c:pt idx="295">
                  <c:v>43978</c:v>
                </c:pt>
                <c:pt idx="296">
                  <c:v>43977</c:v>
                </c:pt>
                <c:pt idx="297">
                  <c:v>43976</c:v>
                </c:pt>
                <c:pt idx="298">
                  <c:v>43973</c:v>
                </c:pt>
                <c:pt idx="299">
                  <c:v>43972</c:v>
                </c:pt>
                <c:pt idx="300">
                  <c:v>43971</c:v>
                </c:pt>
                <c:pt idx="301">
                  <c:v>43970</c:v>
                </c:pt>
                <c:pt idx="302">
                  <c:v>43969</c:v>
                </c:pt>
                <c:pt idx="303">
                  <c:v>43966</c:v>
                </c:pt>
                <c:pt idx="304">
                  <c:v>43965</c:v>
                </c:pt>
                <c:pt idx="305">
                  <c:v>43964</c:v>
                </c:pt>
                <c:pt idx="306">
                  <c:v>43963</c:v>
                </c:pt>
                <c:pt idx="307">
                  <c:v>43962</c:v>
                </c:pt>
                <c:pt idx="308">
                  <c:v>43959</c:v>
                </c:pt>
                <c:pt idx="309">
                  <c:v>43958</c:v>
                </c:pt>
                <c:pt idx="310">
                  <c:v>43957</c:v>
                </c:pt>
                <c:pt idx="311">
                  <c:v>43956</c:v>
                </c:pt>
                <c:pt idx="312">
                  <c:v>43955</c:v>
                </c:pt>
                <c:pt idx="313">
                  <c:v>43951</c:v>
                </c:pt>
                <c:pt idx="314">
                  <c:v>43950</c:v>
                </c:pt>
                <c:pt idx="315">
                  <c:v>43949</c:v>
                </c:pt>
                <c:pt idx="316">
                  <c:v>43948</c:v>
                </c:pt>
                <c:pt idx="317">
                  <c:v>43945</c:v>
                </c:pt>
                <c:pt idx="318">
                  <c:v>43944</c:v>
                </c:pt>
                <c:pt idx="319">
                  <c:v>43943</c:v>
                </c:pt>
                <c:pt idx="320">
                  <c:v>43942</c:v>
                </c:pt>
                <c:pt idx="321">
                  <c:v>43941</c:v>
                </c:pt>
                <c:pt idx="322">
                  <c:v>43938</c:v>
                </c:pt>
                <c:pt idx="323">
                  <c:v>43937</c:v>
                </c:pt>
                <c:pt idx="324">
                  <c:v>43936</c:v>
                </c:pt>
                <c:pt idx="325">
                  <c:v>43935</c:v>
                </c:pt>
                <c:pt idx="326">
                  <c:v>43930</c:v>
                </c:pt>
                <c:pt idx="327">
                  <c:v>43929</c:v>
                </c:pt>
                <c:pt idx="328">
                  <c:v>43928</c:v>
                </c:pt>
                <c:pt idx="329">
                  <c:v>43927</c:v>
                </c:pt>
                <c:pt idx="330">
                  <c:v>43924</c:v>
                </c:pt>
                <c:pt idx="331">
                  <c:v>43923</c:v>
                </c:pt>
                <c:pt idx="332">
                  <c:v>43922</c:v>
                </c:pt>
                <c:pt idx="333">
                  <c:v>43921</c:v>
                </c:pt>
                <c:pt idx="334">
                  <c:v>43920</c:v>
                </c:pt>
                <c:pt idx="335">
                  <c:v>43917</c:v>
                </c:pt>
                <c:pt idx="336">
                  <c:v>43916</c:v>
                </c:pt>
                <c:pt idx="337">
                  <c:v>43915</c:v>
                </c:pt>
                <c:pt idx="338">
                  <c:v>43914</c:v>
                </c:pt>
                <c:pt idx="339">
                  <c:v>43913</c:v>
                </c:pt>
                <c:pt idx="340">
                  <c:v>43910</c:v>
                </c:pt>
                <c:pt idx="341">
                  <c:v>43909</c:v>
                </c:pt>
                <c:pt idx="342">
                  <c:v>43908</c:v>
                </c:pt>
                <c:pt idx="343">
                  <c:v>43907</c:v>
                </c:pt>
                <c:pt idx="344">
                  <c:v>43906</c:v>
                </c:pt>
                <c:pt idx="345">
                  <c:v>43903</c:v>
                </c:pt>
                <c:pt idx="346">
                  <c:v>43902</c:v>
                </c:pt>
                <c:pt idx="347">
                  <c:v>43901</c:v>
                </c:pt>
                <c:pt idx="348">
                  <c:v>43900</c:v>
                </c:pt>
                <c:pt idx="349">
                  <c:v>43899</c:v>
                </c:pt>
                <c:pt idx="350">
                  <c:v>43896</c:v>
                </c:pt>
                <c:pt idx="351">
                  <c:v>43895</c:v>
                </c:pt>
                <c:pt idx="352">
                  <c:v>43894</c:v>
                </c:pt>
                <c:pt idx="353">
                  <c:v>43893</c:v>
                </c:pt>
                <c:pt idx="354">
                  <c:v>43892</c:v>
                </c:pt>
                <c:pt idx="355">
                  <c:v>43889</c:v>
                </c:pt>
                <c:pt idx="356">
                  <c:v>43888</c:v>
                </c:pt>
                <c:pt idx="357">
                  <c:v>43887</c:v>
                </c:pt>
                <c:pt idx="358">
                  <c:v>43886</c:v>
                </c:pt>
                <c:pt idx="359">
                  <c:v>43885</c:v>
                </c:pt>
                <c:pt idx="360">
                  <c:v>43882</c:v>
                </c:pt>
                <c:pt idx="361">
                  <c:v>43881</c:v>
                </c:pt>
                <c:pt idx="362">
                  <c:v>43880</c:v>
                </c:pt>
                <c:pt idx="363">
                  <c:v>43879</c:v>
                </c:pt>
                <c:pt idx="364">
                  <c:v>43878</c:v>
                </c:pt>
                <c:pt idx="365">
                  <c:v>43875</c:v>
                </c:pt>
                <c:pt idx="366">
                  <c:v>43874</c:v>
                </c:pt>
                <c:pt idx="367">
                  <c:v>43873</c:v>
                </c:pt>
                <c:pt idx="368">
                  <c:v>43872</c:v>
                </c:pt>
                <c:pt idx="369">
                  <c:v>43871</c:v>
                </c:pt>
                <c:pt idx="370">
                  <c:v>43868</c:v>
                </c:pt>
                <c:pt idx="371">
                  <c:v>43867</c:v>
                </c:pt>
                <c:pt idx="372">
                  <c:v>43866</c:v>
                </c:pt>
                <c:pt idx="373">
                  <c:v>43865</c:v>
                </c:pt>
                <c:pt idx="374">
                  <c:v>43864</c:v>
                </c:pt>
                <c:pt idx="375">
                  <c:v>43861</c:v>
                </c:pt>
                <c:pt idx="376">
                  <c:v>43860</c:v>
                </c:pt>
                <c:pt idx="377">
                  <c:v>43859</c:v>
                </c:pt>
                <c:pt idx="378">
                  <c:v>43858</c:v>
                </c:pt>
                <c:pt idx="379">
                  <c:v>43857</c:v>
                </c:pt>
                <c:pt idx="380">
                  <c:v>43854</c:v>
                </c:pt>
                <c:pt idx="381">
                  <c:v>43853</c:v>
                </c:pt>
                <c:pt idx="382">
                  <c:v>43852</c:v>
                </c:pt>
                <c:pt idx="383">
                  <c:v>43851</c:v>
                </c:pt>
                <c:pt idx="384">
                  <c:v>43850</c:v>
                </c:pt>
                <c:pt idx="385">
                  <c:v>43847</c:v>
                </c:pt>
                <c:pt idx="386">
                  <c:v>43846</c:v>
                </c:pt>
                <c:pt idx="387">
                  <c:v>43845</c:v>
                </c:pt>
                <c:pt idx="388">
                  <c:v>43844</c:v>
                </c:pt>
                <c:pt idx="389">
                  <c:v>43843</c:v>
                </c:pt>
                <c:pt idx="390">
                  <c:v>43840</c:v>
                </c:pt>
                <c:pt idx="391">
                  <c:v>43839</c:v>
                </c:pt>
                <c:pt idx="392">
                  <c:v>43838</c:v>
                </c:pt>
                <c:pt idx="393">
                  <c:v>43837</c:v>
                </c:pt>
                <c:pt idx="394">
                  <c:v>43833</c:v>
                </c:pt>
                <c:pt idx="395">
                  <c:v>43832</c:v>
                </c:pt>
                <c:pt idx="396">
                  <c:v>43829</c:v>
                </c:pt>
                <c:pt idx="397">
                  <c:v>43826</c:v>
                </c:pt>
                <c:pt idx="398">
                  <c:v>43822</c:v>
                </c:pt>
                <c:pt idx="399">
                  <c:v>43819</c:v>
                </c:pt>
                <c:pt idx="400">
                  <c:v>43818</c:v>
                </c:pt>
                <c:pt idx="401">
                  <c:v>43817</c:v>
                </c:pt>
                <c:pt idx="402">
                  <c:v>43816</c:v>
                </c:pt>
                <c:pt idx="403">
                  <c:v>43815</c:v>
                </c:pt>
                <c:pt idx="404">
                  <c:v>43812</c:v>
                </c:pt>
                <c:pt idx="405">
                  <c:v>43811</c:v>
                </c:pt>
                <c:pt idx="406">
                  <c:v>43810</c:v>
                </c:pt>
                <c:pt idx="407">
                  <c:v>43809</c:v>
                </c:pt>
                <c:pt idx="408">
                  <c:v>43808</c:v>
                </c:pt>
                <c:pt idx="409">
                  <c:v>43805</c:v>
                </c:pt>
                <c:pt idx="410">
                  <c:v>43804</c:v>
                </c:pt>
                <c:pt idx="411">
                  <c:v>43803</c:v>
                </c:pt>
                <c:pt idx="412">
                  <c:v>43802</c:v>
                </c:pt>
                <c:pt idx="413">
                  <c:v>43801</c:v>
                </c:pt>
                <c:pt idx="414">
                  <c:v>43798</c:v>
                </c:pt>
                <c:pt idx="415">
                  <c:v>43797</c:v>
                </c:pt>
                <c:pt idx="416">
                  <c:v>43796</c:v>
                </c:pt>
                <c:pt idx="417">
                  <c:v>43795</c:v>
                </c:pt>
                <c:pt idx="418">
                  <c:v>43794</c:v>
                </c:pt>
                <c:pt idx="419">
                  <c:v>43791</c:v>
                </c:pt>
                <c:pt idx="420">
                  <c:v>43790</c:v>
                </c:pt>
                <c:pt idx="421">
                  <c:v>43789</c:v>
                </c:pt>
                <c:pt idx="422">
                  <c:v>43788</c:v>
                </c:pt>
                <c:pt idx="423">
                  <c:v>43787</c:v>
                </c:pt>
                <c:pt idx="424">
                  <c:v>43784</c:v>
                </c:pt>
                <c:pt idx="425">
                  <c:v>43783</c:v>
                </c:pt>
                <c:pt idx="426">
                  <c:v>43782</c:v>
                </c:pt>
                <c:pt idx="427">
                  <c:v>43781</c:v>
                </c:pt>
                <c:pt idx="428">
                  <c:v>43777</c:v>
                </c:pt>
                <c:pt idx="429">
                  <c:v>43776</c:v>
                </c:pt>
                <c:pt idx="430">
                  <c:v>43775</c:v>
                </c:pt>
                <c:pt idx="431">
                  <c:v>43774</c:v>
                </c:pt>
                <c:pt idx="432">
                  <c:v>43773</c:v>
                </c:pt>
                <c:pt idx="433">
                  <c:v>43769</c:v>
                </c:pt>
                <c:pt idx="434">
                  <c:v>43768</c:v>
                </c:pt>
                <c:pt idx="435">
                  <c:v>43767</c:v>
                </c:pt>
                <c:pt idx="436">
                  <c:v>43766</c:v>
                </c:pt>
                <c:pt idx="437">
                  <c:v>43763</c:v>
                </c:pt>
                <c:pt idx="438">
                  <c:v>43762</c:v>
                </c:pt>
                <c:pt idx="439">
                  <c:v>43761</c:v>
                </c:pt>
                <c:pt idx="440">
                  <c:v>43760</c:v>
                </c:pt>
                <c:pt idx="441">
                  <c:v>43759</c:v>
                </c:pt>
                <c:pt idx="442">
                  <c:v>43756</c:v>
                </c:pt>
                <c:pt idx="443">
                  <c:v>43755</c:v>
                </c:pt>
                <c:pt idx="444">
                  <c:v>43754</c:v>
                </c:pt>
                <c:pt idx="445">
                  <c:v>43753</c:v>
                </c:pt>
                <c:pt idx="446">
                  <c:v>43752</c:v>
                </c:pt>
                <c:pt idx="447">
                  <c:v>43749</c:v>
                </c:pt>
                <c:pt idx="448">
                  <c:v>43748</c:v>
                </c:pt>
                <c:pt idx="449">
                  <c:v>43747</c:v>
                </c:pt>
                <c:pt idx="450">
                  <c:v>43746</c:v>
                </c:pt>
                <c:pt idx="451">
                  <c:v>43745</c:v>
                </c:pt>
                <c:pt idx="452">
                  <c:v>43742</c:v>
                </c:pt>
                <c:pt idx="453">
                  <c:v>43741</c:v>
                </c:pt>
                <c:pt idx="454">
                  <c:v>43740</c:v>
                </c:pt>
                <c:pt idx="455">
                  <c:v>43739</c:v>
                </c:pt>
                <c:pt idx="456">
                  <c:v>43738</c:v>
                </c:pt>
                <c:pt idx="457">
                  <c:v>43735</c:v>
                </c:pt>
                <c:pt idx="458">
                  <c:v>43734</c:v>
                </c:pt>
                <c:pt idx="459">
                  <c:v>43733</c:v>
                </c:pt>
                <c:pt idx="460">
                  <c:v>43732</c:v>
                </c:pt>
                <c:pt idx="461">
                  <c:v>43731</c:v>
                </c:pt>
                <c:pt idx="462">
                  <c:v>43728</c:v>
                </c:pt>
                <c:pt idx="463">
                  <c:v>43727</c:v>
                </c:pt>
                <c:pt idx="464">
                  <c:v>43726</c:v>
                </c:pt>
                <c:pt idx="465">
                  <c:v>43725</c:v>
                </c:pt>
                <c:pt idx="466">
                  <c:v>43724</c:v>
                </c:pt>
                <c:pt idx="467">
                  <c:v>43721</c:v>
                </c:pt>
                <c:pt idx="468">
                  <c:v>43720</c:v>
                </c:pt>
                <c:pt idx="469">
                  <c:v>43719</c:v>
                </c:pt>
                <c:pt idx="470">
                  <c:v>43718</c:v>
                </c:pt>
                <c:pt idx="471">
                  <c:v>43717</c:v>
                </c:pt>
                <c:pt idx="472">
                  <c:v>43714</c:v>
                </c:pt>
                <c:pt idx="473">
                  <c:v>43713</c:v>
                </c:pt>
                <c:pt idx="474">
                  <c:v>43712</c:v>
                </c:pt>
                <c:pt idx="475">
                  <c:v>43711</c:v>
                </c:pt>
                <c:pt idx="476">
                  <c:v>43710</c:v>
                </c:pt>
                <c:pt idx="477">
                  <c:v>43707</c:v>
                </c:pt>
                <c:pt idx="478">
                  <c:v>43706</c:v>
                </c:pt>
                <c:pt idx="479">
                  <c:v>43705</c:v>
                </c:pt>
                <c:pt idx="480">
                  <c:v>43704</c:v>
                </c:pt>
                <c:pt idx="481">
                  <c:v>43703</c:v>
                </c:pt>
                <c:pt idx="482">
                  <c:v>43700</c:v>
                </c:pt>
                <c:pt idx="483">
                  <c:v>43699</c:v>
                </c:pt>
                <c:pt idx="484">
                  <c:v>43698</c:v>
                </c:pt>
                <c:pt idx="485">
                  <c:v>43697</c:v>
                </c:pt>
                <c:pt idx="486">
                  <c:v>43696</c:v>
                </c:pt>
                <c:pt idx="487">
                  <c:v>43693</c:v>
                </c:pt>
                <c:pt idx="488">
                  <c:v>43691</c:v>
                </c:pt>
                <c:pt idx="489">
                  <c:v>43690</c:v>
                </c:pt>
                <c:pt idx="490">
                  <c:v>43689</c:v>
                </c:pt>
                <c:pt idx="491">
                  <c:v>43686</c:v>
                </c:pt>
                <c:pt idx="492">
                  <c:v>43685</c:v>
                </c:pt>
                <c:pt idx="493">
                  <c:v>43684</c:v>
                </c:pt>
                <c:pt idx="494">
                  <c:v>43683</c:v>
                </c:pt>
                <c:pt idx="495">
                  <c:v>43682</c:v>
                </c:pt>
                <c:pt idx="496">
                  <c:v>43679</c:v>
                </c:pt>
                <c:pt idx="497">
                  <c:v>43678</c:v>
                </c:pt>
                <c:pt idx="498">
                  <c:v>43677</c:v>
                </c:pt>
                <c:pt idx="499">
                  <c:v>43676</c:v>
                </c:pt>
                <c:pt idx="500">
                  <c:v>43675</c:v>
                </c:pt>
                <c:pt idx="501">
                  <c:v>43672</c:v>
                </c:pt>
                <c:pt idx="502">
                  <c:v>43671</c:v>
                </c:pt>
                <c:pt idx="503">
                  <c:v>43670</c:v>
                </c:pt>
                <c:pt idx="504">
                  <c:v>43669</c:v>
                </c:pt>
                <c:pt idx="505">
                  <c:v>43668</c:v>
                </c:pt>
                <c:pt idx="506">
                  <c:v>43665</c:v>
                </c:pt>
                <c:pt idx="507">
                  <c:v>43664</c:v>
                </c:pt>
                <c:pt idx="508">
                  <c:v>43663</c:v>
                </c:pt>
                <c:pt idx="509">
                  <c:v>43662</c:v>
                </c:pt>
                <c:pt idx="510">
                  <c:v>43661</c:v>
                </c:pt>
                <c:pt idx="511">
                  <c:v>43658</c:v>
                </c:pt>
                <c:pt idx="512">
                  <c:v>43657</c:v>
                </c:pt>
                <c:pt idx="513">
                  <c:v>43656</c:v>
                </c:pt>
                <c:pt idx="514">
                  <c:v>43655</c:v>
                </c:pt>
                <c:pt idx="515">
                  <c:v>43654</c:v>
                </c:pt>
                <c:pt idx="516">
                  <c:v>43651</c:v>
                </c:pt>
                <c:pt idx="517">
                  <c:v>43650</c:v>
                </c:pt>
                <c:pt idx="518">
                  <c:v>43649</c:v>
                </c:pt>
                <c:pt idx="519">
                  <c:v>43648</c:v>
                </c:pt>
                <c:pt idx="520">
                  <c:v>43647</c:v>
                </c:pt>
                <c:pt idx="521">
                  <c:v>43644</c:v>
                </c:pt>
                <c:pt idx="522">
                  <c:v>43643</c:v>
                </c:pt>
                <c:pt idx="523">
                  <c:v>43642</c:v>
                </c:pt>
                <c:pt idx="524">
                  <c:v>43641</c:v>
                </c:pt>
                <c:pt idx="525">
                  <c:v>43640</c:v>
                </c:pt>
                <c:pt idx="526">
                  <c:v>43637</c:v>
                </c:pt>
                <c:pt idx="527">
                  <c:v>43635</c:v>
                </c:pt>
                <c:pt idx="528">
                  <c:v>43634</c:v>
                </c:pt>
                <c:pt idx="529">
                  <c:v>43633</c:v>
                </c:pt>
                <c:pt idx="530">
                  <c:v>43630</c:v>
                </c:pt>
                <c:pt idx="531">
                  <c:v>43629</c:v>
                </c:pt>
                <c:pt idx="532">
                  <c:v>43628</c:v>
                </c:pt>
                <c:pt idx="533">
                  <c:v>43627</c:v>
                </c:pt>
                <c:pt idx="534">
                  <c:v>43626</c:v>
                </c:pt>
                <c:pt idx="535">
                  <c:v>43623</c:v>
                </c:pt>
                <c:pt idx="536">
                  <c:v>43622</c:v>
                </c:pt>
                <c:pt idx="537">
                  <c:v>43621</c:v>
                </c:pt>
                <c:pt idx="538">
                  <c:v>43620</c:v>
                </c:pt>
                <c:pt idx="539">
                  <c:v>43619</c:v>
                </c:pt>
                <c:pt idx="540">
                  <c:v>43616</c:v>
                </c:pt>
                <c:pt idx="541">
                  <c:v>43615</c:v>
                </c:pt>
                <c:pt idx="542">
                  <c:v>43614</c:v>
                </c:pt>
                <c:pt idx="543">
                  <c:v>43613</c:v>
                </c:pt>
                <c:pt idx="544">
                  <c:v>43612</c:v>
                </c:pt>
                <c:pt idx="545">
                  <c:v>43609</c:v>
                </c:pt>
                <c:pt idx="546">
                  <c:v>43608</c:v>
                </c:pt>
                <c:pt idx="547">
                  <c:v>43607</c:v>
                </c:pt>
                <c:pt idx="548">
                  <c:v>43606</c:v>
                </c:pt>
                <c:pt idx="549">
                  <c:v>43605</c:v>
                </c:pt>
                <c:pt idx="550">
                  <c:v>43602</c:v>
                </c:pt>
                <c:pt idx="551">
                  <c:v>43601</c:v>
                </c:pt>
                <c:pt idx="552">
                  <c:v>43600</c:v>
                </c:pt>
                <c:pt idx="553">
                  <c:v>43599</c:v>
                </c:pt>
                <c:pt idx="554">
                  <c:v>43598</c:v>
                </c:pt>
                <c:pt idx="555">
                  <c:v>43595</c:v>
                </c:pt>
                <c:pt idx="556">
                  <c:v>43594</c:v>
                </c:pt>
                <c:pt idx="557">
                  <c:v>43593</c:v>
                </c:pt>
                <c:pt idx="558">
                  <c:v>43592</c:v>
                </c:pt>
                <c:pt idx="559">
                  <c:v>43591</c:v>
                </c:pt>
                <c:pt idx="560">
                  <c:v>43587</c:v>
                </c:pt>
                <c:pt idx="561">
                  <c:v>43585</c:v>
                </c:pt>
                <c:pt idx="562">
                  <c:v>43584</c:v>
                </c:pt>
                <c:pt idx="563">
                  <c:v>43581</c:v>
                </c:pt>
                <c:pt idx="564">
                  <c:v>43580</c:v>
                </c:pt>
                <c:pt idx="565">
                  <c:v>43579</c:v>
                </c:pt>
                <c:pt idx="566">
                  <c:v>43578</c:v>
                </c:pt>
                <c:pt idx="567">
                  <c:v>43573</c:v>
                </c:pt>
                <c:pt idx="568">
                  <c:v>43572</c:v>
                </c:pt>
                <c:pt idx="569">
                  <c:v>43571</c:v>
                </c:pt>
                <c:pt idx="570">
                  <c:v>43570</c:v>
                </c:pt>
                <c:pt idx="571">
                  <c:v>43567</c:v>
                </c:pt>
                <c:pt idx="572">
                  <c:v>43566</c:v>
                </c:pt>
                <c:pt idx="573">
                  <c:v>43565</c:v>
                </c:pt>
                <c:pt idx="574">
                  <c:v>43564</c:v>
                </c:pt>
                <c:pt idx="575">
                  <c:v>43563</c:v>
                </c:pt>
                <c:pt idx="576">
                  <c:v>43560</c:v>
                </c:pt>
                <c:pt idx="577">
                  <c:v>43559</c:v>
                </c:pt>
                <c:pt idx="578">
                  <c:v>43558</c:v>
                </c:pt>
                <c:pt idx="579">
                  <c:v>43557</c:v>
                </c:pt>
                <c:pt idx="580">
                  <c:v>43556</c:v>
                </c:pt>
                <c:pt idx="581">
                  <c:v>43553</c:v>
                </c:pt>
                <c:pt idx="582">
                  <c:v>43552</c:v>
                </c:pt>
                <c:pt idx="583">
                  <c:v>43551</c:v>
                </c:pt>
                <c:pt idx="584">
                  <c:v>43550</c:v>
                </c:pt>
                <c:pt idx="585">
                  <c:v>43549</c:v>
                </c:pt>
                <c:pt idx="586">
                  <c:v>43546</c:v>
                </c:pt>
                <c:pt idx="587">
                  <c:v>43545</c:v>
                </c:pt>
                <c:pt idx="588">
                  <c:v>43544</c:v>
                </c:pt>
                <c:pt idx="589">
                  <c:v>43543</c:v>
                </c:pt>
                <c:pt idx="590">
                  <c:v>43542</c:v>
                </c:pt>
                <c:pt idx="591">
                  <c:v>43539</c:v>
                </c:pt>
                <c:pt idx="592">
                  <c:v>43538</c:v>
                </c:pt>
                <c:pt idx="593">
                  <c:v>43537</c:v>
                </c:pt>
                <c:pt idx="594">
                  <c:v>43536</c:v>
                </c:pt>
                <c:pt idx="595">
                  <c:v>43535</c:v>
                </c:pt>
                <c:pt idx="596">
                  <c:v>43532</c:v>
                </c:pt>
                <c:pt idx="597">
                  <c:v>43531</c:v>
                </c:pt>
                <c:pt idx="598">
                  <c:v>43530</c:v>
                </c:pt>
                <c:pt idx="599">
                  <c:v>43529</c:v>
                </c:pt>
                <c:pt idx="600">
                  <c:v>43528</c:v>
                </c:pt>
                <c:pt idx="601">
                  <c:v>43525</c:v>
                </c:pt>
                <c:pt idx="602">
                  <c:v>43524</c:v>
                </c:pt>
                <c:pt idx="603">
                  <c:v>43523</c:v>
                </c:pt>
                <c:pt idx="604">
                  <c:v>43522</c:v>
                </c:pt>
                <c:pt idx="605">
                  <c:v>43521</c:v>
                </c:pt>
                <c:pt idx="606">
                  <c:v>43518</c:v>
                </c:pt>
                <c:pt idx="607">
                  <c:v>43517</c:v>
                </c:pt>
                <c:pt idx="608">
                  <c:v>43516</c:v>
                </c:pt>
                <c:pt idx="609">
                  <c:v>43515</c:v>
                </c:pt>
                <c:pt idx="610">
                  <c:v>43514</c:v>
                </c:pt>
                <c:pt idx="611">
                  <c:v>43511</c:v>
                </c:pt>
                <c:pt idx="612">
                  <c:v>43510</c:v>
                </c:pt>
                <c:pt idx="613">
                  <c:v>43509</c:v>
                </c:pt>
                <c:pt idx="614">
                  <c:v>43508</c:v>
                </c:pt>
                <c:pt idx="615">
                  <c:v>43507</c:v>
                </c:pt>
                <c:pt idx="616">
                  <c:v>43504</c:v>
                </c:pt>
                <c:pt idx="617">
                  <c:v>43503</c:v>
                </c:pt>
                <c:pt idx="618">
                  <c:v>43502</c:v>
                </c:pt>
                <c:pt idx="619">
                  <c:v>43501</c:v>
                </c:pt>
                <c:pt idx="620">
                  <c:v>43500</c:v>
                </c:pt>
                <c:pt idx="621">
                  <c:v>43497</c:v>
                </c:pt>
                <c:pt idx="622">
                  <c:v>43496</c:v>
                </c:pt>
                <c:pt idx="623">
                  <c:v>43495</c:v>
                </c:pt>
                <c:pt idx="624">
                  <c:v>43494</c:v>
                </c:pt>
                <c:pt idx="625">
                  <c:v>43493</c:v>
                </c:pt>
                <c:pt idx="626">
                  <c:v>43490</c:v>
                </c:pt>
                <c:pt idx="627">
                  <c:v>43489</c:v>
                </c:pt>
                <c:pt idx="628">
                  <c:v>43488</c:v>
                </c:pt>
                <c:pt idx="629">
                  <c:v>43487</c:v>
                </c:pt>
                <c:pt idx="630">
                  <c:v>43486</c:v>
                </c:pt>
                <c:pt idx="631">
                  <c:v>43483</c:v>
                </c:pt>
                <c:pt idx="632">
                  <c:v>43482</c:v>
                </c:pt>
                <c:pt idx="633">
                  <c:v>43481</c:v>
                </c:pt>
                <c:pt idx="634">
                  <c:v>43480</c:v>
                </c:pt>
                <c:pt idx="635">
                  <c:v>43479</c:v>
                </c:pt>
                <c:pt idx="636">
                  <c:v>43476</c:v>
                </c:pt>
                <c:pt idx="637">
                  <c:v>43475</c:v>
                </c:pt>
                <c:pt idx="638">
                  <c:v>43474</c:v>
                </c:pt>
                <c:pt idx="639">
                  <c:v>43473</c:v>
                </c:pt>
                <c:pt idx="640">
                  <c:v>43472</c:v>
                </c:pt>
                <c:pt idx="641">
                  <c:v>43469</c:v>
                </c:pt>
              </c:numCache>
            </c:numRef>
          </c:cat>
          <c:val>
            <c:numRef>
              <c:f>Analiza_Całość!$D$10:$D$651</c:f>
              <c:numCache>
                <c:formatCode>#\ ##0.000</c:formatCode>
                <c:ptCount val="642"/>
                <c:pt idx="1">
                  <c:v>101.01946550088439</c:v>
                </c:pt>
                <c:pt idx="2">
                  <c:v>100.07245575168216</c:v>
                </c:pt>
                <c:pt idx="3">
                  <c:v>100.79755019254677</c:v>
                </c:pt>
                <c:pt idx="4">
                  <c:v>100.88446802988101</c:v>
                </c:pt>
                <c:pt idx="5">
                  <c:v>100.32312564906449</c:v>
                </c:pt>
                <c:pt idx="6">
                  <c:v>100.87207628762613</c:v>
                </c:pt>
                <c:pt idx="7">
                  <c:v>99.526679042961788</c:v>
                </c:pt>
                <c:pt idx="8">
                  <c:v>98.839735558784568</c:v>
                </c:pt>
                <c:pt idx="9">
                  <c:v>101.19201987928162</c:v>
                </c:pt>
                <c:pt idx="10">
                  <c:v>101.16468847231009</c:v>
                </c:pt>
                <c:pt idx="11">
                  <c:v>101.52667119606119</c:v>
                </c:pt>
                <c:pt idx="12">
                  <c:v>101.33634948737411</c:v>
                </c:pt>
                <c:pt idx="13">
                  <c:v>100.94553405517418</c:v>
                </c:pt>
                <c:pt idx="14">
                  <c:v>100.78419196533108</c:v>
                </c:pt>
                <c:pt idx="15">
                  <c:v>100.01869562794971</c:v>
                </c:pt>
                <c:pt idx="16">
                  <c:v>102.31308127182497</c:v>
                </c:pt>
                <c:pt idx="17">
                  <c:v>99.748355004694375</c:v>
                </c:pt>
                <c:pt idx="18">
                  <c:v>101.1099043111502</c:v>
                </c:pt>
                <c:pt idx="19">
                  <c:v>100.62635044259318</c:v>
                </c:pt>
                <c:pt idx="20">
                  <c:v>100.55644442591527</c:v>
                </c:pt>
                <c:pt idx="21">
                  <c:v>99.122251750813575</c:v>
                </c:pt>
                <c:pt idx="22">
                  <c:v>100.90350945068982</c:v>
                </c:pt>
                <c:pt idx="23">
                  <c:v>102.1390794051791</c:v>
                </c:pt>
                <c:pt idx="24">
                  <c:v>101.9939525268156</c:v>
                </c:pt>
                <c:pt idx="25">
                  <c:v>101.57945891791177</c:v>
                </c:pt>
                <c:pt idx="26">
                  <c:v>99.818873197015591</c:v>
                </c:pt>
                <c:pt idx="27">
                  <c:v>99.233847286923236</c:v>
                </c:pt>
                <c:pt idx="28">
                  <c:v>99.188706722846234</c:v>
                </c:pt>
                <c:pt idx="29">
                  <c:v>99.247792803620527</c:v>
                </c:pt>
                <c:pt idx="30">
                  <c:v>98.762256125789079</c:v>
                </c:pt>
                <c:pt idx="31">
                  <c:v>99.376192462254423</c:v>
                </c:pt>
                <c:pt idx="32">
                  <c:v>99.604764204532003</c:v>
                </c:pt>
                <c:pt idx="33">
                  <c:v>100.625469300929</c:v>
                </c:pt>
                <c:pt idx="34">
                  <c:v>99.358519705627387</c:v>
                </c:pt>
                <c:pt idx="35">
                  <c:v>99.908633791466499</c:v>
                </c:pt>
                <c:pt idx="36">
                  <c:v>99.085739934185995</c:v>
                </c:pt>
                <c:pt idx="37">
                  <c:v>99.944709821136954</c:v>
                </c:pt>
                <c:pt idx="38">
                  <c:v>100.35119388705652</c:v>
                </c:pt>
                <c:pt idx="39">
                  <c:v>100.70915152789107</c:v>
                </c:pt>
                <c:pt idx="40">
                  <c:v>100.60869035388093</c:v>
                </c:pt>
                <c:pt idx="41">
                  <c:v>99.698356108237476</c:v>
                </c:pt>
                <c:pt idx="42">
                  <c:v>99.700707917298317</c:v>
                </c:pt>
                <c:pt idx="43">
                  <c:v>99.695383758433508</c:v>
                </c:pt>
                <c:pt idx="44">
                  <c:v>98.410646700407682</c:v>
                </c:pt>
                <c:pt idx="45">
                  <c:v>96.515266678580403</c:v>
                </c:pt>
                <c:pt idx="46">
                  <c:v>96.024795899370801</c:v>
                </c:pt>
                <c:pt idx="47">
                  <c:v>95.152926567327412</c:v>
                </c:pt>
                <c:pt idx="48">
                  <c:v>95.376456567197451</c:v>
                </c:pt>
                <c:pt idx="49">
                  <c:v>95.027669106638228</c:v>
                </c:pt>
                <c:pt idx="50">
                  <c:v>94.315722889551807</c:v>
                </c:pt>
                <c:pt idx="51">
                  <c:v>95.272195814780162</c:v>
                </c:pt>
                <c:pt idx="52">
                  <c:v>94.921469771573655</c:v>
                </c:pt>
                <c:pt idx="53">
                  <c:v>93.333957691137513</c:v>
                </c:pt>
                <c:pt idx="54">
                  <c:v>93.183838593437358</c:v>
                </c:pt>
                <c:pt idx="55">
                  <c:v>93.277635919134624</c:v>
                </c:pt>
                <c:pt idx="56">
                  <c:v>94.131076979728888</c:v>
                </c:pt>
                <c:pt idx="57">
                  <c:v>94.365891285633708</c:v>
                </c:pt>
                <c:pt idx="58">
                  <c:v>93.552786253058898</c:v>
                </c:pt>
                <c:pt idx="59">
                  <c:v>91.294194174929217</c:v>
                </c:pt>
                <c:pt idx="60">
                  <c:v>91.330458700896486</c:v>
                </c:pt>
                <c:pt idx="61">
                  <c:v>89.40051931501705</c:v>
                </c:pt>
                <c:pt idx="62">
                  <c:v>90.906772925719309</c:v>
                </c:pt>
                <c:pt idx="63">
                  <c:v>91.49343785334662</c:v>
                </c:pt>
                <c:pt idx="64">
                  <c:v>90.556014570376632</c:v>
                </c:pt>
                <c:pt idx="65">
                  <c:v>89.187255387904258</c:v>
                </c:pt>
                <c:pt idx="66">
                  <c:v>89.464373387665844</c:v>
                </c:pt>
                <c:pt idx="67">
                  <c:v>88.647038199525355</c:v>
                </c:pt>
                <c:pt idx="68">
                  <c:v>88.789279976389977</c:v>
                </c:pt>
                <c:pt idx="69">
                  <c:v>88.464734613256397</c:v>
                </c:pt>
                <c:pt idx="70">
                  <c:v>88.705338631335295</c:v>
                </c:pt>
                <c:pt idx="71">
                  <c:v>89.20857845449396</c:v>
                </c:pt>
                <c:pt idx="72">
                  <c:v>89.806922816979792</c:v>
                </c:pt>
                <c:pt idx="73">
                  <c:v>90.122867104684914</c:v>
                </c:pt>
                <c:pt idx="74">
                  <c:v>89.797500890652358</c:v>
                </c:pt>
                <c:pt idx="75">
                  <c:v>88.136910058829955</c:v>
                </c:pt>
                <c:pt idx="76">
                  <c:v>88.490726971324293</c:v>
                </c:pt>
                <c:pt idx="77">
                  <c:v>88.162802445422827</c:v>
                </c:pt>
                <c:pt idx="78">
                  <c:v>88.399720319743892</c:v>
                </c:pt>
                <c:pt idx="79">
                  <c:v>89.223751100951588</c:v>
                </c:pt>
                <c:pt idx="80">
                  <c:v>89.859177343471742</c:v>
                </c:pt>
                <c:pt idx="81">
                  <c:v>87.256032738211971</c:v>
                </c:pt>
                <c:pt idx="82">
                  <c:v>86.564939267743682</c:v>
                </c:pt>
                <c:pt idx="83">
                  <c:v>86.72231172064707</c:v>
                </c:pt>
                <c:pt idx="84">
                  <c:v>87.201666706084708</c:v>
                </c:pt>
                <c:pt idx="85">
                  <c:v>85.676013041974656</c:v>
                </c:pt>
                <c:pt idx="86">
                  <c:v>83.808052082201641</c:v>
                </c:pt>
                <c:pt idx="87">
                  <c:v>84.843185543790128</c:v>
                </c:pt>
                <c:pt idx="88">
                  <c:v>85.899339178616216</c:v>
                </c:pt>
                <c:pt idx="89">
                  <c:v>86.151824370652534</c:v>
                </c:pt>
                <c:pt idx="90">
                  <c:v>86.089636212278094</c:v>
                </c:pt>
                <c:pt idx="91">
                  <c:v>87.57604096224</c:v>
                </c:pt>
                <c:pt idx="92">
                  <c:v>86.614380732142976</c:v>
                </c:pt>
                <c:pt idx="93">
                  <c:v>88.510055922188911</c:v>
                </c:pt>
                <c:pt idx="94">
                  <c:v>89.399220273898834</c:v>
                </c:pt>
                <c:pt idx="95">
                  <c:v>89.622631739179397</c:v>
                </c:pt>
                <c:pt idx="96">
                  <c:v>89.101008314299705</c:v>
                </c:pt>
                <c:pt idx="97">
                  <c:v>89.512776640829117</c:v>
                </c:pt>
                <c:pt idx="98">
                  <c:v>89.095419284532611</c:v>
                </c:pt>
                <c:pt idx="99">
                  <c:v>87.80468815931485</c:v>
                </c:pt>
                <c:pt idx="100">
                  <c:v>86.663608512681122</c:v>
                </c:pt>
                <c:pt idx="101">
                  <c:v>86.901617299644812</c:v>
                </c:pt>
                <c:pt idx="102">
                  <c:v>86.830286606793024</c:v>
                </c:pt>
                <c:pt idx="103">
                  <c:v>87.559495383592463</c:v>
                </c:pt>
                <c:pt idx="104">
                  <c:v>87.117516937107808</c:v>
                </c:pt>
                <c:pt idx="105">
                  <c:v>85.234346484259518</c:v>
                </c:pt>
                <c:pt idx="106">
                  <c:v>86.540282864747525</c:v>
                </c:pt>
                <c:pt idx="107">
                  <c:v>86.606728960079948</c:v>
                </c:pt>
                <c:pt idx="108">
                  <c:v>85.924717433378078</c:v>
                </c:pt>
                <c:pt idx="109">
                  <c:v>87.670789552969865</c:v>
                </c:pt>
                <c:pt idx="110">
                  <c:v>88.735992848141365</c:v>
                </c:pt>
                <c:pt idx="111">
                  <c:v>88.53674636007942</c:v>
                </c:pt>
                <c:pt idx="112">
                  <c:v>88.80907784395967</c:v>
                </c:pt>
                <c:pt idx="113">
                  <c:v>89.602831794617018</c:v>
                </c:pt>
                <c:pt idx="114">
                  <c:v>88.276937521452723</c:v>
                </c:pt>
                <c:pt idx="115">
                  <c:v>86.595198936368746</c:v>
                </c:pt>
                <c:pt idx="116">
                  <c:v>87.396537941966358</c:v>
                </c:pt>
                <c:pt idx="117">
                  <c:v>85.726879742448418</c:v>
                </c:pt>
                <c:pt idx="118">
                  <c:v>86.803860925729339</c:v>
                </c:pt>
                <c:pt idx="119">
                  <c:v>87.275557391736896</c:v>
                </c:pt>
                <c:pt idx="120">
                  <c:v>87.531995850660934</c:v>
                </c:pt>
                <c:pt idx="121">
                  <c:v>86.159356327012318</c:v>
                </c:pt>
                <c:pt idx="122">
                  <c:v>86.773651387030085</c:v>
                </c:pt>
                <c:pt idx="123">
                  <c:v>87.371082867922993</c:v>
                </c:pt>
                <c:pt idx="124">
                  <c:v>87.985796590092221</c:v>
                </c:pt>
                <c:pt idx="125">
                  <c:v>87.108678958626413</c:v>
                </c:pt>
                <c:pt idx="126">
                  <c:v>88.891489200455666</c:v>
                </c:pt>
                <c:pt idx="127">
                  <c:v>86.272371358450613</c:v>
                </c:pt>
                <c:pt idx="128">
                  <c:v>88.63538063441105</c:v>
                </c:pt>
                <c:pt idx="129">
                  <c:v>87.016477882394568</c:v>
                </c:pt>
                <c:pt idx="130">
                  <c:v>87.331643873735359</c:v>
                </c:pt>
                <c:pt idx="131">
                  <c:v>87.369140037876946</c:v>
                </c:pt>
                <c:pt idx="132">
                  <c:v>88.830906290664174</c:v>
                </c:pt>
                <c:pt idx="133">
                  <c:v>88.566012993225257</c:v>
                </c:pt>
                <c:pt idx="134">
                  <c:v>90.518008605829849</c:v>
                </c:pt>
                <c:pt idx="135">
                  <c:v>88.820334476337976</c:v>
                </c:pt>
                <c:pt idx="136">
                  <c:v>90.880878332983684</c:v>
                </c:pt>
                <c:pt idx="137">
                  <c:v>90.509465335632825</c:v>
                </c:pt>
                <c:pt idx="138">
                  <c:v>91.422494686663697</c:v>
                </c:pt>
                <c:pt idx="139">
                  <c:v>92.466109797883746</c:v>
                </c:pt>
                <c:pt idx="140">
                  <c:v>92.730195377656656</c:v>
                </c:pt>
                <c:pt idx="141">
                  <c:v>92.792572139058123</c:v>
                </c:pt>
                <c:pt idx="142">
                  <c:v>89.88700051491638</c:v>
                </c:pt>
                <c:pt idx="143">
                  <c:v>89.87342131445952</c:v>
                </c:pt>
                <c:pt idx="144">
                  <c:v>88.775237356770447</c:v>
                </c:pt>
                <c:pt idx="145">
                  <c:v>90.208937142371269</c:v>
                </c:pt>
                <c:pt idx="146">
                  <c:v>89.69320630677467</c:v>
                </c:pt>
                <c:pt idx="147">
                  <c:v>87.526546862242498</c:v>
                </c:pt>
                <c:pt idx="148">
                  <c:v>86.300263105968824</c:v>
                </c:pt>
                <c:pt idx="149">
                  <c:v>84.52951366948966</c:v>
                </c:pt>
                <c:pt idx="150">
                  <c:v>87.389180085048864</c:v>
                </c:pt>
                <c:pt idx="151">
                  <c:v>88.43609408686153</c:v>
                </c:pt>
                <c:pt idx="152">
                  <c:v>88.861964954514264</c:v>
                </c:pt>
                <c:pt idx="153">
                  <c:v>87.540394913491369</c:v>
                </c:pt>
                <c:pt idx="154">
                  <c:v>86.797078684717775</c:v>
                </c:pt>
                <c:pt idx="155">
                  <c:v>87.330476497478244</c:v>
                </c:pt>
                <c:pt idx="156">
                  <c:v>88.816219982186894</c:v>
                </c:pt>
                <c:pt idx="157">
                  <c:v>89.272110773676744</c:v>
                </c:pt>
                <c:pt idx="158">
                  <c:v>88.204377834935073</c:v>
                </c:pt>
                <c:pt idx="159">
                  <c:v>87.681121632317911</c:v>
                </c:pt>
                <c:pt idx="160">
                  <c:v>87.200085363065824</c:v>
                </c:pt>
                <c:pt idx="161">
                  <c:v>84.623483407532049</c:v>
                </c:pt>
                <c:pt idx="162">
                  <c:v>84.977917325399346</c:v>
                </c:pt>
                <c:pt idx="163">
                  <c:v>82.984309470794685</c:v>
                </c:pt>
                <c:pt idx="164">
                  <c:v>81.941342871511125</c:v>
                </c:pt>
                <c:pt idx="165">
                  <c:v>82.960348158509746</c:v>
                </c:pt>
                <c:pt idx="166">
                  <c:v>82.823185329805696</c:v>
                </c:pt>
                <c:pt idx="167">
                  <c:v>83.317256494514993</c:v>
                </c:pt>
                <c:pt idx="168">
                  <c:v>83.262747704019887</c:v>
                </c:pt>
                <c:pt idx="169">
                  <c:v>82.043831652483561</c:v>
                </c:pt>
                <c:pt idx="170">
                  <c:v>81.54094051262264</c:v>
                </c:pt>
                <c:pt idx="171">
                  <c:v>80.149021933920622</c:v>
                </c:pt>
                <c:pt idx="172">
                  <c:v>81.075037167720666</c:v>
                </c:pt>
                <c:pt idx="173">
                  <c:v>80.320445226010705</c:v>
                </c:pt>
                <c:pt idx="174">
                  <c:v>80.567870677936241</c:v>
                </c:pt>
                <c:pt idx="175">
                  <c:v>78.350974126653938</c:v>
                </c:pt>
                <c:pt idx="176">
                  <c:v>79.341325192555331</c:v>
                </c:pt>
                <c:pt idx="177">
                  <c:v>79.698555930259943</c:v>
                </c:pt>
                <c:pt idx="178">
                  <c:v>79.088295353127876</c:v>
                </c:pt>
                <c:pt idx="179">
                  <c:v>76.037814204282796</c:v>
                </c:pt>
                <c:pt idx="180">
                  <c:v>74.827438276808522</c:v>
                </c:pt>
                <c:pt idx="181">
                  <c:v>73.507761356948592</c:v>
                </c:pt>
                <c:pt idx="182">
                  <c:v>73.301955827626074</c:v>
                </c:pt>
                <c:pt idx="183">
                  <c:v>69.71294742147191</c:v>
                </c:pt>
                <c:pt idx="184">
                  <c:v>67.919112507954381</c:v>
                </c:pt>
                <c:pt idx="185">
                  <c:v>69.103141723250616</c:v>
                </c:pt>
                <c:pt idx="186">
                  <c:v>69.411310993557436</c:v>
                </c:pt>
                <c:pt idx="187">
                  <c:v>72.785243676301519</c:v>
                </c:pt>
                <c:pt idx="188">
                  <c:v>73.080225301071366</c:v>
                </c:pt>
                <c:pt idx="189">
                  <c:v>73.7165023605789</c:v>
                </c:pt>
                <c:pt idx="190">
                  <c:v>73.622132973253429</c:v>
                </c:pt>
                <c:pt idx="191">
                  <c:v>73.574036708334631</c:v>
                </c:pt>
                <c:pt idx="192">
                  <c:v>74.239796229507462</c:v>
                </c:pt>
                <c:pt idx="193">
                  <c:v>73.88257029795237</c:v>
                </c:pt>
                <c:pt idx="194">
                  <c:v>74.224740965452057</c:v>
                </c:pt>
                <c:pt idx="195">
                  <c:v>72.994369144607035</c:v>
                </c:pt>
                <c:pt idx="196">
                  <c:v>74.951272617213903</c:v>
                </c:pt>
                <c:pt idx="197">
                  <c:v>74.275334444303766</c:v>
                </c:pt>
                <c:pt idx="198">
                  <c:v>75.307343990378214</c:v>
                </c:pt>
                <c:pt idx="199">
                  <c:v>76.016031521829021</c:v>
                </c:pt>
                <c:pt idx="200">
                  <c:v>76.956550491170375</c:v>
                </c:pt>
                <c:pt idx="201">
                  <c:v>77.706964603117441</c:v>
                </c:pt>
                <c:pt idx="202">
                  <c:v>77.656221438210778</c:v>
                </c:pt>
                <c:pt idx="203">
                  <c:v>77.49533572006068</c:v>
                </c:pt>
                <c:pt idx="204">
                  <c:v>75.958812867852188</c:v>
                </c:pt>
                <c:pt idx="205">
                  <c:v>75.815644229686399</c:v>
                </c:pt>
                <c:pt idx="206">
                  <c:v>76.648302597885191</c:v>
                </c:pt>
                <c:pt idx="207">
                  <c:v>76.894840236232113</c:v>
                </c:pt>
                <c:pt idx="208">
                  <c:v>77.801700178493618</c:v>
                </c:pt>
                <c:pt idx="209">
                  <c:v>74.929165357871653</c:v>
                </c:pt>
                <c:pt idx="210">
                  <c:v>74.564673562258207</c:v>
                </c:pt>
                <c:pt idx="211">
                  <c:v>75.437083354955746</c:v>
                </c:pt>
                <c:pt idx="212">
                  <c:v>75.782213953342008</c:v>
                </c:pt>
                <c:pt idx="213">
                  <c:v>75.301117060684959</c:v>
                </c:pt>
                <c:pt idx="214">
                  <c:v>77.520603154249358</c:v>
                </c:pt>
                <c:pt idx="215">
                  <c:v>78.149857489730167</c:v>
                </c:pt>
                <c:pt idx="216">
                  <c:v>77.810547879795138</c:v>
                </c:pt>
                <c:pt idx="217">
                  <c:v>78.075960571214367</c:v>
                </c:pt>
                <c:pt idx="218">
                  <c:v>78.736918671361707</c:v>
                </c:pt>
                <c:pt idx="219">
                  <c:v>79.379367838533284</c:v>
                </c:pt>
                <c:pt idx="220">
                  <c:v>78.9801261814751</c:v>
                </c:pt>
                <c:pt idx="221">
                  <c:v>79.365103629007805</c:v>
                </c:pt>
                <c:pt idx="222">
                  <c:v>77.597841464402933</c:v>
                </c:pt>
                <c:pt idx="223">
                  <c:v>79.344831930802812</c:v>
                </c:pt>
                <c:pt idx="224">
                  <c:v>78.692992737062113</c:v>
                </c:pt>
                <c:pt idx="225">
                  <c:v>79.191201475860083</c:v>
                </c:pt>
                <c:pt idx="226">
                  <c:v>79.920433983223305</c:v>
                </c:pt>
                <c:pt idx="227">
                  <c:v>79.349249478703996</c:v>
                </c:pt>
                <c:pt idx="228">
                  <c:v>80.585494731633361</c:v>
                </c:pt>
                <c:pt idx="229">
                  <c:v>81.917592148935455</c:v>
                </c:pt>
                <c:pt idx="230">
                  <c:v>82.664284512749006</c:v>
                </c:pt>
                <c:pt idx="231">
                  <c:v>82.750623211797048</c:v>
                </c:pt>
                <c:pt idx="232">
                  <c:v>81.540475742086869</c:v>
                </c:pt>
                <c:pt idx="233">
                  <c:v>82.445134003114603</c:v>
                </c:pt>
                <c:pt idx="234">
                  <c:v>81.516717926843853</c:v>
                </c:pt>
                <c:pt idx="235">
                  <c:v>81.26956068234594</c:v>
                </c:pt>
                <c:pt idx="236">
                  <c:v>82.085860102665492</c:v>
                </c:pt>
                <c:pt idx="237">
                  <c:v>82.405579034130525</c:v>
                </c:pt>
                <c:pt idx="238">
                  <c:v>83.382344640523527</c:v>
                </c:pt>
                <c:pt idx="239">
                  <c:v>83.139693386283199</c:v>
                </c:pt>
                <c:pt idx="240">
                  <c:v>83.221157018970587</c:v>
                </c:pt>
                <c:pt idx="241">
                  <c:v>83.111274883107342</c:v>
                </c:pt>
                <c:pt idx="242">
                  <c:v>82.749717943290577</c:v>
                </c:pt>
                <c:pt idx="243">
                  <c:v>81.649495930229079</c:v>
                </c:pt>
                <c:pt idx="244">
                  <c:v>81.38990638480611</c:v>
                </c:pt>
                <c:pt idx="245">
                  <c:v>81.454686707357141</c:v>
                </c:pt>
                <c:pt idx="246">
                  <c:v>82.109701535518639</c:v>
                </c:pt>
                <c:pt idx="247">
                  <c:v>81.136955639320007</c:v>
                </c:pt>
                <c:pt idx="248">
                  <c:v>80.820601679590794</c:v>
                </c:pt>
                <c:pt idx="249">
                  <c:v>79.176105422312261</c:v>
                </c:pt>
                <c:pt idx="250">
                  <c:v>78.985798282332979</c:v>
                </c:pt>
                <c:pt idx="251">
                  <c:v>81.733984525946809</c:v>
                </c:pt>
                <c:pt idx="252">
                  <c:v>81.690601749353405</c:v>
                </c:pt>
                <c:pt idx="253">
                  <c:v>82.021755006756266</c:v>
                </c:pt>
                <c:pt idx="254">
                  <c:v>81.105437457500429</c:v>
                </c:pt>
                <c:pt idx="255">
                  <c:v>81.551261666292859</c:v>
                </c:pt>
                <c:pt idx="256">
                  <c:v>82.01733965037711</c:v>
                </c:pt>
                <c:pt idx="257">
                  <c:v>82.677538617467405</c:v>
                </c:pt>
                <c:pt idx="258">
                  <c:v>82.468545167131808</c:v>
                </c:pt>
                <c:pt idx="259">
                  <c:v>80.47749210626894</c:v>
                </c:pt>
                <c:pt idx="260">
                  <c:v>80.545451647823413</c:v>
                </c:pt>
                <c:pt idx="261">
                  <c:v>80.355470110264889</c:v>
                </c:pt>
                <c:pt idx="262">
                  <c:v>79.323229961703774</c:v>
                </c:pt>
                <c:pt idx="263">
                  <c:v>80.666795393225001</c:v>
                </c:pt>
                <c:pt idx="264">
                  <c:v>80.3381741592803</c:v>
                </c:pt>
                <c:pt idx="265">
                  <c:v>80.091045404569485</c:v>
                </c:pt>
                <c:pt idx="266">
                  <c:v>79.937975724452343</c:v>
                </c:pt>
                <c:pt idx="267">
                  <c:v>80.507940995196563</c:v>
                </c:pt>
                <c:pt idx="268">
                  <c:v>81.297404599010576</c:v>
                </c:pt>
                <c:pt idx="269">
                  <c:v>80.517554794857915</c:v>
                </c:pt>
                <c:pt idx="270">
                  <c:v>80.654932820087865</c:v>
                </c:pt>
                <c:pt idx="271">
                  <c:v>79.243102393003738</c:v>
                </c:pt>
                <c:pt idx="272">
                  <c:v>78.636937169724845</c:v>
                </c:pt>
                <c:pt idx="273">
                  <c:v>79.115137617681583</c:v>
                </c:pt>
                <c:pt idx="274">
                  <c:v>78.672550558825222</c:v>
                </c:pt>
                <c:pt idx="275">
                  <c:v>80.191267294094047</c:v>
                </c:pt>
                <c:pt idx="276">
                  <c:v>79.784753504205</c:v>
                </c:pt>
                <c:pt idx="277">
                  <c:v>81.65338372438481</c:v>
                </c:pt>
                <c:pt idx="278">
                  <c:v>80.359832479377502</c:v>
                </c:pt>
                <c:pt idx="279">
                  <c:v>80.847272639272262</c:v>
                </c:pt>
                <c:pt idx="280">
                  <c:v>80.317641500061754</c:v>
                </c:pt>
                <c:pt idx="281">
                  <c:v>79.958135519122678</c:v>
                </c:pt>
                <c:pt idx="282">
                  <c:v>80.415880979480789</c:v>
                </c:pt>
                <c:pt idx="283">
                  <c:v>77.888403094921372</c:v>
                </c:pt>
                <c:pt idx="284">
                  <c:v>80.01232263550294</c:v>
                </c:pt>
                <c:pt idx="285">
                  <c:v>82.357386529114009</c:v>
                </c:pt>
                <c:pt idx="286">
                  <c:v>82.109937438430848</c:v>
                </c:pt>
                <c:pt idx="287">
                  <c:v>82.365125524103121</c:v>
                </c:pt>
                <c:pt idx="288">
                  <c:v>82.425258817510155</c:v>
                </c:pt>
                <c:pt idx="289">
                  <c:v>79.926960314439313</c:v>
                </c:pt>
                <c:pt idx="290">
                  <c:v>79.046212493047975</c:v>
                </c:pt>
                <c:pt idx="291">
                  <c:v>77.686742630236893</c:v>
                </c:pt>
                <c:pt idx="292">
                  <c:v>77.561934397611878</c:v>
                </c:pt>
                <c:pt idx="293">
                  <c:v>77.080672265487721</c:v>
                </c:pt>
                <c:pt idx="294">
                  <c:v>76.893812611309599</c:v>
                </c:pt>
                <c:pt idx="295">
                  <c:v>76.4082124670295</c:v>
                </c:pt>
                <c:pt idx="296">
                  <c:v>76.506208807041773</c:v>
                </c:pt>
                <c:pt idx="297">
                  <c:v>73.598891338123394</c:v>
                </c:pt>
                <c:pt idx="298">
                  <c:v>72.964654839593081</c:v>
                </c:pt>
                <c:pt idx="299">
                  <c:v>73.296293674522914</c:v>
                </c:pt>
                <c:pt idx="300">
                  <c:v>73.96113306318054</c:v>
                </c:pt>
                <c:pt idx="301">
                  <c:v>73.405951943988597</c:v>
                </c:pt>
                <c:pt idx="302">
                  <c:v>73.356828607573405</c:v>
                </c:pt>
                <c:pt idx="303">
                  <c:v>70.383749955125396</c:v>
                </c:pt>
                <c:pt idx="304">
                  <c:v>70.68098961866113</c:v>
                </c:pt>
                <c:pt idx="305">
                  <c:v>72.255891705285705</c:v>
                </c:pt>
                <c:pt idx="306">
                  <c:v>72.625937274119082</c:v>
                </c:pt>
                <c:pt idx="307">
                  <c:v>71.051566901628803</c:v>
                </c:pt>
                <c:pt idx="308">
                  <c:v>71.915597398887343</c:v>
                </c:pt>
                <c:pt idx="309">
                  <c:v>71.059159307195685</c:v>
                </c:pt>
                <c:pt idx="310">
                  <c:v>70.19520378943578</c:v>
                </c:pt>
                <c:pt idx="311">
                  <c:v>71.577958551595501</c:v>
                </c:pt>
                <c:pt idx="312">
                  <c:v>71.659692727048522</c:v>
                </c:pt>
                <c:pt idx="313">
                  <c:v>73.818823113438711</c:v>
                </c:pt>
                <c:pt idx="314">
                  <c:v>73.864812567018092</c:v>
                </c:pt>
                <c:pt idx="315">
                  <c:v>71.314055199914122</c:v>
                </c:pt>
                <c:pt idx="316">
                  <c:v>71.21441936790707</c:v>
                </c:pt>
                <c:pt idx="317">
                  <c:v>71.664294475106445</c:v>
                </c:pt>
                <c:pt idx="318">
                  <c:v>72.748399684644639</c:v>
                </c:pt>
                <c:pt idx="319">
                  <c:v>71.813413151419141</c:v>
                </c:pt>
                <c:pt idx="320">
                  <c:v>70.397740280466124</c:v>
                </c:pt>
                <c:pt idx="321">
                  <c:v>73.381836887898586</c:v>
                </c:pt>
                <c:pt idx="322">
                  <c:v>72.736888793130618</c:v>
                </c:pt>
                <c:pt idx="323">
                  <c:v>71.500419802402092</c:v>
                </c:pt>
                <c:pt idx="324">
                  <c:v>71.872835939888375</c:v>
                </c:pt>
                <c:pt idx="325">
                  <c:v>74.38980144295644</c:v>
                </c:pt>
                <c:pt idx="326">
                  <c:v>72.313611177912478</c:v>
                </c:pt>
                <c:pt idx="327">
                  <c:v>70.679659210663587</c:v>
                </c:pt>
                <c:pt idx="328">
                  <c:v>71.768103833602339</c:v>
                </c:pt>
                <c:pt idx="329">
                  <c:v>70.766962854937276</c:v>
                </c:pt>
                <c:pt idx="330">
                  <c:v>67.43442741611004</c:v>
                </c:pt>
                <c:pt idx="331">
                  <c:v>66.764973526304416</c:v>
                </c:pt>
                <c:pt idx="332">
                  <c:v>66.35843835746725</c:v>
                </c:pt>
                <c:pt idx="333">
                  <c:v>67.723218413807643</c:v>
                </c:pt>
                <c:pt idx="334">
                  <c:v>66.146983085731051</c:v>
                </c:pt>
                <c:pt idx="335">
                  <c:v>66.072423425982819</c:v>
                </c:pt>
                <c:pt idx="336">
                  <c:v>66.792933189079619</c:v>
                </c:pt>
                <c:pt idx="337">
                  <c:v>64.549903166972996</c:v>
                </c:pt>
                <c:pt idx="338">
                  <c:v>64.962435146706198</c:v>
                </c:pt>
                <c:pt idx="339">
                  <c:v>62.923909743220648</c:v>
                </c:pt>
                <c:pt idx="340">
                  <c:v>66.644208834784195</c:v>
                </c:pt>
                <c:pt idx="341">
                  <c:v>65.799303996066882</c:v>
                </c:pt>
                <c:pt idx="342">
                  <c:v>62.751319136616615</c:v>
                </c:pt>
                <c:pt idx="343">
                  <c:v>64.011760850413424</c:v>
                </c:pt>
                <c:pt idx="344">
                  <c:v>60.084894834572367</c:v>
                </c:pt>
                <c:pt idx="345">
                  <c:v>61.189373451360197</c:v>
                </c:pt>
                <c:pt idx="346">
                  <c:v>58.494564902887447</c:v>
                </c:pt>
                <c:pt idx="347">
                  <c:v>67.45077191917656</c:v>
                </c:pt>
                <c:pt idx="348">
                  <c:v>71.65829422619413</c:v>
                </c:pt>
                <c:pt idx="349">
                  <c:v>72.850441511596983</c:v>
                </c:pt>
                <c:pt idx="350">
                  <c:v>79.079213874584596</c:v>
                </c:pt>
                <c:pt idx="351">
                  <c:v>81.687718988085749</c:v>
                </c:pt>
                <c:pt idx="352">
                  <c:v>83.398404756492681</c:v>
                </c:pt>
                <c:pt idx="353">
                  <c:v>84.685509325651623</c:v>
                </c:pt>
                <c:pt idx="354">
                  <c:v>81.015661806727366</c:v>
                </c:pt>
                <c:pt idx="355">
                  <c:v>79.283047201403264</c:v>
                </c:pt>
                <c:pt idx="356">
                  <c:v>82.947945431376212</c:v>
                </c:pt>
                <c:pt idx="357">
                  <c:v>86.665240115546865</c:v>
                </c:pt>
                <c:pt idx="358">
                  <c:v>87.215247036061456</c:v>
                </c:pt>
                <c:pt idx="359">
                  <c:v>89.689030290258955</c:v>
                </c:pt>
                <c:pt idx="360">
                  <c:v>93.623674329770367</c:v>
                </c:pt>
                <c:pt idx="361">
                  <c:v>94.136825105350439</c:v>
                </c:pt>
                <c:pt idx="362">
                  <c:v>94.824945651890587</c:v>
                </c:pt>
                <c:pt idx="363">
                  <c:v>94.750755713942937</c:v>
                </c:pt>
                <c:pt idx="364">
                  <c:v>95.095355597451871</c:v>
                </c:pt>
                <c:pt idx="365">
                  <c:v>94.840273406488407</c:v>
                </c:pt>
                <c:pt idx="366">
                  <c:v>95.056945810128198</c:v>
                </c:pt>
                <c:pt idx="367">
                  <c:v>95.33828659876464</c:v>
                </c:pt>
                <c:pt idx="368">
                  <c:v>94.492582383261947</c:v>
                </c:pt>
                <c:pt idx="369">
                  <c:v>93.843140371042253</c:v>
                </c:pt>
                <c:pt idx="370">
                  <c:v>94.62645964636647</c:v>
                </c:pt>
                <c:pt idx="371">
                  <c:v>94.698949704486594</c:v>
                </c:pt>
                <c:pt idx="372">
                  <c:v>95.200775154421734</c:v>
                </c:pt>
                <c:pt idx="373">
                  <c:v>94.475288721525743</c:v>
                </c:pt>
                <c:pt idx="374">
                  <c:v>92.964828270131392</c:v>
                </c:pt>
                <c:pt idx="375">
                  <c:v>92.657380855360898</c:v>
                </c:pt>
                <c:pt idx="376">
                  <c:v>93.293102284741039</c:v>
                </c:pt>
                <c:pt idx="377">
                  <c:v>94.111322463845923</c:v>
                </c:pt>
                <c:pt idx="378">
                  <c:v>94.106552480713788</c:v>
                </c:pt>
                <c:pt idx="379">
                  <c:v>93.468699043822696</c:v>
                </c:pt>
                <c:pt idx="380">
                  <c:v>96.637405392894181</c:v>
                </c:pt>
                <c:pt idx="381">
                  <c:v>96.376853082850147</c:v>
                </c:pt>
                <c:pt idx="382">
                  <c:v>96.297769949086472</c:v>
                </c:pt>
                <c:pt idx="383">
                  <c:v>96.813284755738493</c:v>
                </c:pt>
                <c:pt idx="384">
                  <c:v>97.712456581188221</c:v>
                </c:pt>
                <c:pt idx="385">
                  <c:v>97.624974372042615</c:v>
                </c:pt>
                <c:pt idx="386">
                  <c:v>97.528322308911768</c:v>
                </c:pt>
                <c:pt idx="387">
                  <c:v>97.142764591366998</c:v>
                </c:pt>
                <c:pt idx="388">
                  <c:v>97.945584719671388</c:v>
                </c:pt>
                <c:pt idx="389">
                  <c:v>98.463014971003702</c:v>
                </c:pt>
                <c:pt idx="390">
                  <c:v>97.280660063743269</c:v>
                </c:pt>
                <c:pt idx="391">
                  <c:v>96.835901690545626</c:v>
                </c:pt>
                <c:pt idx="392">
                  <c:v>94.96976215643555</c:v>
                </c:pt>
                <c:pt idx="393">
                  <c:v>96.273470472827555</c:v>
                </c:pt>
                <c:pt idx="394">
                  <c:v>97.582516333494169</c:v>
                </c:pt>
                <c:pt idx="395">
                  <c:v>98.756893306132483</c:v>
                </c:pt>
                <c:pt idx="396">
                  <c:v>96.520069333178824</c:v>
                </c:pt>
                <c:pt idx="397">
                  <c:v>96.602889724002836</c:v>
                </c:pt>
                <c:pt idx="398">
                  <c:v>96.198512160262524</c:v>
                </c:pt>
                <c:pt idx="399">
                  <c:v>95.557773890485478</c:v>
                </c:pt>
                <c:pt idx="400">
                  <c:v>95.816836056153718</c:v>
                </c:pt>
                <c:pt idx="401">
                  <c:v>95.735370938629771</c:v>
                </c:pt>
                <c:pt idx="402">
                  <c:v>95.755166892693325</c:v>
                </c:pt>
                <c:pt idx="403">
                  <c:v>94.890689612340282</c:v>
                </c:pt>
                <c:pt idx="404">
                  <c:v>94.60873146247738</c:v>
                </c:pt>
                <c:pt idx="405">
                  <c:v>94.416676976541524</c:v>
                </c:pt>
                <c:pt idx="406">
                  <c:v>91.956394013752302</c:v>
                </c:pt>
                <c:pt idx="407">
                  <c:v>92.263298190974638</c:v>
                </c:pt>
                <c:pt idx="408">
                  <c:v>92.823307399506419</c:v>
                </c:pt>
                <c:pt idx="409">
                  <c:v>93.128948340406424</c:v>
                </c:pt>
                <c:pt idx="410">
                  <c:v>93.983930320777489</c:v>
                </c:pt>
                <c:pt idx="411">
                  <c:v>93.528487083726588</c:v>
                </c:pt>
                <c:pt idx="412">
                  <c:v>93.891182725347434</c:v>
                </c:pt>
                <c:pt idx="413">
                  <c:v>95.348440535741048</c:v>
                </c:pt>
                <c:pt idx="414">
                  <c:v>97.000056010487199</c:v>
                </c:pt>
                <c:pt idx="415">
                  <c:v>97.461074955663719</c:v>
                </c:pt>
                <c:pt idx="416">
                  <c:v>98.011146451630552</c:v>
                </c:pt>
                <c:pt idx="417">
                  <c:v>98.429795677112253</c:v>
                </c:pt>
                <c:pt idx="418">
                  <c:v>98.744638387800293</c:v>
                </c:pt>
                <c:pt idx="419">
                  <c:v>98.332793544539513</c:v>
                </c:pt>
                <c:pt idx="420">
                  <c:v>97.94508334015174</c:v>
                </c:pt>
                <c:pt idx="421">
                  <c:v>98.623213886962404</c:v>
                </c:pt>
                <c:pt idx="422">
                  <c:v>99.195705215279006</c:v>
                </c:pt>
                <c:pt idx="423">
                  <c:v>100.21843605984762</c:v>
                </c:pt>
                <c:pt idx="424">
                  <c:v>100.40404950218067</c:v>
                </c:pt>
                <c:pt idx="425">
                  <c:v>100.05689994156651</c:v>
                </c:pt>
                <c:pt idx="426">
                  <c:v>100.48446798701842</c:v>
                </c:pt>
                <c:pt idx="427">
                  <c:v>101.08349723995987</c:v>
                </c:pt>
                <c:pt idx="428">
                  <c:v>101.39115160614172</c:v>
                </c:pt>
                <c:pt idx="429">
                  <c:v>102.14617595203937</c:v>
                </c:pt>
                <c:pt idx="430">
                  <c:v>101.39020516544203</c:v>
                </c:pt>
                <c:pt idx="431">
                  <c:v>102.16116694404191</c:v>
                </c:pt>
                <c:pt idx="432">
                  <c:v>101.78706512200205</c:v>
                </c:pt>
                <c:pt idx="433">
                  <c:v>98.654074577460818</c:v>
                </c:pt>
                <c:pt idx="434">
                  <c:v>100.14852777302382</c:v>
                </c:pt>
                <c:pt idx="435">
                  <c:v>100.17597678438575</c:v>
                </c:pt>
                <c:pt idx="436">
                  <c:v>99.454204456537752</c:v>
                </c:pt>
                <c:pt idx="437">
                  <c:v>97.815713459377321</c:v>
                </c:pt>
                <c:pt idx="438">
                  <c:v>99.303950553522398</c:v>
                </c:pt>
                <c:pt idx="439">
                  <c:v>99.315259924887627</c:v>
                </c:pt>
                <c:pt idx="440">
                  <c:v>99.480524642107966</c:v>
                </c:pt>
                <c:pt idx="441">
                  <c:v>98.183800837588208</c:v>
                </c:pt>
                <c:pt idx="442">
                  <c:v>97.364389644627821</c:v>
                </c:pt>
                <c:pt idx="443">
                  <c:v>97.770431645094604</c:v>
                </c:pt>
                <c:pt idx="444">
                  <c:v>96.977482997676958</c:v>
                </c:pt>
                <c:pt idx="445">
                  <c:v>96.9236538274493</c:v>
                </c:pt>
                <c:pt idx="446">
                  <c:v>96.643798140360076</c:v>
                </c:pt>
                <c:pt idx="447">
                  <c:v>97.160333124389552</c:v>
                </c:pt>
                <c:pt idx="448">
                  <c:v>95.502190113637766</c:v>
                </c:pt>
                <c:pt idx="449">
                  <c:v>96.01692399123219</c:v>
                </c:pt>
                <c:pt idx="450">
                  <c:v>95.906721095109219</c:v>
                </c:pt>
                <c:pt idx="451">
                  <c:v>95.461639976433958</c:v>
                </c:pt>
                <c:pt idx="452">
                  <c:v>95.433796803489685</c:v>
                </c:pt>
                <c:pt idx="453">
                  <c:v>94.454935764414614</c:v>
                </c:pt>
                <c:pt idx="454">
                  <c:v>94.409160520874792</c:v>
                </c:pt>
                <c:pt idx="455">
                  <c:v>96.851248531077275</c:v>
                </c:pt>
                <c:pt idx="456">
                  <c:v>97.78924173920899</c:v>
                </c:pt>
                <c:pt idx="457">
                  <c:v>98.37623290525427</c:v>
                </c:pt>
                <c:pt idx="458">
                  <c:v>97.756512906557447</c:v>
                </c:pt>
                <c:pt idx="459">
                  <c:v>97.18154897620272</c:v>
                </c:pt>
                <c:pt idx="460">
                  <c:v>97.882819550436494</c:v>
                </c:pt>
                <c:pt idx="461">
                  <c:v>96.626498734002027</c:v>
                </c:pt>
                <c:pt idx="462">
                  <c:v>97.730898363532503</c:v>
                </c:pt>
                <c:pt idx="463">
                  <c:v>98.626600703771643</c:v>
                </c:pt>
                <c:pt idx="464">
                  <c:v>99.228970962745962</c:v>
                </c:pt>
                <c:pt idx="465">
                  <c:v>98.676995700973507</c:v>
                </c:pt>
                <c:pt idx="466">
                  <c:v>99.807461583499233</c:v>
                </c:pt>
                <c:pt idx="467">
                  <c:v>99.045545914553756</c:v>
                </c:pt>
                <c:pt idx="468">
                  <c:v>98.509687365062817</c:v>
                </c:pt>
                <c:pt idx="469">
                  <c:v>98.516831885324237</c:v>
                </c:pt>
                <c:pt idx="470">
                  <c:v>98.329753243166834</c:v>
                </c:pt>
                <c:pt idx="471">
                  <c:v>97.730005562967037</c:v>
                </c:pt>
                <c:pt idx="472">
                  <c:v>95.405612168256752</c:v>
                </c:pt>
                <c:pt idx="473">
                  <c:v>94.700694469332262</c:v>
                </c:pt>
                <c:pt idx="474">
                  <c:v>94.513816847952597</c:v>
                </c:pt>
                <c:pt idx="475">
                  <c:v>94.717297997694146</c:v>
                </c:pt>
                <c:pt idx="476">
                  <c:v>96.396311760542048</c:v>
                </c:pt>
                <c:pt idx="477">
                  <c:v>95.980957645474788</c:v>
                </c:pt>
                <c:pt idx="478">
                  <c:v>93.017899073181965</c:v>
                </c:pt>
                <c:pt idx="479">
                  <c:v>92.216062516426859</c:v>
                </c:pt>
                <c:pt idx="480">
                  <c:v>94.199118523443715</c:v>
                </c:pt>
                <c:pt idx="481">
                  <c:v>94.327449206283518</c:v>
                </c:pt>
                <c:pt idx="482">
                  <c:v>94.528976139063275</c:v>
                </c:pt>
                <c:pt idx="483">
                  <c:v>94.724751840742144</c:v>
                </c:pt>
                <c:pt idx="484">
                  <c:v>94.629415732823617</c:v>
                </c:pt>
                <c:pt idx="485">
                  <c:v>94.819223233630979</c:v>
                </c:pt>
                <c:pt idx="486">
                  <c:v>94.466949209638059</c:v>
                </c:pt>
                <c:pt idx="487">
                  <c:v>92.761479905237522</c:v>
                </c:pt>
                <c:pt idx="488">
                  <c:v>93.402194784996652</c:v>
                </c:pt>
                <c:pt idx="489">
                  <c:v>96.179418073253402</c:v>
                </c:pt>
                <c:pt idx="490">
                  <c:v>94.050957587020122</c:v>
                </c:pt>
                <c:pt idx="491">
                  <c:v>94.855583539304703</c:v>
                </c:pt>
                <c:pt idx="492">
                  <c:v>96.250509696363835</c:v>
                </c:pt>
                <c:pt idx="493">
                  <c:v>95.329931225906691</c:v>
                </c:pt>
                <c:pt idx="494">
                  <c:v>96.131438483205073</c:v>
                </c:pt>
                <c:pt idx="495">
                  <c:v>96.48868396779487</c:v>
                </c:pt>
                <c:pt idx="496">
                  <c:v>98.82191313850241</c:v>
                </c:pt>
                <c:pt idx="497">
                  <c:v>99.909406242353228</c:v>
                </c:pt>
                <c:pt idx="498">
                  <c:v>101.54200478560544</c:v>
                </c:pt>
                <c:pt idx="499">
                  <c:v>100.94272922057708</c:v>
                </c:pt>
                <c:pt idx="500">
                  <c:v>101.41039335286439</c:v>
                </c:pt>
                <c:pt idx="501">
                  <c:v>102.29563470239052</c:v>
                </c:pt>
                <c:pt idx="502">
                  <c:v>102.49329244539983</c:v>
                </c:pt>
                <c:pt idx="503">
                  <c:v>103.52891726726192</c:v>
                </c:pt>
                <c:pt idx="504">
                  <c:v>103.54844587700569</c:v>
                </c:pt>
                <c:pt idx="505">
                  <c:v>103.84223438352119</c:v>
                </c:pt>
                <c:pt idx="506">
                  <c:v>103.91232952095262</c:v>
                </c:pt>
                <c:pt idx="507">
                  <c:v>102.4394274950854</c:v>
                </c:pt>
                <c:pt idx="508">
                  <c:v>101.78425196760831</c:v>
                </c:pt>
                <c:pt idx="509">
                  <c:v>102.44403455769714</c:v>
                </c:pt>
                <c:pt idx="510">
                  <c:v>102.56374010284648</c:v>
                </c:pt>
                <c:pt idx="511">
                  <c:v>102.17499310926507</c:v>
                </c:pt>
                <c:pt idx="512">
                  <c:v>102.24747298856892</c:v>
                </c:pt>
                <c:pt idx="513">
                  <c:v>102.06606392951389</c:v>
                </c:pt>
                <c:pt idx="514">
                  <c:v>102.06156906304639</c:v>
                </c:pt>
                <c:pt idx="515">
                  <c:v>102.73509642338001</c:v>
                </c:pt>
                <c:pt idx="516">
                  <c:v>102.86648503898898</c:v>
                </c:pt>
                <c:pt idx="517">
                  <c:v>103.50442655464086</c:v>
                </c:pt>
                <c:pt idx="518">
                  <c:v>103.02510419436145</c:v>
                </c:pt>
                <c:pt idx="519">
                  <c:v>102.83083105753934</c:v>
                </c:pt>
                <c:pt idx="520">
                  <c:v>102.33280987993801</c:v>
                </c:pt>
                <c:pt idx="521">
                  <c:v>102.24532132484781</c:v>
                </c:pt>
                <c:pt idx="522">
                  <c:v>102.45560889735674</c:v>
                </c:pt>
                <c:pt idx="523">
                  <c:v>101.66821329668339</c:v>
                </c:pt>
                <c:pt idx="524">
                  <c:v>101.06258125527698</c:v>
                </c:pt>
                <c:pt idx="525">
                  <c:v>102.28188642179705</c:v>
                </c:pt>
                <c:pt idx="526">
                  <c:v>101.28651791852701</c:v>
                </c:pt>
                <c:pt idx="527">
                  <c:v>101.7889177610537</c:v>
                </c:pt>
                <c:pt idx="528">
                  <c:v>102.0290332163158</c:v>
                </c:pt>
                <c:pt idx="529">
                  <c:v>99.902135950207395</c:v>
                </c:pt>
                <c:pt idx="530">
                  <c:v>100.30185152327927</c:v>
                </c:pt>
                <c:pt idx="531">
                  <c:v>100.90470809400287</c:v>
                </c:pt>
                <c:pt idx="532">
                  <c:v>100.14273925392665</c:v>
                </c:pt>
                <c:pt idx="533">
                  <c:v>100.70432735552302</c:v>
                </c:pt>
                <c:pt idx="534">
                  <c:v>100.12939911887361</c:v>
                </c:pt>
                <c:pt idx="535">
                  <c:v>100.05093292495927</c:v>
                </c:pt>
                <c:pt idx="536">
                  <c:v>99.189931748168505</c:v>
                </c:pt>
                <c:pt idx="537">
                  <c:v>97.538841138130564</c:v>
                </c:pt>
                <c:pt idx="538">
                  <c:v>97.999577192263629</c:v>
                </c:pt>
                <c:pt idx="539">
                  <c:v>98.17424980219856</c:v>
                </c:pt>
                <c:pt idx="540">
                  <c:v>98.248784855639357</c:v>
                </c:pt>
                <c:pt idx="541">
                  <c:v>97.472137402561344</c:v>
                </c:pt>
                <c:pt idx="542">
                  <c:v>95.943709806433134</c:v>
                </c:pt>
                <c:pt idx="543">
                  <c:v>95.880406293602263</c:v>
                </c:pt>
                <c:pt idx="544">
                  <c:v>95.740031410402523</c:v>
                </c:pt>
                <c:pt idx="545">
                  <c:v>95.679042927519674</c:v>
                </c:pt>
                <c:pt idx="546">
                  <c:v>95.018104937666934</c:v>
                </c:pt>
                <c:pt idx="547">
                  <c:v>96.827122219294068</c:v>
                </c:pt>
                <c:pt idx="548">
                  <c:v>95.801841719916041</c:v>
                </c:pt>
                <c:pt idx="549">
                  <c:v>95.129713998606192</c:v>
                </c:pt>
                <c:pt idx="550">
                  <c:v>95.518722333146158</c:v>
                </c:pt>
                <c:pt idx="551">
                  <c:v>95.698370323183838</c:v>
                </c:pt>
                <c:pt idx="552">
                  <c:v>94.858696869848416</c:v>
                </c:pt>
                <c:pt idx="553">
                  <c:v>94.629933807667669</c:v>
                </c:pt>
                <c:pt idx="554">
                  <c:v>95.024355686314038</c:v>
                </c:pt>
                <c:pt idx="555">
                  <c:v>95.856893455738756</c:v>
                </c:pt>
                <c:pt idx="556">
                  <c:v>95.310346645482653</c:v>
                </c:pt>
                <c:pt idx="557">
                  <c:v>97.166875907782597</c:v>
                </c:pt>
                <c:pt idx="558">
                  <c:v>97.690740444189061</c:v>
                </c:pt>
                <c:pt idx="559">
                  <c:v>100.15669104511254</c:v>
                </c:pt>
                <c:pt idx="560">
                  <c:v>101.42682657696848</c:v>
                </c:pt>
                <c:pt idx="561">
                  <c:v>102.0907849161177</c:v>
                </c:pt>
                <c:pt idx="562">
                  <c:v>103.5007120607892</c:v>
                </c:pt>
                <c:pt idx="563">
                  <c:v>103.68601808614258</c:v>
                </c:pt>
                <c:pt idx="564">
                  <c:v>103.09558647483867</c:v>
                </c:pt>
                <c:pt idx="565">
                  <c:v>103.69142742785544</c:v>
                </c:pt>
                <c:pt idx="566">
                  <c:v>103.61876521403531</c:v>
                </c:pt>
                <c:pt idx="567">
                  <c:v>103.39427458151565</c:v>
                </c:pt>
                <c:pt idx="568">
                  <c:v>103.96289784796143</c:v>
                </c:pt>
                <c:pt idx="569">
                  <c:v>103.69454814861703</c:v>
                </c:pt>
                <c:pt idx="570">
                  <c:v>103.08381409241385</c:v>
                </c:pt>
                <c:pt idx="571">
                  <c:v>103.45951421454089</c:v>
                </c:pt>
                <c:pt idx="572">
                  <c:v>103.82335643957506</c:v>
                </c:pt>
                <c:pt idx="573">
                  <c:v>104.56065836402828</c:v>
                </c:pt>
                <c:pt idx="574">
                  <c:v>103.51280658610527</c:v>
                </c:pt>
                <c:pt idx="575">
                  <c:v>103.14995029489108</c:v>
                </c:pt>
                <c:pt idx="576">
                  <c:v>102.78497697668442</c:v>
                </c:pt>
                <c:pt idx="577">
                  <c:v>104.42699452352649</c:v>
                </c:pt>
                <c:pt idx="578">
                  <c:v>105.26182074264059</c:v>
                </c:pt>
                <c:pt idx="579">
                  <c:v>103.6649521687507</c:v>
                </c:pt>
                <c:pt idx="580">
                  <c:v>102.33695413294281</c:v>
                </c:pt>
                <c:pt idx="581">
                  <c:v>101.08763795843217</c:v>
                </c:pt>
                <c:pt idx="582">
                  <c:v>101.16165213554285</c:v>
                </c:pt>
                <c:pt idx="583">
                  <c:v>101.22443663526197</c:v>
                </c:pt>
                <c:pt idx="584">
                  <c:v>101.65211776716491</c:v>
                </c:pt>
                <c:pt idx="585">
                  <c:v>101.12266879068959</c:v>
                </c:pt>
                <c:pt idx="586">
                  <c:v>101.40141401444198</c:v>
                </c:pt>
                <c:pt idx="587">
                  <c:v>103.15023291419622</c:v>
                </c:pt>
                <c:pt idx="588">
                  <c:v>102.83657722547129</c:v>
                </c:pt>
                <c:pt idx="589">
                  <c:v>102.86363538047668</c:v>
                </c:pt>
                <c:pt idx="590">
                  <c:v>102.57708881678438</c:v>
                </c:pt>
                <c:pt idx="591">
                  <c:v>102.59793043603052</c:v>
                </c:pt>
                <c:pt idx="592">
                  <c:v>101.41810387298604</c:v>
                </c:pt>
                <c:pt idx="593">
                  <c:v>101.22257390670734</c:v>
                </c:pt>
                <c:pt idx="594">
                  <c:v>101.01930174109675</c:v>
                </c:pt>
                <c:pt idx="595">
                  <c:v>100.58852223169761</c:v>
                </c:pt>
                <c:pt idx="596">
                  <c:v>100.53823868047365</c:v>
                </c:pt>
                <c:pt idx="597">
                  <c:v>100.95494213727656</c:v>
                </c:pt>
                <c:pt idx="598">
                  <c:v>101.77220030436744</c:v>
                </c:pt>
                <c:pt idx="599">
                  <c:v>101.51889938218336</c:v>
                </c:pt>
                <c:pt idx="600">
                  <c:v>101.81371712437468</c:v>
                </c:pt>
                <c:pt idx="601">
                  <c:v>102.039024917655</c:v>
                </c:pt>
                <c:pt idx="602">
                  <c:v>102.00170809978847</c:v>
                </c:pt>
                <c:pt idx="603">
                  <c:v>102.07118538826468</c:v>
                </c:pt>
                <c:pt idx="604">
                  <c:v>103.47691072623719</c:v>
                </c:pt>
                <c:pt idx="605">
                  <c:v>103.73016125185632</c:v>
                </c:pt>
                <c:pt idx="606">
                  <c:v>103.03897335016593</c:v>
                </c:pt>
                <c:pt idx="607">
                  <c:v>102.34368800320553</c:v>
                </c:pt>
                <c:pt idx="608">
                  <c:v>103.65076236617666</c:v>
                </c:pt>
                <c:pt idx="609">
                  <c:v>101.58379440999039</c:v>
                </c:pt>
                <c:pt idx="610">
                  <c:v>101.72685789234312</c:v>
                </c:pt>
                <c:pt idx="611">
                  <c:v>102.27825925670479</c:v>
                </c:pt>
                <c:pt idx="612">
                  <c:v>101.47934686491043</c:v>
                </c:pt>
                <c:pt idx="613">
                  <c:v>102.63987514402343</c:v>
                </c:pt>
                <c:pt idx="614">
                  <c:v>103.71693501333188</c:v>
                </c:pt>
                <c:pt idx="615">
                  <c:v>102.98760642478143</c:v>
                </c:pt>
                <c:pt idx="616">
                  <c:v>102.98324526150972</c:v>
                </c:pt>
                <c:pt idx="617">
                  <c:v>103.73722967404225</c:v>
                </c:pt>
                <c:pt idx="618">
                  <c:v>105.62631071777086</c:v>
                </c:pt>
                <c:pt idx="619">
                  <c:v>105.40351895452565</c:v>
                </c:pt>
                <c:pt idx="620">
                  <c:v>104.57889620781685</c:v>
                </c:pt>
                <c:pt idx="621">
                  <c:v>104.71216041072243</c:v>
                </c:pt>
                <c:pt idx="622">
                  <c:v>104.13171856568563</c:v>
                </c:pt>
                <c:pt idx="623">
                  <c:v>103.15725002892512</c:v>
                </c:pt>
                <c:pt idx="624">
                  <c:v>103.83610048993769</c:v>
                </c:pt>
                <c:pt idx="625">
                  <c:v>103.71836625234081</c:v>
                </c:pt>
                <c:pt idx="626">
                  <c:v>104.95085216325775</c:v>
                </c:pt>
                <c:pt idx="627">
                  <c:v>105.28650208096927</c:v>
                </c:pt>
                <c:pt idx="628">
                  <c:v>105.3208253758597</c:v>
                </c:pt>
                <c:pt idx="629">
                  <c:v>103.22817569278398</c:v>
                </c:pt>
                <c:pt idx="630">
                  <c:v>103.18916894807147</c:v>
                </c:pt>
                <c:pt idx="631">
                  <c:v>104.04806232706302</c:v>
                </c:pt>
                <c:pt idx="632">
                  <c:v>103.22410014686842</c:v>
                </c:pt>
                <c:pt idx="633">
                  <c:v>103.45312158743454</c:v>
                </c:pt>
                <c:pt idx="634">
                  <c:v>102.59609595497797</c:v>
                </c:pt>
                <c:pt idx="635">
                  <c:v>101.85543450084519</c:v>
                </c:pt>
                <c:pt idx="636">
                  <c:v>102.1839899560609</c:v>
                </c:pt>
                <c:pt idx="637">
                  <c:v>102.19525935954631</c:v>
                </c:pt>
                <c:pt idx="638">
                  <c:v>102.48122683999459</c:v>
                </c:pt>
                <c:pt idx="639">
                  <c:v>101.75321521081742</c:v>
                </c:pt>
                <c:pt idx="640">
                  <c:v>102.02439559694498</c:v>
                </c:pt>
                <c:pt idx="641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A1-4C17-BCEE-7719DA902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0538328"/>
        <c:axId val="610538656"/>
      </c:lineChart>
      <c:dateAx>
        <c:axId val="61053832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numFmt formatCode="m/d/yyyy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10538656"/>
        <c:crossesAt val="100"/>
        <c:auto val="0"/>
        <c:lblOffset val="100"/>
        <c:baseTimeUnit val="days"/>
      </c:dateAx>
      <c:valAx>
        <c:axId val="610538656"/>
        <c:scaling>
          <c:orientation val="minMax"/>
          <c:min val="50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10538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4.481861111111108E-2"/>
          <c:y val="0.65531736111111127"/>
          <c:w val="0.15672768518518518"/>
          <c:h val="0.1315574074074074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l-PL" sz="2000" b="1">
                <a:solidFill>
                  <a:sysClr val="windowText" lastClr="000000"/>
                </a:solidFill>
              </a:rPr>
              <a:t>Beta ETF WIG</a:t>
            </a:r>
            <a:r>
              <a:rPr lang="pl-PL" sz="2000" b="1" baseline="0">
                <a:solidFill>
                  <a:sysClr val="windowText" lastClr="000000"/>
                </a:solidFill>
              </a:rPr>
              <a:t>20TR - różnica odwzorowania narastająco</a:t>
            </a:r>
            <a:endParaRPr lang="en-US" sz="20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3.937101851851852E-2"/>
          <c:y val="0.11029467592592594"/>
          <c:w val="0.94769379629629624"/>
          <c:h val="0.71470810185185185"/>
        </c:manualLayout>
      </c:layout>
      <c:lineChart>
        <c:grouping val="standard"/>
        <c:varyColors val="0"/>
        <c:ser>
          <c:idx val="0"/>
          <c:order val="0"/>
          <c:tx>
            <c:strRef>
              <c:f>Analiza_Całość!$E$7</c:f>
              <c:strCache>
                <c:ptCount val="1"/>
                <c:pt idx="0">
                  <c:v>RÓŻNICA ODWZ.</c:v>
                </c:pt>
              </c:strCache>
            </c:strRef>
          </c:tx>
          <c:spPr>
            <a:ln w="127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Analiza_Całość!$B$10:$B$651</c:f>
              <c:numCache>
                <c:formatCode>m/d/yyyy</c:formatCode>
                <c:ptCount val="642"/>
                <c:pt idx="1">
                  <c:v>44405</c:v>
                </c:pt>
                <c:pt idx="2">
                  <c:v>44404</c:v>
                </c:pt>
                <c:pt idx="3">
                  <c:v>44403</c:v>
                </c:pt>
                <c:pt idx="4">
                  <c:v>44400</c:v>
                </c:pt>
                <c:pt idx="5">
                  <c:v>44399</c:v>
                </c:pt>
                <c:pt idx="6">
                  <c:v>44398</c:v>
                </c:pt>
                <c:pt idx="7">
                  <c:v>44397</c:v>
                </c:pt>
                <c:pt idx="8">
                  <c:v>44396</c:v>
                </c:pt>
                <c:pt idx="9">
                  <c:v>44393</c:v>
                </c:pt>
                <c:pt idx="10">
                  <c:v>44392</c:v>
                </c:pt>
                <c:pt idx="11">
                  <c:v>44391</c:v>
                </c:pt>
                <c:pt idx="12">
                  <c:v>44390</c:v>
                </c:pt>
                <c:pt idx="13">
                  <c:v>44389</c:v>
                </c:pt>
                <c:pt idx="14">
                  <c:v>44386</c:v>
                </c:pt>
                <c:pt idx="15">
                  <c:v>44385</c:v>
                </c:pt>
                <c:pt idx="16">
                  <c:v>44384</c:v>
                </c:pt>
                <c:pt idx="17">
                  <c:v>44383</c:v>
                </c:pt>
                <c:pt idx="18">
                  <c:v>44382</c:v>
                </c:pt>
                <c:pt idx="19">
                  <c:v>44379</c:v>
                </c:pt>
                <c:pt idx="20">
                  <c:v>44378</c:v>
                </c:pt>
                <c:pt idx="21">
                  <c:v>44377</c:v>
                </c:pt>
                <c:pt idx="22">
                  <c:v>44376</c:v>
                </c:pt>
                <c:pt idx="23">
                  <c:v>44375</c:v>
                </c:pt>
                <c:pt idx="24">
                  <c:v>44372</c:v>
                </c:pt>
                <c:pt idx="25">
                  <c:v>44371</c:v>
                </c:pt>
                <c:pt idx="26">
                  <c:v>44370</c:v>
                </c:pt>
                <c:pt idx="27">
                  <c:v>44369</c:v>
                </c:pt>
                <c:pt idx="28">
                  <c:v>44368</c:v>
                </c:pt>
                <c:pt idx="29">
                  <c:v>44365</c:v>
                </c:pt>
                <c:pt idx="30">
                  <c:v>44364</c:v>
                </c:pt>
                <c:pt idx="31">
                  <c:v>44363</c:v>
                </c:pt>
                <c:pt idx="32">
                  <c:v>44362</c:v>
                </c:pt>
                <c:pt idx="33">
                  <c:v>44361</c:v>
                </c:pt>
                <c:pt idx="34">
                  <c:v>44358</c:v>
                </c:pt>
                <c:pt idx="35">
                  <c:v>44357</c:v>
                </c:pt>
                <c:pt idx="36">
                  <c:v>44356</c:v>
                </c:pt>
                <c:pt idx="37">
                  <c:v>44355</c:v>
                </c:pt>
                <c:pt idx="38">
                  <c:v>44354</c:v>
                </c:pt>
                <c:pt idx="39">
                  <c:v>44351</c:v>
                </c:pt>
                <c:pt idx="40">
                  <c:v>44349</c:v>
                </c:pt>
                <c:pt idx="41">
                  <c:v>44348</c:v>
                </c:pt>
                <c:pt idx="42">
                  <c:v>44347</c:v>
                </c:pt>
                <c:pt idx="43">
                  <c:v>44344</c:v>
                </c:pt>
                <c:pt idx="44">
                  <c:v>44343</c:v>
                </c:pt>
                <c:pt idx="45">
                  <c:v>44342</c:v>
                </c:pt>
                <c:pt idx="46">
                  <c:v>44341</c:v>
                </c:pt>
                <c:pt idx="47">
                  <c:v>44340</c:v>
                </c:pt>
                <c:pt idx="48">
                  <c:v>44337</c:v>
                </c:pt>
                <c:pt idx="49">
                  <c:v>44336</c:v>
                </c:pt>
                <c:pt idx="50">
                  <c:v>44335</c:v>
                </c:pt>
                <c:pt idx="51">
                  <c:v>44334</c:v>
                </c:pt>
                <c:pt idx="52">
                  <c:v>44333</c:v>
                </c:pt>
                <c:pt idx="53">
                  <c:v>44330</c:v>
                </c:pt>
                <c:pt idx="54">
                  <c:v>44329</c:v>
                </c:pt>
                <c:pt idx="55">
                  <c:v>44328</c:v>
                </c:pt>
                <c:pt idx="56">
                  <c:v>44327</c:v>
                </c:pt>
                <c:pt idx="57">
                  <c:v>44326</c:v>
                </c:pt>
                <c:pt idx="58">
                  <c:v>44323</c:v>
                </c:pt>
                <c:pt idx="59">
                  <c:v>44322</c:v>
                </c:pt>
                <c:pt idx="60">
                  <c:v>44321</c:v>
                </c:pt>
                <c:pt idx="61">
                  <c:v>44320</c:v>
                </c:pt>
                <c:pt idx="62">
                  <c:v>44316</c:v>
                </c:pt>
                <c:pt idx="63">
                  <c:v>44315</c:v>
                </c:pt>
                <c:pt idx="64">
                  <c:v>44314</c:v>
                </c:pt>
                <c:pt idx="65">
                  <c:v>44313</c:v>
                </c:pt>
                <c:pt idx="66">
                  <c:v>44312</c:v>
                </c:pt>
                <c:pt idx="67">
                  <c:v>44309</c:v>
                </c:pt>
                <c:pt idx="68">
                  <c:v>44308</c:v>
                </c:pt>
                <c:pt idx="69">
                  <c:v>44307</c:v>
                </c:pt>
                <c:pt idx="70">
                  <c:v>44306</c:v>
                </c:pt>
                <c:pt idx="71">
                  <c:v>44305</c:v>
                </c:pt>
                <c:pt idx="72">
                  <c:v>44302</c:v>
                </c:pt>
                <c:pt idx="73">
                  <c:v>44301</c:v>
                </c:pt>
                <c:pt idx="74">
                  <c:v>44300</c:v>
                </c:pt>
                <c:pt idx="75">
                  <c:v>44299</c:v>
                </c:pt>
                <c:pt idx="76">
                  <c:v>44298</c:v>
                </c:pt>
                <c:pt idx="77">
                  <c:v>44295</c:v>
                </c:pt>
                <c:pt idx="78">
                  <c:v>44294</c:v>
                </c:pt>
                <c:pt idx="79">
                  <c:v>44293</c:v>
                </c:pt>
                <c:pt idx="80">
                  <c:v>44292</c:v>
                </c:pt>
                <c:pt idx="81">
                  <c:v>44287</c:v>
                </c:pt>
                <c:pt idx="82">
                  <c:v>44286</c:v>
                </c:pt>
                <c:pt idx="83">
                  <c:v>44285</c:v>
                </c:pt>
                <c:pt idx="84">
                  <c:v>44284</c:v>
                </c:pt>
                <c:pt idx="85">
                  <c:v>44281</c:v>
                </c:pt>
                <c:pt idx="86">
                  <c:v>44280</c:v>
                </c:pt>
                <c:pt idx="87">
                  <c:v>44279</c:v>
                </c:pt>
                <c:pt idx="88">
                  <c:v>44278</c:v>
                </c:pt>
                <c:pt idx="89">
                  <c:v>44277</c:v>
                </c:pt>
                <c:pt idx="90">
                  <c:v>44274</c:v>
                </c:pt>
                <c:pt idx="91">
                  <c:v>44273</c:v>
                </c:pt>
                <c:pt idx="92">
                  <c:v>44272</c:v>
                </c:pt>
                <c:pt idx="93">
                  <c:v>44271</c:v>
                </c:pt>
                <c:pt idx="94">
                  <c:v>44270</c:v>
                </c:pt>
                <c:pt idx="95">
                  <c:v>44267</c:v>
                </c:pt>
                <c:pt idx="96">
                  <c:v>44266</c:v>
                </c:pt>
                <c:pt idx="97">
                  <c:v>44265</c:v>
                </c:pt>
                <c:pt idx="98">
                  <c:v>44264</c:v>
                </c:pt>
                <c:pt idx="99">
                  <c:v>44263</c:v>
                </c:pt>
                <c:pt idx="100">
                  <c:v>44260</c:v>
                </c:pt>
                <c:pt idx="101">
                  <c:v>44259</c:v>
                </c:pt>
                <c:pt idx="102">
                  <c:v>44258</c:v>
                </c:pt>
                <c:pt idx="103">
                  <c:v>44257</c:v>
                </c:pt>
                <c:pt idx="104">
                  <c:v>44256</c:v>
                </c:pt>
                <c:pt idx="105">
                  <c:v>44253</c:v>
                </c:pt>
                <c:pt idx="106">
                  <c:v>44252</c:v>
                </c:pt>
                <c:pt idx="107">
                  <c:v>44251</c:v>
                </c:pt>
                <c:pt idx="108">
                  <c:v>44250</c:v>
                </c:pt>
                <c:pt idx="109">
                  <c:v>44249</c:v>
                </c:pt>
                <c:pt idx="110">
                  <c:v>44246</c:v>
                </c:pt>
                <c:pt idx="111">
                  <c:v>44245</c:v>
                </c:pt>
                <c:pt idx="112">
                  <c:v>44244</c:v>
                </c:pt>
                <c:pt idx="113">
                  <c:v>44243</c:v>
                </c:pt>
                <c:pt idx="114">
                  <c:v>44242</c:v>
                </c:pt>
                <c:pt idx="115">
                  <c:v>44239</c:v>
                </c:pt>
                <c:pt idx="116">
                  <c:v>44238</c:v>
                </c:pt>
                <c:pt idx="117">
                  <c:v>44237</c:v>
                </c:pt>
                <c:pt idx="118">
                  <c:v>44236</c:v>
                </c:pt>
                <c:pt idx="119">
                  <c:v>44235</c:v>
                </c:pt>
                <c:pt idx="120">
                  <c:v>44232</c:v>
                </c:pt>
                <c:pt idx="121">
                  <c:v>44231</c:v>
                </c:pt>
                <c:pt idx="122">
                  <c:v>44230</c:v>
                </c:pt>
                <c:pt idx="123">
                  <c:v>44229</c:v>
                </c:pt>
                <c:pt idx="124">
                  <c:v>44228</c:v>
                </c:pt>
                <c:pt idx="125">
                  <c:v>44225</c:v>
                </c:pt>
                <c:pt idx="126">
                  <c:v>44224</c:v>
                </c:pt>
                <c:pt idx="127">
                  <c:v>44223</c:v>
                </c:pt>
                <c:pt idx="128">
                  <c:v>44222</c:v>
                </c:pt>
                <c:pt idx="129">
                  <c:v>44221</c:v>
                </c:pt>
                <c:pt idx="130">
                  <c:v>44218</c:v>
                </c:pt>
                <c:pt idx="131">
                  <c:v>44217</c:v>
                </c:pt>
                <c:pt idx="132">
                  <c:v>44216</c:v>
                </c:pt>
                <c:pt idx="133">
                  <c:v>44215</c:v>
                </c:pt>
                <c:pt idx="134">
                  <c:v>44214</c:v>
                </c:pt>
                <c:pt idx="135">
                  <c:v>44211</c:v>
                </c:pt>
                <c:pt idx="136">
                  <c:v>44210</c:v>
                </c:pt>
                <c:pt idx="137">
                  <c:v>44209</c:v>
                </c:pt>
                <c:pt idx="138">
                  <c:v>44208</c:v>
                </c:pt>
                <c:pt idx="139">
                  <c:v>44207</c:v>
                </c:pt>
                <c:pt idx="140">
                  <c:v>44204</c:v>
                </c:pt>
                <c:pt idx="141">
                  <c:v>44203</c:v>
                </c:pt>
                <c:pt idx="142">
                  <c:v>44201</c:v>
                </c:pt>
                <c:pt idx="143">
                  <c:v>44200</c:v>
                </c:pt>
                <c:pt idx="144">
                  <c:v>44195</c:v>
                </c:pt>
                <c:pt idx="145">
                  <c:v>44194</c:v>
                </c:pt>
                <c:pt idx="146">
                  <c:v>44193</c:v>
                </c:pt>
                <c:pt idx="147">
                  <c:v>44188</c:v>
                </c:pt>
                <c:pt idx="148">
                  <c:v>44187</c:v>
                </c:pt>
                <c:pt idx="149">
                  <c:v>44186</c:v>
                </c:pt>
                <c:pt idx="150">
                  <c:v>44183</c:v>
                </c:pt>
                <c:pt idx="151">
                  <c:v>44182</c:v>
                </c:pt>
                <c:pt idx="152">
                  <c:v>44181</c:v>
                </c:pt>
                <c:pt idx="153">
                  <c:v>44180</c:v>
                </c:pt>
                <c:pt idx="154">
                  <c:v>44179</c:v>
                </c:pt>
                <c:pt idx="155">
                  <c:v>44176</c:v>
                </c:pt>
                <c:pt idx="156">
                  <c:v>44175</c:v>
                </c:pt>
                <c:pt idx="157">
                  <c:v>44174</c:v>
                </c:pt>
                <c:pt idx="158">
                  <c:v>44173</c:v>
                </c:pt>
                <c:pt idx="159">
                  <c:v>44172</c:v>
                </c:pt>
                <c:pt idx="160">
                  <c:v>44169</c:v>
                </c:pt>
                <c:pt idx="161">
                  <c:v>44168</c:v>
                </c:pt>
                <c:pt idx="162">
                  <c:v>44167</c:v>
                </c:pt>
                <c:pt idx="163">
                  <c:v>44166</c:v>
                </c:pt>
                <c:pt idx="164">
                  <c:v>44165</c:v>
                </c:pt>
                <c:pt idx="165">
                  <c:v>44162</c:v>
                </c:pt>
                <c:pt idx="166">
                  <c:v>44161</c:v>
                </c:pt>
                <c:pt idx="167">
                  <c:v>44160</c:v>
                </c:pt>
                <c:pt idx="168">
                  <c:v>44159</c:v>
                </c:pt>
                <c:pt idx="169">
                  <c:v>44158</c:v>
                </c:pt>
                <c:pt idx="170">
                  <c:v>44155</c:v>
                </c:pt>
                <c:pt idx="171">
                  <c:v>44154</c:v>
                </c:pt>
                <c:pt idx="172">
                  <c:v>44153</c:v>
                </c:pt>
                <c:pt idx="173">
                  <c:v>44152</c:v>
                </c:pt>
                <c:pt idx="174">
                  <c:v>44151</c:v>
                </c:pt>
                <c:pt idx="175">
                  <c:v>44148</c:v>
                </c:pt>
                <c:pt idx="176">
                  <c:v>44147</c:v>
                </c:pt>
                <c:pt idx="177">
                  <c:v>44145</c:v>
                </c:pt>
                <c:pt idx="178">
                  <c:v>44144</c:v>
                </c:pt>
                <c:pt idx="179">
                  <c:v>44141</c:v>
                </c:pt>
                <c:pt idx="180">
                  <c:v>44140</c:v>
                </c:pt>
                <c:pt idx="181">
                  <c:v>44139</c:v>
                </c:pt>
                <c:pt idx="182">
                  <c:v>44138</c:v>
                </c:pt>
                <c:pt idx="183">
                  <c:v>44137</c:v>
                </c:pt>
                <c:pt idx="184">
                  <c:v>44134</c:v>
                </c:pt>
                <c:pt idx="185">
                  <c:v>44133</c:v>
                </c:pt>
                <c:pt idx="186">
                  <c:v>44132</c:v>
                </c:pt>
                <c:pt idx="187">
                  <c:v>44131</c:v>
                </c:pt>
                <c:pt idx="188">
                  <c:v>44130</c:v>
                </c:pt>
                <c:pt idx="189">
                  <c:v>44127</c:v>
                </c:pt>
                <c:pt idx="190">
                  <c:v>44126</c:v>
                </c:pt>
                <c:pt idx="191">
                  <c:v>44125</c:v>
                </c:pt>
                <c:pt idx="192">
                  <c:v>44124</c:v>
                </c:pt>
                <c:pt idx="193">
                  <c:v>44123</c:v>
                </c:pt>
                <c:pt idx="194">
                  <c:v>44120</c:v>
                </c:pt>
                <c:pt idx="195">
                  <c:v>44119</c:v>
                </c:pt>
                <c:pt idx="196">
                  <c:v>44118</c:v>
                </c:pt>
                <c:pt idx="197">
                  <c:v>44117</c:v>
                </c:pt>
                <c:pt idx="198">
                  <c:v>44116</c:v>
                </c:pt>
                <c:pt idx="199">
                  <c:v>44113</c:v>
                </c:pt>
                <c:pt idx="200">
                  <c:v>44112</c:v>
                </c:pt>
                <c:pt idx="201">
                  <c:v>44111</c:v>
                </c:pt>
                <c:pt idx="202">
                  <c:v>44110</c:v>
                </c:pt>
                <c:pt idx="203">
                  <c:v>44109</c:v>
                </c:pt>
                <c:pt idx="204">
                  <c:v>44106</c:v>
                </c:pt>
                <c:pt idx="205">
                  <c:v>44105</c:v>
                </c:pt>
                <c:pt idx="206">
                  <c:v>44104</c:v>
                </c:pt>
                <c:pt idx="207">
                  <c:v>44103</c:v>
                </c:pt>
                <c:pt idx="208">
                  <c:v>44102</c:v>
                </c:pt>
                <c:pt idx="209">
                  <c:v>44099</c:v>
                </c:pt>
                <c:pt idx="210">
                  <c:v>44098</c:v>
                </c:pt>
                <c:pt idx="211">
                  <c:v>44097</c:v>
                </c:pt>
                <c:pt idx="212">
                  <c:v>44096</c:v>
                </c:pt>
                <c:pt idx="213">
                  <c:v>44095</c:v>
                </c:pt>
                <c:pt idx="214">
                  <c:v>44092</c:v>
                </c:pt>
                <c:pt idx="215">
                  <c:v>44091</c:v>
                </c:pt>
                <c:pt idx="216">
                  <c:v>44090</c:v>
                </c:pt>
                <c:pt idx="217">
                  <c:v>44089</c:v>
                </c:pt>
                <c:pt idx="218">
                  <c:v>44088</c:v>
                </c:pt>
                <c:pt idx="219">
                  <c:v>44085</c:v>
                </c:pt>
                <c:pt idx="220">
                  <c:v>44084</c:v>
                </c:pt>
                <c:pt idx="221">
                  <c:v>44083</c:v>
                </c:pt>
                <c:pt idx="222">
                  <c:v>44082</c:v>
                </c:pt>
                <c:pt idx="223">
                  <c:v>44081</c:v>
                </c:pt>
                <c:pt idx="224">
                  <c:v>44078</c:v>
                </c:pt>
                <c:pt idx="225">
                  <c:v>44077</c:v>
                </c:pt>
                <c:pt idx="226">
                  <c:v>44076</c:v>
                </c:pt>
                <c:pt idx="227">
                  <c:v>44075</c:v>
                </c:pt>
                <c:pt idx="228">
                  <c:v>44074</c:v>
                </c:pt>
                <c:pt idx="229">
                  <c:v>44071</c:v>
                </c:pt>
                <c:pt idx="230">
                  <c:v>44070</c:v>
                </c:pt>
                <c:pt idx="231">
                  <c:v>44069</c:v>
                </c:pt>
                <c:pt idx="232">
                  <c:v>44068</c:v>
                </c:pt>
                <c:pt idx="233">
                  <c:v>44067</c:v>
                </c:pt>
                <c:pt idx="234">
                  <c:v>44064</c:v>
                </c:pt>
                <c:pt idx="235">
                  <c:v>44063</c:v>
                </c:pt>
                <c:pt idx="236">
                  <c:v>44062</c:v>
                </c:pt>
                <c:pt idx="237">
                  <c:v>44061</c:v>
                </c:pt>
                <c:pt idx="238">
                  <c:v>44060</c:v>
                </c:pt>
                <c:pt idx="239">
                  <c:v>44057</c:v>
                </c:pt>
                <c:pt idx="240">
                  <c:v>44056</c:v>
                </c:pt>
                <c:pt idx="241">
                  <c:v>44055</c:v>
                </c:pt>
                <c:pt idx="242">
                  <c:v>44054</c:v>
                </c:pt>
                <c:pt idx="243">
                  <c:v>44053</c:v>
                </c:pt>
                <c:pt idx="244">
                  <c:v>44050</c:v>
                </c:pt>
                <c:pt idx="245">
                  <c:v>44049</c:v>
                </c:pt>
                <c:pt idx="246">
                  <c:v>44048</c:v>
                </c:pt>
                <c:pt idx="247">
                  <c:v>44047</c:v>
                </c:pt>
                <c:pt idx="248">
                  <c:v>44046</c:v>
                </c:pt>
                <c:pt idx="249">
                  <c:v>44043</c:v>
                </c:pt>
                <c:pt idx="250">
                  <c:v>44042</c:v>
                </c:pt>
                <c:pt idx="251">
                  <c:v>44041</c:v>
                </c:pt>
                <c:pt idx="252">
                  <c:v>44040</c:v>
                </c:pt>
                <c:pt idx="253">
                  <c:v>44039</c:v>
                </c:pt>
                <c:pt idx="254">
                  <c:v>44036</c:v>
                </c:pt>
                <c:pt idx="255">
                  <c:v>44035</c:v>
                </c:pt>
                <c:pt idx="256">
                  <c:v>44034</c:v>
                </c:pt>
                <c:pt idx="257">
                  <c:v>44033</c:v>
                </c:pt>
                <c:pt idx="258">
                  <c:v>44032</c:v>
                </c:pt>
                <c:pt idx="259">
                  <c:v>44029</c:v>
                </c:pt>
                <c:pt idx="260">
                  <c:v>44028</c:v>
                </c:pt>
                <c:pt idx="261">
                  <c:v>44027</c:v>
                </c:pt>
                <c:pt idx="262">
                  <c:v>44026</c:v>
                </c:pt>
                <c:pt idx="263">
                  <c:v>44025</c:v>
                </c:pt>
                <c:pt idx="264">
                  <c:v>44022</c:v>
                </c:pt>
                <c:pt idx="265">
                  <c:v>44021</c:v>
                </c:pt>
                <c:pt idx="266">
                  <c:v>44020</c:v>
                </c:pt>
                <c:pt idx="267">
                  <c:v>44019</c:v>
                </c:pt>
                <c:pt idx="268">
                  <c:v>44018</c:v>
                </c:pt>
                <c:pt idx="269">
                  <c:v>44015</c:v>
                </c:pt>
                <c:pt idx="270">
                  <c:v>44014</c:v>
                </c:pt>
                <c:pt idx="271">
                  <c:v>44013</c:v>
                </c:pt>
                <c:pt idx="272">
                  <c:v>44012</c:v>
                </c:pt>
                <c:pt idx="273">
                  <c:v>44011</c:v>
                </c:pt>
                <c:pt idx="274">
                  <c:v>44008</c:v>
                </c:pt>
                <c:pt idx="275">
                  <c:v>44007</c:v>
                </c:pt>
                <c:pt idx="276">
                  <c:v>44006</c:v>
                </c:pt>
                <c:pt idx="277">
                  <c:v>44005</c:v>
                </c:pt>
                <c:pt idx="278">
                  <c:v>44004</c:v>
                </c:pt>
                <c:pt idx="279">
                  <c:v>44001</c:v>
                </c:pt>
                <c:pt idx="280">
                  <c:v>44000</c:v>
                </c:pt>
                <c:pt idx="281">
                  <c:v>43999</c:v>
                </c:pt>
                <c:pt idx="282">
                  <c:v>43998</c:v>
                </c:pt>
                <c:pt idx="283">
                  <c:v>43997</c:v>
                </c:pt>
                <c:pt idx="284">
                  <c:v>43994</c:v>
                </c:pt>
                <c:pt idx="285">
                  <c:v>43992</c:v>
                </c:pt>
                <c:pt idx="286">
                  <c:v>43991</c:v>
                </c:pt>
                <c:pt idx="287">
                  <c:v>43990</c:v>
                </c:pt>
                <c:pt idx="288">
                  <c:v>43987</c:v>
                </c:pt>
                <c:pt idx="289">
                  <c:v>43986</c:v>
                </c:pt>
                <c:pt idx="290">
                  <c:v>43985</c:v>
                </c:pt>
                <c:pt idx="291">
                  <c:v>43984</c:v>
                </c:pt>
                <c:pt idx="292">
                  <c:v>43983</c:v>
                </c:pt>
                <c:pt idx="293">
                  <c:v>43980</c:v>
                </c:pt>
                <c:pt idx="294">
                  <c:v>43979</c:v>
                </c:pt>
                <c:pt idx="295">
                  <c:v>43978</c:v>
                </c:pt>
                <c:pt idx="296">
                  <c:v>43977</c:v>
                </c:pt>
                <c:pt idx="297">
                  <c:v>43976</c:v>
                </c:pt>
                <c:pt idx="298">
                  <c:v>43973</c:v>
                </c:pt>
                <c:pt idx="299">
                  <c:v>43972</c:v>
                </c:pt>
                <c:pt idx="300">
                  <c:v>43971</c:v>
                </c:pt>
                <c:pt idx="301">
                  <c:v>43970</c:v>
                </c:pt>
                <c:pt idx="302">
                  <c:v>43969</c:v>
                </c:pt>
                <c:pt idx="303">
                  <c:v>43966</c:v>
                </c:pt>
                <c:pt idx="304">
                  <c:v>43965</c:v>
                </c:pt>
                <c:pt idx="305">
                  <c:v>43964</c:v>
                </c:pt>
                <c:pt idx="306">
                  <c:v>43963</c:v>
                </c:pt>
                <c:pt idx="307">
                  <c:v>43962</c:v>
                </c:pt>
                <c:pt idx="308">
                  <c:v>43959</c:v>
                </c:pt>
                <c:pt idx="309">
                  <c:v>43958</c:v>
                </c:pt>
                <c:pt idx="310">
                  <c:v>43957</c:v>
                </c:pt>
                <c:pt idx="311">
                  <c:v>43956</c:v>
                </c:pt>
                <c:pt idx="312">
                  <c:v>43955</c:v>
                </c:pt>
                <c:pt idx="313">
                  <c:v>43951</c:v>
                </c:pt>
                <c:pt idx="314">
                  <c:v>43950</c:v>
                </c:pt>
                <c:pt idx="315">
                  <c:v>43949</c:v>
                </c:pt>
                <c:pt idx="316">
                  <c:v>43948</c:v>
                </c:pt>
                <c:pt idx="317">
                  <c:v>43945</c:v>
                </c:pt>
                <c:pt idx="318">
                  <c:v>43944</c:v>
                </c:pt>
                <c:pt idx="319">
                  <c:v>43943</c:v>
                </c:pt>
                <c:pt idx="320">
                  <c:v>43942</c:v>
                </c:pt>
                <c:pt idx="321">
                  <c:v>43941</c:v>
                </c:pt>
                <c:pt idx="322">
                  <c:v>43938</c:v>
                </c:pt>
                <c:pt idx="323">
                  <c:v>43937</c:v>
                </c:pt>
                <c:pt idx="324">
                  <c:v>43936</c:v>
                </c:pt>
                <c:pt idx="325">
                  <c:v>43935</c:v>
                </c:pt>
                <c:pt idx="326">
                  <c:v>43930</c:v>
                </c:pt>
                <c:pt idx="327">
                  <c:v>43929</c:v>
                </c:pt>
                <c:pt idx="328">
                  <c:v>43928</c:v>
                </c:pt>
                <c:pt idx="329">
                  <c:v>43927</c:v>
                </c:pt>
                <c:pt idx="330">
                  <c:v>43924</c:v>
                </c:pt>
                <c:pt idx="331">
                  <c:v>43923</c:v>
                </c:pt>
                <c:pt idx="332">
                  <c:v>43922</c:v>
                </c:pt>
                <c:pt idx="333">
                  <c:v>43921</c:v>
                </c:pt>
                <c:pt idx="334">
                  <c:v>43920</c:v>
                </c:pt>
                <c:pt idx="335">
                  <c:v>43917</c:v>
                </c:pt>
                <c:pt idx="336">
                  <c:v>43916</c:v>
                </c:pt>
                <c:pt idx="337">
                  <c:v>43915</c:v>
                </c:pt>
                <c:pt idx="338">
                  <c:v>43914</c:v>
                </c:pt>
                <c:pt idx="339">
                  <c:v>43913</c:v>
                </c:pt>
                <c:pt idx="340">
                  <c:v>43910</c:v>
                </c:pt>
                <c:pt idx="341">
                  <c:v>43909</c:v>
                </c:pt>
                <c:pt idx="342">
                  <c:v>43908</c:v>
                </c:pt>
                <c:pt idx="343">
                  <c:v>43907</c:v>
                </c:pt>
                <c:pt idx="344">
                  <c:v>43906</c:v>
                </c:pt>
                <c:pt idx="345">
                  <c:v>43903</c:v>
                </c:pt>
                <c:pt idx="346">
                  <c:v>43902</c:v>
                </c:pt>
                <c:pt idx="347">
                  <c:v>43901</c:v>
                </c:pt>
                <c:pt idx="348">
                  <c:v>43900</c:v>
                </c:pt>
                <c:pt idx="349">
                  <c:v>43899</c:v>
                </c:pt>
                <c:pt idx="350">
                  <c:v>43896</c:v>
                </c:pt>
                <c:pt idx="351">
                  <c:v>43895</c:v>
                </c:pt>
                <c:pt idx="352">
                  <c:v>43894</c:v>
                </c:pt>
                <c:pt idx="353">
                  <c:v>43893</c:v>
                </c:pt>
                <c:pt idx="354">
                  <c:v>43892</c:v>
                </c:pt>
                <c:pt idx="355">
                  <c:v>43889</c:v>
                </c:pt>
                <c:pt idx="356">
                  <c:v>43888</c:v>
                </c:pt>
                <c:pt idx="357">
                  <c:v>43887</c:v>
                </c:pt>
                <c:pt idx="358">
                  <c:v>43886</c:v>
                </c:pt>
                <c:pt idx="359">
                  <c:v>43885</c:v>
                </c:pt>
                <c:pt idx="360">
                  <c:v>43882</c:v>
                </c:pt>
                <c:pt idx="361">
                  <c:v>43881</c:v>
                </c:pt>
                <c:pt idx="362">
                  <c:v>43880</c:v>
                </c:pt>
                <c:pt idx="363">
                  <c:v>43879</c:v>
                </c:pt>
                <c:pt idx="364">
                  <c:v>43878</c:v>
                </c:pt>
                <c:pt idx="365">
                  <c:v>43875</c:v>
                </c:pt>
                <c:pt idx="366">
                  <c:v>43874</c:v>
                </c:pt>
                <c:pt idx="367">
                  <c:v>43873</c:v>
                </c:pt>
                <c:pt idx="368">
                  <c:v>43872</c:v>
                </c:pt>
                <c:pt idx="369">
                  <c:v>43871</c:v>
                </c:pt>
                <c:pt idx="370">
                  <c:v>43868</c:v>
                </c:pt>
                <c:pt idx="371">
                  <c:v>43867</c:v>
                </c:pt>
                <c:pt idx="372">
                  <c:v>43866</c:v>
                </c:pt>
                <c:pt idx="373">
                  <c:v>43865</c:v>
                </c:pt>
                <c:pt idx="374">
                  <c:v>43864</c:v>
                </c:pt>
                <c:pt idx="375">
                  <c:v>43861</c:v>
                </c:pt>
                <c:pt idx="376">
                  <c:v>43860</c:v>
                </c:pt>
                <c:pt idx="377">
                  <c:v>43859</c:v>
                </c:pt>
                <c:pt idx="378">
                  <c:v>43858</c:v>
                </c:pt>
                <c:pt idx="379">
                  <c:v>43857</c:v>
                </c:pt>
                <c:pt idx="380">
                  <c:v>43854</c:v>
                </c:pt>
                <c:pt idx="381">
                  <c:v>43853</c:v>
                </c:pt>
                <c:pt idx="382">
                  <c:v>43852</c:v>
                </c:pt>
                <c:pt idx="383">
                  <c:v>43851</c:v>
                </c:pt>
                <c:pt idx="384">
                  <c:v>43850</c:v>
                </c:pt>
                <c:pt idx="385">
                  <c:v>43847</c:v>
                </c:pt>
                <c:pt idx="386">
                  <c:v>43846</c:v>
                </c:pt>
                <c:pt idx="387">
                  <c:v>43845</c:v>
                </c:pt>
                <c:pt idx="388">
                  <c:v>43844</c:v>
                </c:pt>
                <c:pt idx="389">
                  <c:v>43843</c:v>
                </c:pt>
                <c:pt idx="390">
                  <c:v>43840</c:v>
                </c:pt>
                <c:pt idx="391">
                  <c:v>43839</c:v>
                </c:pt>
                <c:pt idx="392">
                  <c:v>43838</c:v>
                </c:pt>
                <c:pt idx="393">
                  <c:v>43837</c:v>
                </c:pt>
                <c:pt idx="394">
                  <c:v>43833</c:v>
                </c:pt>
                <c:pt idx="395">
                  <c:v>43832</c:v>
                </c:pt>
                <c:pt idx="396">
                  <c:v>43829</c:v>
                </c:pt>
                <c:pt idx="397">
                  <c:v>43826</c:v>
                </c:pt>
                <c:pt idx="398">
                  <c:v>43822</c:v>
                </c:pt>
                <c:pt idx="399">
                  <c:v>43819</c:v>
                </c:pt>
                <c:pt idx="400">
                  <c:v>43818</c:v>
                </c:pt>
                <c:pt idx="401">
                  <c:v>43817</c:v>
                </c:pt>
                <c:pt idx="402">
                  <c:v>43816</c:v>
                </c:pt>
                <c:pt idx="403">
                  <c:v>43815</c:v>
                </c:pt>
                <c:pt idx="404">
                  <c:v>43812</c:v>
                </c:pt>
                <c:pt idx="405">
                  <c:v>43811</c:v>
                </c:pt>
                <c:pt idx="406">
                  <c:v>43810</c:v>
                </c:pt>
                <c:pt idx="407">
                  <c:v>43809</c:v>
                </c:pt>
                <c:pt idx="408">
                  <c:v>43808</c:v>
                </c:pt>
                <c:pt idx="409">
                  <c:v>43805</c:v>
                </c:pt>
                <c:pt idx="410">
                  <c:v>43804</c:v>
                </c:pt>
                <c:pt idx="411">
                  <c:v>43803</c:v>
                </c:pt>
                <c:pt idx="412">
                  <c:v>43802</c:v>
                </c:pt>
                <c:pt idx="413">
                  <c:v>43801</c:v>
                </c:pt>
                <c:pt idx="414">
                  <c:v>43798</c:v>
                </c:pt>
                <c:pt idx="415">
                  <c:v>43797</c:v>
                </c:pt>
                <c:pt idx="416">
                  <c:v>43796</c:v>
                </c:pt>
                <c:pt idx="417">
                  <c:v>43795</c:v>
                </c:pt>
                <c:pt idx="418">
                  <c:v>43794</c:v>
                </c:pt>
                <c:pt idx="419">
                  <c:v>43791</c:v>
                </c:pt>
                <c:pt idx="420">
                  <c:v>43790</c:v>
                </c:pt>
                <c:pt idx="421">
                  <c:v>43789</c:v>
                </c:pt>
                <c:pt idx="422">
                  <c:v>43788</c:v>
                </c:pt>
                <c:pt idx="423">
                  <c:v>43787</c:v>
                </c:pt>
                <c:pt idx="424">
                  <c:v>43784</c:v>
                </c:pt>
                <c:pt idx="425">
                  <c:v>43783</c:v>
                </c:pt>
                <c:pt idx="426">
                  <c:v>43782</c:v>
                </c:pt>
                <c:pt idx="427">
                  <c:v>43781</c:v>
                </c:pt>
                <c:pt idx="428">
                  <c:v>43777</c:v>
                </c:pt>
                <c:pt idx="429">
                  <c:v>43776</c:v>
                </c:pt>
                <c:pt idx="430">
                  <c:v>43775</c:v>
                </c:pt>
                <c:pt idx="431">
                  <c:v>43774</c:v>
                </c:pt>
                <c:pt idx="432">
                  <c:v>43773</c:v>
                </c:pt>
                <c:pt idx="433">
                  <c:v>43769</c:v>
                </c:pt>
                <c:pt idx="434">
                  <c:v>43768</c:v>
                </c:pt>
                <c:pt idx="435">
                  <c:v>43767</c:v>
                </c:pt>
                <c:pt idx="436">
                  <c:v>43766</c:v>
                </c:pt>
                <c:pt idx="437">
                  <c:v>43763</c:v>
                </c:pt>
                <c:pt idx="438">
                  <c:v>43762</c:v>
                </c:pt>
                <c:pt idx="439">
                  <c:v>43761</c:v>
                </c:pt>
                <c:pt idx="440">
                  <c:v>43760</c:v>
                </c:pt>
                <c:pt idx="441">
                  <c:v>43759</c:v>
                </c:pt>
                <c:pt idx="442">
                  <c:v>43756</c:v>
                </c:pt>
                <c:pt idx="443">
                  <c:v>43755</c:v>
                </c:pt>
                <c:pt idx="444">
                  <c:v>43754</c:v>
                </c:pt>
                <c:pt idx="445">
                  <c:v>43753</c:v>
                </c:pt>
                <c:pt idx="446">
                  <c:v>43752</c:v>
                </c:pt>
                <c:pt idx="447">
                  <c:v>43749</c:v>
                </c:pt>
                <c:pt idx="448">
                  <c:v>43748</c:v>
                </c:pt>
                <c:pt idx="449">
                  <c:v>43747</c:v>
                </c:pt>
                <c:pt idx="450">
                  <c:v>43746</c:v>
                </c:pt>
                <c:pt idx="451">
                  <c:v>43745</c:v>
                </c:pt>
                <c:pt idx="452">
                  <c:v>43742</c:v>
                </c:pt>
                <c:pt idx="453">
                  <c:v>43741</c:v>
                </c:pt>
                <c:pt idx="454">
                  <c:v>43740</c:v>
                </c:pt>
                <c:pt idx="455">
                  <c:v>43739</c:v>
                </c:pt>
                <c:pt idx="456">
                  <c:v>43738</c:v>
                </c:pt>
                <c:pt idx="457">
                  <c:v>43735</c:v>
                </c:pt>
                <c:pt idx="458">
                  <c:v>43734</c:v>
                </c:pt>
                <c:pt idx="459">
                  <c:v>43733</c:v>
                </c:pt>
                <c:pt idx="460">
                  <c:v>43732</c:v>
                </c:pt>
                <c:pt idx="461">
                  <c:v>43731</c:v>
                </c:pt>
                <c:pt idx="462">
                  <c:v>43728</c:v>
                </c:pt>
                <c:pt idx="463">
                  <c:v>43727</c:v>
                </c:pt>
                <c:pt idx="464">
                  <c:v>43726</c:v>
                </c:pt>
                <c:pt idx="465">
                  <c:v>43725</c:v>
                </c:pt>
                <c:pt idx="466">
                  <c:v>43724</c:v>
                </c:pt>
                <c:pt idx="467">
                  <c:v>43721</c:v>
                </c:pt>
                <c:pt idx="468">
                  <c:v>43720</c:v>
                </c:pt>
                <c:pt idx="469">
                  <c:v>43719</c:v>
                </c:pt>
                <c:pt idx="470">
                  <c:v>43718</c:v>
                </c:pt>
                <c:pt idx="471">
                  <c:v>43717</c:v>
                </c:pt>
                <c:pt idx="472">
                  <c:v>43714</c:v>
                </c:pt>
                <c:pt idx="473">
                  <c:v>43713</c:v>
                </c:pt>
                <c:pt idx="474">
                  <c:v>43712</c:v>
                </c:pt>
                <c:pt idx="475">
                  <c:v>43711</c:v>
                </c:pt>
                <c:pt idx="476">
                  <c:v>43710</c:v>
                </c:pt>
                <c:pt idx="477">
                  <c:v>43707</c:v>
                </c:pt>
                <c:pt idx="478">
                  <c:v>43706</c:v>
                </c:pt>
                <c:pt idx="479">
                  <c:v>43705</c:v>
                </c:pt>
                <c:pt idx="480">
                  <c:v>43704</c:v>
                </c:pt>
                <c:pt idx="481">
                  <c:v>43703</c:v>
                </c:pt>
                <c:pt idx="482">
                  <c:v>43700</c:v>
                </c:pt>
                <c:pt idx="483">
                  <c:v>43699</c:v>
                </c:pt>
                <c:pt idx="484">
                  <c:v>43698</c:v>
                </c:pt>
                <c:pt idx="485">
                  <c:v>43697</c:v>
                </c:pt>
                <c:pt idx="486">
                  <c:v>43696</c:v>
                </c:pt>
                <c:pt idx="487">
                  <c:v>43693</c:v>
                </c:pt>
                <c:pt idx="488">
                  <c:v>43691</c:v>
                </c:pt>
                <c:pt idx="489">
                  <c:v>43690</c:v>
                </c:pt>
                <c:pt idx="490">
                  <c:v>43689</c:v>
                </c:pt>
                <c:pt idx="491">
                  <c:v>43686</c:v>
                </c:pt>
                <c:pt idx="492">
                  <c:v>43685</c:v>
                </c:pt>
                <c:pt idx="493">
                  <c:v>43684</c:v>
                </c:pt>
                <c:pt idx="494">
                  <c:v>43683</c:v>
                </c:pt>
                <c:pt idx="495">
                  <c:v>43682</c:v>
                </c:pt>
                <c:pt idx="496">
                  <c:v>43679</c:v>
                </c:pt>
                <c:pt idx="497">
                  <c:v>43678</c:v>
                </c:pt>
                <c:pt idx="498">
                  <c:v>43677</c:v>
                </c:pt>
                <c:pt idx="499">
                  <c:v>43676</c:v>
                </c:pt>
                <c:pt idx="500">
                  <c:v>43675</c:v>
                </c:pt>
                <c:pt idx="501">
                  <c:v>43672</c:v>
                </c:pt>
                <c:pt idx="502">
                  <c:v>43671</c:v>
                </c:pt>
                <c:pt idx="503">
                  <c:v>43670</c:v>
                </c:pt>
                <c:pt idx="504">
                  <c:v>43669</c:v>
                </c:pt>
                <c:pt idx="505">
                  <c:v>43668</c:v>
                </c:pt>
                <c:pt idx="506">
                  <c:v>43665</c:v>
                </c:pt>
                <c:pt idx="507">
                  <c:v>43664</c:v>
                </c:pt>
                <c:pt idx="508">
                  <c:v>43663</c:v>
                </c:pt>
                <c:pt idx="509">
                  <c:v>43662</c:v>
                </c:pt>
                <c:pt idx="510">
                  <c:v>43661</c:v>
                </c:pt>
                <c:pt idx="511">
                  <c:v>43658</c:v>
                </c:pt>
                <c:pt idx="512">
                  <c:v>43657</c:v>
                </c:pt>
                <c:pt idx="513">
                  <c:v>43656</c:v>
                </c:pt>
                <c:pt idx="514">
                  <c:v>43655</c:v>
                </c:pt>
                <c:pt idx="515">
                  <c:v>43654</c:v>
                </c:pt>
                <c:pt idx="516">
                  <c:v>43651</c:v>
                </c:pt>
                <c:pt idx="517">
                  <c:v>43650</c:v>
                </c:pt>
                <c:pt idx="518">
                  <c:v>43649</c:v>
                </c:pt>
                <c:pt idx="519">
                  <c:v>43648</c:v>
                </c:pt>
                <c:pt idx="520">
                  <c:v>43647</c:v>
                </c:pt>
                <c:pt idx="521">
                  <c:v>43644</c:v>
                </c:pt>
                <c:pt idx="522">
                  <c:v>43643</c:v>
                </c:pt>
                <c:pt idx="523">
                  <c:v>43642</c:v>
                </c:pt>
                <c:pt idx="524">
                  <c:v>43641</c:v>
                </c:pt>
                <c:pt idx="525">
                  <c:v>43640</c:v>
                </c:pt>
                <c:pt idx="526">
                  <c:v>43637</c:v>
                </c:pt>
                <c:pt idx="527">
                  <c:v>43635</c:v>
                </c:pt>
                <c:pt idx="528">
                  <c:v>43634</c:v>
                </c:pt>
                <c:pt idx="529">
                  <c:v>43633</c:v>
                </c:pt>
                <c:pt idx="530">
                  <c:v>43630</c:v>
                </c:pt>
                <c:pt idx="531">
                  <c:v>43629</c:v>
                </c:pt>
                <c:pt idx="532">
                  <c:v>43628</c:v>
                </c:pt>
                <c:pt idx="533">
                  <c:v>43627</c:v>
                </c:pt>
                <c:pt idx="534">
                  <c:v>43626</c:v>
                </c:pt>
                <c:pt idx="535">
                  <c:v>43623</c:v>
                </c:pt>
                <c:pt idx="536">
                  <c:v>43622</c:v>
                </c:pt>
                <c:pt idx="537">
                  <c:v>43621</c:v>
                </c:pt>
                <c:pt idx="538">
                  <c:v>43620</c:v>
                </c:pt>
                <c:pt idx="539">
                  <c:v>43619</c:v>
                </c:pt>
                <c:pt idx="540">
                  <c:v>43616</c:v>
                </c:pt>
                <c:pt idx="541">
                  <c:v>43615</c:v>
                </c:pt>
                <c:pt idx="542">
                  <c:v>43614</c:v>
                </c:pt>
                <c:pt idx="543">
                  <c:v>43613</c:v>
                </c:pt>
                <c:pt idx="544">
                  <c:v>43612</c:v>
                </c:pt>
                <c:pt idx="545">
                  <c:v>43609</c:v>
                </c:pt>
                <c:pt idx="546">
                  <c:v>43608</c:v>
                </c:pt>
                <c:pt idx="547">
                  <c:v>43607</c:v>
                </c:pt>
                <c:pt idx="548">
                  <c:v>43606</c:v>
                </c:pt>
                <c:pt idx="549">
                  <c:v>43605</c:v>
                </c:pt>
                <c:pt idx="550">
                  <c:v>43602</c:v>
                </c:pt>
                <c:pt idx="551">
                  <c:v>43601</c:v>
                </c:pt>
                <c:pt idx="552">
                  <c:v>43600</c:v>
                </c:pt>
                <c:pt idx="553">
                  <c:v>43599</c:v>
                </c:pt>
                <c:pt idx="554">
                  <c:v>43598</c:v>
                </c:pt>
                <c:pt idx="555">
                  <c:v>43595</c:v>
                </c:pt>
                <c:pt idx="556">
                  <c:v>43594</c:v>
                </c:pt>
                <c:pt idx="557">
                  <c:v>43593</c:v>
                </c:pt>
                <c:pt idx="558">
                  <c:v>43592</c:v>
                </c:pt>
                <c:pt idx="559">
                  <c:v>43591</c:v>
                </c:pt>
                <c:pt idx="560">
                  <c:v>43587</c:v>
                </c:pt>
                <c:pt idx="561">
                  <c:v>43585</c:v>
                </c:pt>
                <c:pt idx="562">
                  <c:v>43584</c:v>
                </c:pt>
                <c:pt idx="563">
                  <c:v>43581</c:v>
                </c:pt>
                <c:pt idx="564">
                  <c:v>43580</c:v>
                </c:pt>
                <c:pt idx="565">
                  <c:v>43579</c:v>
                </c:pt>
                <c:pt idx="566">
                  <c:v>43578</c:v>
                </c:pt>
                <c:pt idx="567">
                  <c:v>43573</c:v>
                </c:pt>
                <c:pt idx="568">
                  <c:v>43572</c:v>
                </c:pt>
                <c:pt idx="569">
                  <c:v>43571</c:v>
                </c:pt>
                <c:pt idx="570">
                  <c:v>43570</c:v>
                </c:pt>
                <c:pt idx="571">
                  <c:v>43567</c:v>
                </c:pt>
                <c:pt idx="572">
                  <c:v>43566</c:v>
                </c:pt>
                <c:pt idx="573">
                  <c:v>43565</c:v>
                </c:pt>
                <c:pt idx="574">
                  <c:v>43564</c:v>
                </c:pt>
                <c:pt idx="575">
                  <c:v>43563</c:v>
                </c:pt>
                <c:pt idx="576">
                  <c:v>43560</c:v>
                </c:pt>
                <c:pt idx="577">
                  <c:v>43559</c:v>
                </c:pt>
                <c:pt idx="578">
                  <c:v>43558</c:v>
                </c:pt>
                <c:pt idx="579">
                  <c:v>43557</c:v>
                </c:pt>
                <c:pt idx="580">
                  <c:v>43556</c:v>
                </c:pt>
                <c:pt idx="581">
                  <c:v>43553</c:v>
                </c:pt>
                <c:pt idx="582">
                  <c:v>43552</c:v>
                </c:pt>
                <c:pt idx="583">
                  <c:v>43551</c:v>
                </c:pt>
                <c:pt idx="584">
                  <c:v>43550</c:v>
                </c:pt>
                <c:pt idx="585">
                  <c:v>43549</c:v>
                </c:pt>
                <c:pt idx="586">
                  <c:v>43546</c:v>
                </c:pt>
                <c:pt idx="587">
                  <c:v>43545</c:v>
                </c:pt>
                <c:pt idx="588">
                  <c:v>43544</c:v>
                </c:pt>
                <c:pt idx="589">
                  <c:v>43543</c:v>
                </c:pt>
                <c:pt idx="590">
                  <c:v>43542</c:v>
                </c:pt>
                <c:pt idx="591">
                  <c:v>43539</c:v>
                </c:pt>
                <c:pt idx="592">
                  <c:v>43538</c:v>
                </c:pt>
                <c:pt idx="593">
                  <c:v>43537</c:v>
                </c:pt>
                <c:pt idx="594">
                  <c:v>43536</c:v>
                </c:pt>
                <c:pt idx="595">
                  <c:v>43535</c:v>
                </c:pt>
                <c:pt idx="596">
                  <c:v>43532</c:v>
                </c:pt>
                <c:pt idx="597">
                  <c:v>43531</c:v>
                </c:pt>
                <c:pt idx="598">
                  <c:v>43530</c:v>
                </c:pt>
                <c:pt idx="599">
                  <c:v>43529</c:v>
                </c:pt>
                <c:pt idx="600">
                  <c:v>43528</c:v>
                </c:pt>
                <c:pt idx="601">
                  <c:v>43525</c:v>
                </c:pt>
                <c:pt idx="602">
                  <c:v>43524</c:v>
                </c:pt>
                <c:pt idx="603">
                  <c:v>43523</c:v>
                </c:pt>
                <c:pt idx="604">
                  <c:v>43522</c:v>
                </c:pt>
                <c:pt idx="605">
                  <c:v>43521</c:v>
                </c:pt>
                <c:pt idx="606">
                  <c:v>43518</c:v>
                </c:pt>
                <c:pt idx="607">
                  <c:v>43517</c:v>
                </c:pt>
                <c:pt idx="608">
                  <c:v>43516</c:v>
                </c:pt>
                <c:pt idx="609">
                  <c:v>43515</c:v>
                </c:pt>
                <c:pt idx="610">
                  <c:v>43514</c:v>
                </c:pt>
                <c:pt idx="611">
                  <c:v>43511</c:v>
                </c:pt>
                <c:pt idx="612">
                  <c:v>43510</c:v>
                </c:pt>
                <c:pt idx="613">
                  <c:v>43509</c:v>
                </c:pt>
                <c:pt idx="614">
                  <c:v>43508</c:v>
                </c:pt>
                <c:pt idx="615">
                  <c:v>43507</c:v>
                </c:pt>
                <c:pt idx="616">
                  <c:v>43504</c:v>
                </c:pt>
                <c:pt idx="617">
                  <c:v>43503</c:v>
                </c:pt>
                <c:pt idx="618">
                  <c:v>43502</c:v>
                </c:pt>
                <c:pt idx="619">
                  <c:v>43501</c:v>
                </c:pt>
                <c:pt idx="620">
                  <c:v>43500</c:v>
                </c:pt>
                <c:pt idx="621">
                  <c:v>43497</c:v>
                </c:pt>
                <c:pt idx="622">
                  <c:v>43496</c:v>
                </c:pt>
                <c:pt idx="623">
                  <c:v>43495</c:v>
                </c:pt>
                <c:pt idx="624">
                  <c:v>43494</c:v>
                </c:pt>
                <c:pt idx="625">
                  <c:v>43493</c:v>
                </c:pt>
                <c:pt idx="626">
                  <c:v>43490</c:v>
                </c:pt>
                <c:pt idx="627">
                  <c:v>43489</c:v>
                </c:pt>
                <c:pt idx="628">
                  <c:v>43488</c:v>
                </c:pt>
                <c:pt idx="629">
                  <c:v>43487</c:v>
                </c:pt>
                <c:pt idx="630">
                  <c:v>43486</c:v>
                </c:pt>
                <c:pt idx="631">
                  <c:v>43483</c:v>
                </c:pt>
                <c:pt idx="632">
                  <c:v>43482</c:v>
                </c:pt>
                <c:pt idx="633">
                  <c:v>43481</c:v>
                </c:pt>
                <c:pt idx="634">
                  <c:v>43480</c:v>
                </c:pt>
                <c:pt idx="635">
                  <c:v>43479</c:v>
                </c:pt>
                <c:pt idx="636">
                  <c:v>43476</c:v>
                </c:pt>
                <c:pt idx="637">
                  <c:v>43475</c:v>
                </c:pt>
                <c:pt idx="638">
                  <c:v>43474</c:v>
                </c:pt>
                <c:pt idx="639">
                  <c:v>43473</c:v>
                </c:pt>
                <c:pt idx="640">
                  <c:v>43472</c:v>
                </c:pt>
                <c:pt idx="641">
                  <c:v>43469</c:v>
                </c:pt>
              </c:numCache>
            </c:numRef>
          </c:cat>
          <c:val>
            <c:numRef>
              <c:f>Analiza_Całość!$E$10:$E$651</c:f>
              <c:numCache>
                <c:formatCode>#\ ##0.000</c:formatCode>
                <c:ptCount val="642"/>
                <c:pt idx="1">
                  <c:v>-1.9755832460494616</c:v>
                </c:pt>
                <c:pt idx="2">
                  <c:v>-1.970523738716834</c:v>
                </c:pt>
                <c:pt idx="3">
                  <c:v>-1.96805173941621</c:v>
                </c:pt>
                <c:pt idx="4">
                  <c:v>-1.9608193114846628</c:v>
                </c:pt>
                <c:pt idx="5">
                  <c:v>-1.9573652380961759</c:v>
                </c:pt>
                <c:pt idx="6">
                  <c:v>-1.9534911329048943</c:v>
                </c:pt>
                <c:pt idx="7">
                  <c:v>-1.9503255973520095</c:v>
                </c:pt>
                <c:pt idx="8">
                  <c:v>-1.9462020359049093</c:v>
                </c:pt>
                <c:pt idx="9">
                  <c:v>-1.9350686229417713</c:v>
                </c:pt>
                <c:pt idx="10">
                  <c:v>-1.9292745411135126</c:v>
                </c:pt>
                <c:pt idx="11">
                  <c:v>-1.9288564885425297</c:v>
                </c:pt>
                <c:pt idx="12">
                  <c:v>-1.9264471068331068</c:v>
                </c:pt>
                <c:pt idx="13">
                  <c:v>-1.9243961595979631</c:v>
                </c:pt>
                <c:pt idx="14">
                  <c:v>-1.920265230905327</c:v>
                </c:pt>
                <c:pt idx="15">
                  <c:v>-1.9169461439463187</c:v>
                </c:pt>
                <c:pt idx="16">
                  <c:v>-1.9138517369952091</c:v>
                </c:pt>
                <c:pt idx="17">
                  <c:v>-1.9123382934196909</c:v>
                </c:pt>
                <c:pt idx="18">
                  <c:v>-1.9097718099263306</c:v>
                </c:pt>
                <c:pt idx="19">
                  <c:v>-1.9018031613194264</c:v>
                </c:pt>
                <c:pt idx="20">
                  <c:v>-1.9000075965827645</c:v>
                </c:pt>
                <c:pt idx="21">
                  <c:v>-1.8970846032900113</c:v>
                </c:pt>
                <c:pt idx="22">
                  <c:v>-1.8955147618325618</c:v>
                </c:pt>
                <c:pt idx="23">
                  <c:v>-1.8920190652121471</c:v>
                </c:pt>
                <c:pt idx="24">
                  <c:v>-1.8874935269599602</c:v>
                </c:pt>
                <c:pt idx="25">
                  <c:v>-1.8842097025074001</c:v>
                </c:pt>
                <c:pt idx="26">
                  <c:v>-1.8836587782200875</c:v>
                </c:pt>
                <c:pt idx="27">
                  <c:v>-1.8800519130034443</c:v>
                </c:pt>
                <c:pt idx="28">
                  <c:v>-1.8770590005176224</c:v>
                </c:pt>
                <c:pt idx="29">
                  <c:v>-1.8729983127136918</c:v>
                </c:pt>
                <c:pt idx="30">
                  <c:v>-1.8681138186658952</c:v>
                </c:pt>
                <c:pt idx="31">
                  <c:v>-1.865362160027606</c:v>
                </c:pt>
                <c:pt idx="32">
                  <c:v>-1.8647704098832318</c:v>
                </c:pt>
                <c:pt idx="33">
                  <c:v>-1.8637629810614453</c:v>
                </c:pt>
                <c:pt idx="34">
                  <c:v>-1.8563831796682528</c:v>
                </c:pt>
                <c:pt idx="35">
                  <c:v>-1.8523542153357719</c:v>
                </c:pt>
                <c:pt idx="36">
                  <c:v>-1.8513382765419473</c:v>
                </c:pt>
                <c:pt idx="37">
                  <c:v>-1.8484688890567091</c:v>
                </c:pt>
                <c:pt idx="38">
                  <c:v>-1.8447960968825061</c:v>
                </c:pt>
                <c:pt idx="39">
                  <c:v>-1.8426713268667072</c:v>
                </c:pt>
                <c:pt idx="40">
                  <c:v>-1.839066360017716</c:v>
                </c:pt>
                <c:pt idx="41">
                  <c:v>-1.8346634893347313</c:v>
                </c:pt>
                <c:pt idx="42">
                  <c:v>-1.8321082040136605</c:v>
                </c:pt>
                <c:pt idx="43">
                  <c:v>-1.8236898785274014</c:v>
                </c:pt>
                <c:pt idx="44">
                  <c:v>-1.8227782547275417</c:v>
                </c:pt>
                <c:pt idx="45">
                  <c:v>-1.8202908996314493</c:v>
                </c:pt>
                <c:pt idx="46">
                  <c:v>-1.814813547091354</c:v>
                </c:pt>
                <c:pt idx="47">
                  <c:v>-1.8129763385451692</c:v>
                </c:pt>
                <c:pt idx="48">
                  <c:v>-1.8071479822170611</c:v>
                </c:pt>
                <c:pt idx="49">
                  <c:v>-1.8043118275683612</c:v>
                </c:pt>
                <c:pt idx="50">
                  <c:v>-1.8013716342997643</c:v>
                </c:pt>
                <c:pt idx="51">
                  <c:v>-1.7986855177195671</c:v>
                </c:pt>
                <c:pt idx="52">
                  <c:v>-1.79001130615285</c:v>
                </c:pt>
                <c:pt idx="53">
                  <c:v>-1.7858958468901398</c:v>
                </c:pt>
                <c:pt idx="54">
                  <c:v>-1.7801251299089493</c:v>
                </c:pt>
                <c:pt idx="55">
                  <c:v>-1.7787947547627914</c:v>
                </c:pt>
                <c:pt idx="56">
                  <c:v>-1.7765851329765825</c:v>
                </c:pt>
                <c:pt idx="57">
                  <c:v>-1.7744928398629289</c:v>
                </c:pt>
                <c:pt idx="58">
                  <c:v>-1.7670537673898701</c:v>
                </c:pt>
                <c:pt idx="59">
                  <c:v>-1.766505039368016</c:v>
                </c:pt>
                <c:pt idx="60">
                  <c:v>-1.7612910428482009</c:v>
                </c:pt>
                <c:pt idx="61">
                  <c:v>-1.7583402150871397</c:v>
                </c:pt>
                <c:pt idx="62">
                  <c:v>-1.7477542314639494</c:v>
                </c:pt>
                <c:pt idx="63">
                  <c:v>-1.745555297202328</c:v>
                </c:pt>
                <c:pt idx="64">
                  <c:v>-1.743512311160933</c:v>
                </c:pt>
                <c:pt idx="65">
                  <c:v>-1.7415949154738763</c:v>
                </c:pt>
                <c:pt idx="66">
                  <c:v>-1.7401053631364682</c:v>
                </c:pt>
                <c:pt idx="67">
                  <c:v>-1.7323020115415422</c:v>
                </c:pt>
                <c:pt idx="68">
                  <c:v>-1.7280291127302561</c:v>
                </c:pt>
                <c:pt idx="69">
                  <c:v>-1.7250714534383205</c:v>
                </c:pt>
                <c:pt idx="70">
                  <c:v>-1.723583679562557</c:v>
                </c:pt>
                <c:pt idx="71">
                  <c:v>-1.7215927860352531</c:v>
                </c:pt>
                <c:pt idx="72">
                  <c:v>-1.7152732589478026</c:v>
                </c:pt>
                <c:pt idx="73">
                  <c:v>-1.7124559363553837</c:v>
                </c:pt>
                <c:pt idx="74">
                  <c:v>-1.7103834609823343</c:v>
                </c:pt>
                <c:pt idx="75">
                  <c:v>-1.7094453645070895</c:v>
                </c:pt>
                <c:pt idx="76">
                  <c:v>-1.7054011789943369</c:v>
                </c:pt>
                <c:pt idx="77">
                  <c:v>-1.6990516505518527</c:v>
                </c:pt>
                <c:pt idx="78">
                  <c:v>-1.6944103737775884</c:v>
                </c:pt>
                <c:pt idx="79">
                  <c:v>-1.6919891209830951</c:v>
                </c:pt>
                <c:pt idx="80">
                  <c:v>-1.6874283054421402</c:v>
                </c:pt>
                <c:pt idx="81">
                  <c:v>-1.6783651437814129</c:v>
                </c:pt>
                <c:pt idx="82">
                  <c:v>-1.6756265561534534</c:v>
                </c:pt>
                <c:pt idx="83">
                  <c:v>-1.6729789441822907</c:v>
                </c:pt>
                <c:pt idx="84">
                  <c:v>-1.6712264655912912</c:v>
                </c:pt>
                <c:pt idx="85">
                  <c:v>-1.6640396432767046</c:v>
                </c:pt>
                <c:pt idx="86">
                  <c:v>-1.6625858318978226</c:v>
                </c:pt>
                <c:pt idx="87">
                  <c:v>-1.6584032429819651</c:v>
                </c:pt>
                <c:pt idx="88">
                  <c:v>-1.6559370958596498</c:v>
                </c:pt>
                <c:pt idx="89">
                  <c:v>-1.6513314543352586</c:v>
                </c:pt>
                <c:pt idx="90">
                  <c:v>-1.6429874938114986</c:v>
                </c:pt>
                <c:pt idx="91">
                  <c:v>-1.6381773215171425</c:v>
                </c:pt>
                <c:pt idx="92">
                  <c:v>-1.6277792749062159</c:v>
                </c:pt>
                <c:pt idx="93">
                  <c:v>-1.6259553266828486</c:v>
                </c:pt>
                <c:pt idx="94">
                  <c:v>-1.6222724588527471</c:v>
                </c:pt>
                <c:pt idx="95">
                  <c:v>-1.6158492447597039</c:v>
                </c:pt>
                <c:pt idx="96">
                  <c:v>-1.6132968403241299</c:v>
                </c:pt>
                <c:pt idx="97">
                  <c:v>-1.6108565812760545</c:v>
                </c:pt>
                <c:pt idx="98">
                  <c:v>-1.6092328185646654</c:v>
                </c:pt>
                <c:pt idx="99">
                  <c:v>-1.6071317310711764</c:v>
                </c:pt>
                <c:pt idx="100">
                  <c:v>-1.6012383148863885</c:v>
                </c:pt>
                <c:pt idx="101">
                  <c:v>-1.5983017430352353</c:v>
                </c:pt>
                <c:pt idx="102">
                  <c:v>-1.5970259589397684</c:v>
                </c:pt>
                <c:pt idx="103">
                  <c:v>-1.5951070422296154</c:v>
                </c:pt>
                <c:pt idx="104">
                  <c:v>-1.5925213006164674</c:v>
                </c:pt>
                <c:pt idx="105">
                  <c:v>-1.5845461731495369</c:v>
                </c:pt>
                <c:pt idx="106">
                  <c:v>-1.582796896598393</c:v>
                </c:pt>
                <c:pt idx="107">
                  <c:v>-1.5802124713732435</c:v>
                </c:pt>
                <c:pt idx="108">
                  <c:v>-1.5771551588670274</c:v>
                </c:pt>
                <c:pt idx="109">
                  <c:v>-1.5753368787844169</c:v>
                </c:pt>
                <c:pt idx="110">
                  <c:v>-1.5684981153463506</c:v>
                </c:pt>
                <c:pt idx="111">
                  <c:v>-1.5645550324349</c:v>
                </c:pt>
                <c:pt idx="112">
                  <c:v>-1.5613338306560531</c:v>
                </c:pt>
                <c:pt idx="113">
                  <c:v>-1.5601575297808812</c:v>
                </c:pt>
                <c:pt idx="114">
                  <c:v>-1.5573689949131553</c:v>
                </c:pt>
                <c:pt idx="115">
                  <c:v>-1.5508774606964204</c:v>
                </c:pt>
                <c:pt idx="116">
                  <c:v>-1.5472705823923794</c:v>
                </c:pt>
                <c:pt idx="117">
                  <c:v>-1.5457024210253745</c:v>
                </c:pt>
                <c:pt idx="118">
                  <c:v>-1.5437081760428351</c:v>
                </c:pt>
                <c:pt idx="119">
                  <c:v>-1.5413899150101273</c:v>
                </c:pt>
                <c:pt idx="120">
                  <c:v>-1.5360251713369966</c:v>
                </c:pt>
                <c:pt idx="121">
                  <c:v>-1.5354423391302108</c:v>
                </c:pt>
                <c:pt idx="122">
                  <c:v>-1.5320081841778577</c:v>
                </c:pt>
                <c:pt idx="123">
                  <c:v>-1.5302936260039868</c:v>
                </c:pt>
                <c:pt idx="124">
                  <c:v>-1.528113212022153</c:v>
                </c:pt>
                <c:pt idx="125">
                  <c:v>-1.5230777523791206</c:v>
                </c:pt>
                <c:pt idx="126">
                  <c:v>-1.5208643982967063</c:v>
                </c:pt>
                <c:pt idx="127">
                  <c:v>-1.5184565016315488</c:v>
                </c:pt>
                <c:pt idx="128">
                  <c:v>-1.5151585519732502</c:v>
                </c:pt>
                <c:pt idx="129">
                  <c:v>-1.5146898277850429</c:v>
                </c:pt>
                <c:pt idx="130">
                  <c:v>-1.5070418002608665</c:v>
                </c:pt>
                <c:pt idx="131">
                  <c:v>-1.5063384854437811</c:v>
                </c:pt>
                <c:pt idx="132">
                  <c:v>-1.5019503018741998</c:v>
                </c:pt>
                <c:pt idx="133">
                  <c:v>-1.4997067835295086</c:v>
                </c:pt>
                <c:pt idx="134">
                  <c:v>-1.4983117289754544</c:v>
                </c:pt>
                <c:pt idx="135">
                  <c:v>-1.4930918316275577</c:v>
                </c:pt>
                <c:pt idx="136">
                  <c:v>-1.4914562702988965</c:v>
                </c:pt>
                <c:pt idx="137">
                  <c:v>-1.4892702073524777</c:v>
                </c:pt>
                <c:pt idx="138">
                  <c:v>-1.4875915808470475</c:v>
                </c:pt>
                <c:pt idx="139">
                  <c:v>-1.4831714896140991</c:v>
                </c:pt>
                <c:pt idx="140">
                  <c:v>-1.4766253050241596</c:v>
                </c:pt>
                <c:pt idx="141">
                  <c:v>-1.4757519452227696</c:v>
                </c:pt>
                <c:pt idx="142">
                  <c:v>-1.473386784395192</c:v>
                </c:pt>
                <c:pt idx="143">
                  <c:v>-1.4700636096381503</c:v>
                </c:pt>
                <c:pt idx="144">
                  <c:v>-1.4585703808646433</c:v>
                </c:pt>
                <c:pt idx="145">
                  <c:v>-1.4584574484136303</c:v>
                </c:pt>
                <c:pt idx="146">
                  <c:v>-1.4546964086819103</c:v>
                </c:pt>
                <c:pt idx="147">
                  <c:v>-1.4470560800691534</c:v>
                </c:pt>
                <c:pt idx="148">
                  <c:v>-1.4450584836960823</c:v>
                </c:pt>
                <c:pt idx="149">
                  <c:v>-1.4436459699008863</c:v>
                </c:pt>
                <c:pt idx="150">
                  <c:v>-1.435262341263388</c:v>
                </c:pt>
                <c:pt idx="151">
                  <c:v>-1.4267594718115562</c:v>
                </c:pt>
                <c:pt idx="152">
                  <c:v>-1.4263221838632933</c:v>
                </c:pt>
                <c:pt idx="153">
                  <c:v>-1.4240335896461231</c:v>
                </c:pt>
                <c:pt idx="154">
                  <c:v>-1.4230559271269039</c:v>
                </c:pt>
                <c:pt idx="155">
                  <c:v>-1.4162915600607562</c:v>
                </c:pt>
                <c:pt idx="156">
                  <c:v>-1.4144357702266408</c:v>
                </c:pt>
                <c:pt idx="157">
                  <c:v>-1.4111378748292713</c:v>
                </c:pt>
                <c:pt idx="158">
                  <c:v>-1.4112319018995345</c:v>
                </c:pt>
                <c:pt idx="159">
                  <c:v>-1.408418934317035</c:v>
                </c:pt>
                <c:pt idx="160">
                  <c:v>-1.4034378260395441</c:v>
                </c:pt>
                <c:pt idx="161">
                  <c:v>-1.402485289822708</c:v>
                </c:pt>
                <c:pt idx="162">
                  <c:v>-1.3990974299676218</c:v>
                </c:pt>
                <c:pt idx="163">
                  <c:v>-1.3959946943197243</c:v>
                </c:pt>
                <c:pt idx="164">
                  <c:v>-1.393748330089406</c:v>
                </c:pt>
                <c:pt idx="165">
                  <c:v>-1.3878630544459147</c:v>
                </c:pt>
                <c:pt idx="166">
                  <c:v>-1.3849615721586939</c:v>
                </c:pt>
                <c:pt idx="167">
                  <c:v>-1.3604091428914722</c:v>
                </c:pt>
                <c:pt idx="168">
                  <c:v>-1.3864456797399893</c:v>
                </c:pt>
                <c:pt idx="169">
                  <c:v>-1.3781053767889739</c:v>
                </c:pt>
                <c:pt idx="170">
                  <c:v>-1.3803988744604534</c:v>
                </c:pt>
                <c:pt idx="171">
                  <c:v>-1.3815686005709038</c:v>
                </c:pt>
                <c:pt idx="172">
                  <c:v>-1.3793653560116304</c:v>
                </c:pt>
                <c:pt idx="173">
                  <c:v>-1.3782295832225455</c:v>
                </c:pt>
                <c:pt idx="174">
                  <c:v>-1.3743573183968461</c:v>
                </c:pt>
                <c:pt idx="175">
                  <c:v>-1.3683420648168521</c:v>
                </c:pt>
                <c:pt idx="176">
                  <c:v>-1.3665184711158518</c:v>
                </c:pt>
                <c:pt idx="177">
                  <c:v>-1.3599045877509375</c:v>
                </c:pt>
                <c:pt idx="178">
                  <c:v>-1.3594230944310226</c:v>
                </c:pt>
                <c:pt idx="179">
                  <c:v>-1.3526607592779794</c:v>
                </c:pt>
                <c:pt idx="180">
                  <c:v>-1.3500794943219319</c:v>
                </c:pt>
                <c:pt idx="181">
                  <c:v>-1.3486890791617134</c:v>
                </c:pt>
                <c:pt idx="182">
                  <c:v>-1.344562992552556</c:v>
                </c:pt>
                <c:pt idx="183">
                  <c:v>-1.3430263584349511</c:v>
                </c:pt>
                <c:pt idx="184">
                  <c:v>-1.3351844165564009</c:v>
                </c:pt>
                <c:pt idx="185">
                  <c:v>-1.3580867620791581</c:v>
                </c:pt>
                <c:pt idx="186">
                  <c:v>-1.3643024867572628</c:v>
                </c:pt>
                <c:pt idx="187">
                  <c:v>-1.3927972805996891</c:v>
                </c:pt>
                <c:pt idx="188">
                  <c:v>-1.3645481628154155</c:v>
                </c:pt>
                <c:pt idx="189">
                  <c:v>-1.3318404005340456</c:v>
                </c:pt>
                <c:pt idx="190">
                  <c:v>-1.3009404931656587</c:v>
                </c:pt>
                <c:pt idx="191">
                  <c:v>-1.2886466768448623</c:v>
                </c:pt>
                <c:pt idx="192">
                  <c:v>-1.2927473920393395</c:v>
                </c:pt>
                <c:pt idx="193">
                  <c:v>-1.2766399886070534</c:v>
                </c:pt>
                <c:pt idx="194">
                  <c:v>-1.2538490488871123</c:v>
                </c:pt>
                <c:pt idx="195">
                  <c:v>-1.234212469298368</c:v>
                </c:pt>
                <c:pt idx="196">
                  <c:v>-1.1771303649251386</c:v>
                </c:pt>
                <c:pt idx="197">
                  <c:v>-1.2995046745672867</c:v>
                </c:pt>
                <c:pt idx="198">
                  <c:v>-1.3009748030289425</c:v>
                </c:pt>
                <c:pt idx="199">
                  <c:v>-1.2929773833900149</c:v>
                </c:pt>
                <c:pt idx="200">
                  <c:v>-1.291321321566663</c:v>
                </c:pt>
                <c:pt idx="201">
                  <c:v>-1.2877797535040592</c:v>
                </c:pt>
                <c:pt idx="202">
                  <c:v>-1.2860197943875051</c:v>
                </c:pt>
                <c:pt idx="203">
                  <c:v>-1.2861403357446677</c:v>
                </c:pt>
                <c:pt idx="204">
                  <c:v>-1.2786060478941264</c:v>
                </c:pt>
                <c:pt idx="205">
                  <c:v>-1.2779526795045792</c:v>
                </c:pt>
                <c:pt idx="206">
                  <c:v>-1.2747990507612328</c:v>
                </c:pt>
                <c:pt idx="207">
                  <c:v>-1.2734634726562555</c:v>
                </c:pt>
                <c:pt idx="208">
                  <c:v>-1.2712888087128782</c:v>
                </c:pt>
                <c:pt idx="209">
                  <c:v>-1.2646967732637737</c:v>
                </c:pt>
                <c:pt idx="210">
                  <c:v>-1.2621065546835952</c:v>
                </c:pt>
                <c:pt idx="211">
                  <c:v>-1.2595930930617283</c:v>
                </c:pt>
                <c:pt idx="212">
                  <c:v>-1.2580484746820386</c:v>
                </c:pt>
                <c:pt idx="213">
                  <c:v>-1.2533062193910816</c:v>
                </c:pt>
                <c:pt idx="214">
                  <c:v>-1.2486529127840207</c:v>
                </c:pt>
                <c:pt idx="215">
                  <c:v>-1.2436439501526064</c:v>
                </c:pt>
                <c:pt idx="216">
                  <c:v>-1.2407974797498222</c:v>
                </c:pt>
                <c:pt idx="217">
                  <c:v>-1.2352247821936779</c:v>
                </c:pt>
                <c:pt idx="218">
                  <c:v>-1.2329773096136809</c:v>
                </c:pt>
                <c:pt idx="219">
                  <c:v>-1.2266799391880578</c:v>
                </c:pt>
                <c:pt idx="220">
                  <c:v>-1.2252528686834352</c:v>
                </c:pt>
                <c:pt idx="221">
                  <c:v>-1.2197457701983772</c:v>
                </c:pt>
                <c:pt idx="222">
                  <c:v>-1.2198306023338712</c:v>
                </c:pt>
                <c:pt idx="223">
                  <c:v>-1.2157136353023512</c:v>
                </c:pt>
                <c:pt idx="224">
                  <c:v>-1.2060438289795194</c:v>
                </c:pt>
                <c:pt idx="225">
                  <c:v>-1.2032763949913594</c:v>
                </c:pt>
                <c:pt idx="226">
                  <c:v>-1.2014041751596372</c:v>
                </c:pt>
                <c:pt idx="227">
                  <c:v>-1.1971000878724047</c:v>
                </c:pt>
                <c:pt idx="228">
                  <c:v>-1.1962559692492603</c:v>
                </c:pt>
                <c:pt idx="229">
                  <c:v>-1.1867804485482747</c:v>
                </c:pt>
                <c:pt idx="230">
                  <c:v>-1.1885502828164141</c:v>
                </c:pt>
                <c:pt idx="231">
                  <c:v>-1.1840346726559536</c:v>
                </c:pt>
                <c:pt idx="232">
                  <c:v>-1.1824363544922112</c:v>
                </c:pt>
                <c:pt idx="233">
                  <c:v>-1.1804977485216139</c:v>
                </c:pt>
                <c:pt idx="234">
                  <c:v>-1.1741121964495616</c:v>
                </c:pt>
                <c:pt idx="235">
                  <c:v>-1.1710589829982965</c:v>
                </c:pt>
                <c:pt idx="236">
                  <c:v>-1.1688292779892584</c:v>
                </c:pt>
                <c:pt idx="237">
                  <c:v>-1.1674076417326984</c:v>
                </c:pt>
                <c:pt idx="238">
                  <c:v>-1.1661527611510847</c:v>
                </c:pt>
                <c:pt idx="239">
                  <c:v>-1.1586608876065219</c:v>
                </c:pt>
                <c:pt idx="240">
                  <c:v>-1.1567878669328069</c:v>
                </c:pt>
                <c:pt idx="241">
                  <c:v>-1.1548633211026615</c:v>
                </c:pt>
                <c:pt idx="242">
                  <c:v>-1.1517540353425559</c:v>
                </c:pt>
                <c:pt idx="243">
                  <c:v>-1.1512950380801357</c:v>
                </c:pt>
                <c:pt idx="244">
                  <c:v>-1.1445231511274967</c:v>
                </c:pt>
                <c:pt idx="245">
                  <c:v>-1.1426442900826395</c:v>
                </c:pt>
                <c:pt idx="246">
                  <c:v>-1.1389438535203356</c:v>
                </c:pt>
                <c:pt idx="247">
                  <c:v>-1.1379800288197628</c:v>
                </c:pt>
                <c:pt idx="248">
                  <c:v>-1.1369911127803056</c:v>
                </c:pt>
                <c:pt idx="249">
                  <c:v>-1.1297557256223056</c:v>
                </c:pt>
                <c:pt idx="250">
                  <c:v>-1.1258818213222721</c:v>
                </c:pt>
                <c:pt idx="251">
                  <c:v>-1.1240930156359186</c:v>
                </c:pt>
                <c:pt idx="252">
                  <c:v>-1.1220082475537518</c:v>
                </c:pt>
                <c:pt idx="253">
                  <c:v>-1.1193888398137175</c:v>
                </c:pt>
                <c:pt idx="254">
                  <c:v>-1.1145490424489424</c:v>
                </c:pt>
                <c:pt idx="255">
                  <c:v>-1.1132113002067845</c:v>
                </c:pt>
                <c:pt idx="256">
                  <c:v>-1.1105247092069059</c:v>
                </c:pt>
                <c:pt idx="257">
                  <c:v>-1.1102851476897602</c:v>
                </c:pt>
                <c:pt idx="258">
                  <c:v>-1.1062983691108697</c:v>
                </c:pt>
                <c:pt idx="259">
                  <c:v>-1.0995949573798902</c:v>
                </c:pt>
                <c:pt idx="260">
                  <c:v>-1.0986428095018153</c:v>
                </c:pt>
                <c:pt idx="261">
                  <c:v>-1.0949616756219749</c:v>
                </c:pt>
                <c:pt idx="262">
                  <c:v>-1.0939326992472465</c:v>
                </c:pt>
                <c:pt idx="263">
                  <c:v>-1.0899608704616481</c:v>
                </c:pt>
                <c:pt idx="264">
                  <c:v>-1.0848584327569299</c:v>
                </c:pt>
                <c:pt idx="265">
                  <c:v>-1.0814438040012142</c:v>
                </c:pt>
                <c:pt idx="266">
                  <c:v>-1.0793669282896712</c:v>
                </c:pt>
                <c:pt idx="267">
                  <c:v>-1.0775468662227561</c:v>
                </c:pt>
                <c:pt idx="268">
                  <c:v>-1.0754615841446546</c:v>
                </c:pt>
                <c:pt idx="269">
                  <c:v>-1.0675423840415199</c:v>
                </c:pt>
                <c:pt idx="270">
                  <c:v>-1.0660099292867597</c:v>
                </c:pt>
                <c:pt idx="271">
                  <c:v>-1.062940589492245</c:v>
                </c:pt>
                <c:pt idx="272">
                  <c:v>-1.0630131713138091</c:v>
                </c:pt>
                <c:pt idx="273">
                  <c:v>-1.0603918442200655</c:v>
                </c:pt>
                <c:pt idx="274">
                  <c:v>-1.0524654806123301</c:v>
                </c:pt>
                <c:pt idx="275">
                  <c:v>-1.0509819507266149</c:v>
                </c:pt>
                <c:pt idx="276">
                  <c:v>-1.0485750474411915</c:v>
                </c:pt>
                <c:pt idx="277">
                  <c:v>-1.0470915674762771</c:v>
                </c:pt>
                <c:pt idx="278">
                  <c:v>-1.0461096033163364</c:v>
                </c:pt>
                <c:pt idx="279">
                  <c:v>-1.0407419754664859</c:v>
                </c:pt>
                <c:pt idx="280">
                  <c:v>-1.0328014765905502</c:v>
                </c:pt>
                <c:pt idx="281">
                  <c:v>-1.0322548166072254</c:v>
                </c:pt>
                <c:pt idx="282">
                  <c:v>-1.0293637371089015</c:v>
                </c:pt>
                <c:pt idx="283">
                  <c:v>-1.0286194401989746</c:v>
                </c:pt>
                <c:pt idx="284">
                  <c:v>-1.0216789648866409</c:v>
                </c:pt>
                <c:pt idx="285">
                  <c:v>-1.0174168391876126</c:v>
                </c:pt>
                <c:pt idx="286">
                  <c:v>-1.0139688334701025</c:v>
                </c:pt>
                <c:pt idx="287">
                  <c:v>-1.0116550805328028</c:v>
                </c:pt>
                <c:pt idx="288">
                  <c:v>-1.0048680042916369</c:v>
                </c:pt>
                <c:pt idx="289">
                  <c:v>-1.0027930427694454</c:v>
                </c:pt>
                <c:pt idx="290">
                  <c:v>-0.99986707445391954</c:v>
                </c:pt>
                <c:pt idx="291">
                  <c:v>-0.9944876573678374</c:v>
                </c:pt>
                <c:pt idx="292">
                  <c:v>-0.99150184260108354</c:v>
                </c:pt>
                <c:pt idx="293">
                  <c:v>-0.98507264923829441</c:v>
                </c:pt>
                <c:pt idx="294">
                  <c:v>-0.98323819554344549</c:v>
                </c:pt>
                <c:pt idx="295">
                  <c:v>-0.98295754380262057</c:v>
                </c:pt>
                <c:pt idx="296">
                  <c:v>-0.97876599670033704</c:v>
                </c:pt>
                <c:pt idx="297">
                  <c:v>-0.97895628616768704</c:v>
                </c:pt>
                <c:pt idx="298">
                  <c:v>-0.97112097167164624</c:v>
                </c:pt>
                <c:pt idx="299">
                  <c:v>-0.97052953520549989</c:v>
                </c:pt>
                <c:pt idx="300">
                  <c:v>-0.96727143822825656</c:v>
                </c:pt>
                <c:pt idx="301">
                  <c:v>-0.96402349235593654</c:v>
                </c:pt>
                <c:pt idx="302">
                  <c:v>-0.96404592618032359</c:v>
                </c:pt>
                <c:pt idx="303">
                  <c:v>-0.95770433648075803</c:v>
                </c:pt>
                <c:pt idx="304">
                  <c:v>-0.95546458582498328</c:v>
                </c:pt>
                <c:pt idx="305">
                  <c:v>-0.95390017594848553</c:v>
                </c:pt>
                <c:pt idx="306">
                  <c:v>-0.94922703582852597</c:v>
                </c:pt>
                <c:pt idx="307">
                  <c:v>-0.94788455435861341</c:v>
                </c:pt>
                <c:pt idx="308">
                  <c:v>-0.94030150826873715</c:v>
                </c:pt>
                <c:pt idx="309">
                  <c:v>-0.93969673128344589</c:v>
                </c:pt>
                <c:pt idx="310">
                  <c:v>-0.9351290268927559</c:v>
                </c:pt>
                <c:pt idx="311">
                  <c:v>-0.93377306537038018</c:v>
                </c:pt>
                <c:pt idx="312">
                  <c:v>-0.93248882144562062</c:v>
                </c:pt>
                <c:pt idx="313">
                  <c:v>-0.92067849256940448</c:v>
                </c:pt>
                <c:pt idx="314">
                  <c:v>-0.90050209749583665</c:v>
                </c:pt>
                <c:pt idx="315">
                  <c:v>-0.89707745802616312</c:v>
                </c:pt>
                <c:pt idx="316">
                  <c:v>-0.89349365998586672</c:v>
                </c:pt>
                <c:pt idx="317">
                  <c:v>-0.88638103251514888</c:v>
                </c:pt>
                <c:pt idx="318">
                  <c:v>-0.88375490107511778</c:v>
                </c:pt>
                <c:pt idx="319">
                  <c:v>-0.87863135636024881</c:v>
                </c:pt>
                <c:pt idx="320">
                  <c:v>-0.87680856337857271</c:v>
                </c:pt>
                <c:pt idx="321">
                  <c:v>-0.87221973698418109</c:v>
                </c:pt>
                <c:pt idx="322">
                  <c:v>-0.86829678021166368</c:v>
                </c:pt>
                <c:pt idx="323">
                  <c:v>-0.8648828780463913</c:v>
                </c:pt>
                <c:pt idx="324">
                  <c:v>-0.8641216022037046</c:v>
                </c:pt>
                <c:pt idx="325">
                  <c:v>-0.86095344889930425</c:v>
                </c:pt>
                <c:pt idx="326">
                  <c:v>-0.84344104661098207</c:v>
                </c:pt>
                <c:pt idx="327">
                  <c:v>-0.84089076109838956</c:v>
                </c:pt>
                <c:pt idx="328">
                  <c:v>-0.84140990815182448</c:v>
                </c:pt>
                <c:pt idx="329">
                  <c:v>-0.83602470934371897</c:v>
                </c:pt>
                <c:pt idx="330">
                  <c:v>-0.82847023072972759</c:v>
                </c:pt>
                <c:pt idx="331">
                  <c:v>-0.83022315574278194</c:v>
                </c:pt>
                <c:pt idx="332">
                  <c:v>-0.82746262742443566</c:v>
                </c:pt>
                <c:pt idx="333">
                  <c:v>-0.82286424325299645</c:v>
                </c:pt>
                <c:pt idx="334">
                  <c:v>-0.82415265860426024</c:v>
                </c:pt>
                <c:pt idx="335">
                  <c:v>-0.81870321927863809</c:v>
                </c:pt>
                <c:pt idx="336">
                  <c:v>-0.81973817235099222</c:v>
                </c:pt>
                <c:pt idx="337">
                  <c:v>-0.81408522547300466</c:v>
                </c:pt>
                <c:pt idx="338">
                  <c:v>-0.8127317461514072</c:v>
                </c:pt>
                <c:pt idx="339">
                  <c:v>-0.81031513216097695</c:v>
                </c:pt>
                <c:pt idx="340">
                  <c:v>-0.80137857078467212</c:v>
                </c:pt>
                <c:pt idx="341">
                  <c:v>-0.79338950219954851</c:v>
                </c:pt>
                <c:pt idx="342">
                  <c:v>-0.78847685294194392</c:v>
                </c:pt>
                <c:pt idx="343">
                  <c:v>-0.77765025454241687</c:v>
                </c:pt>
                <c:pt idx="344">
                  <c:v>-0.77324310199861079</c:v>
                </c:pt>
                <c:pt idx="345">
                  <c:v>-0.75663265521944689</c:v>
                </c:pt>
                <c:pt idx="346">
                  <c:v>-0.75052896416971659</c:v>
                </c:pt>
                <c:pt idx="347">
                  <c:v>-0.74906662289010439</c:v>
                </c:pt>
                <c:pt idx="348">
                  <c:v>-0.74425233383336176</c:v>
                </c:pt>
                <c:pt idx="349">
                  <c:v>-0.73835723748215676</c:v>
                </c:pt>
                <c:pt idx="350">
                  <c:v>-0.72642105100003684</c:v>
                </c:pt>
                <c:pt idx="351">
                  <c:v>-0.7170298527892971</c:v>
                </c:pt>
                <c:pt idx="352">
                  <c:v>-0.71354744312713825</c:v>
                </c:pt>
                <c:pt idx="353">
                  <c:v>-0.71301452626043593</c:v>
                </c:pt>
                <c:pt idx="354">
                  <c:v>-0.7089812228632697</c:v>
                </c:pt>
                <c:pt idx="355">
                  <c:v>-0.70170568149471313</c:v>
                </c:pt>
                <c:pt idx="356">
                  <c:v>-0.69792477266079622</c:v>
                </c:pt>
                <c:pt idx="357">
                  <c:v>-0.69620726217403117</c:v>
                </c:pt>
                <c:pt idx="358">
                  <c:v>-0.69228085311905385</c:v>
                </c:pt>
                <c:pt idx="359">
                  <c:v>-0.69240022845993288</c:v>
                </c:pt>
                <c:pt idx="360">
                  <c:v>-0.68559943794976874</c:v>
                </c:pt>
                <c:pt idx="361">
                  <c:v>-0.68090209298601323</c:v>
                </c:pt>
                <c:pt idx="362">
                  <c:v>-0.67843581953770382</c:v>
                </c:pt>
                <c:pt idx="363">
                  <c:v>-0.67670358666653829</c:v>
                </c:pt>
                <c:pt idx="364">
                  <c:v>-0.67479683915708799</c:v>
                </c:pt>
                <c:pt idx="365">
                  <c:v>-0.66779808754101611</c:v>
                </c:pt>
                <c:pt idx="366">
                  <c:v>-0.6652699815659191</c:v>
                </c:pt>
                <c:pt idx="367">
                  <c:v>-0.66337419213489124</c:v>
                </c:pt>
                <c:pt idx="368">
                  <c:v>-0.66128420741441429</c:v>
                </c:pt>
                <c:pt idx="369">
                  <c:v>-0.65971007883927069</c:v>
                </c:pt>
                <c:pt idx="370">
                  <c:v>-0.65259915623050446</c:v>
                </c:pt>
                <c:pt idx="371">
                  <c:v>-0.64993520040824704</c:v>
                </c:pt>
                <c:pt idx="372">
                  <c:v>-0.64778766523849729</c:v>
                </c:pt>
                <c:pt idx="373">
                  <c:v>-0.64321008667470592</c:v>
                </c:pt>
                <c:pt idx="374">
                  <c:v>-0.63975674171548036</c:v>
                </c:pt>
                <c:pt idx="375">
                  <c:v>-0.63370023686830645</c:v>
                </c:pt>
                <c:pt idx="376">
                  <c:v>-0.62936137131178738</c:v>
                </c:pt>
                <c:pt idx="377">
                  <c:v>-0.62749010905315261</c:v>
                </c:pt>
                <c:pt idx="378">
                  <c:v>-0.62576297266038194</c:v>
                </c:pt>
                <c:pt idx="379">
                  <c:v>-0.62444873983296123</c:v>
                </c:pt>
                <c:pt idx="380">
                  <c:v>-0.61728097024064121</c:v>
                </c:pt>
                <c:pt idx="381">
                  <c:v>-0.61435016460237302</c:v>
                </c:pt>
                <c:pt idx="382">
                  <c:v>-0.61052369361541681</c:v>
                </c:pt>
                <c:pt idx="383">
                  <c:v>-0.60973904730280415</c:v>
                </c:pt>
                <c:pt idx="384">
                  <c:v>-0.60872160221553395</c:v>
                </c:pt>
                <c:pt idx="385">
                  <c:v>-0.60170183069367944</c:v>
                </c:pt>
                <c:pt idx="386">
                  <c:v>-0.59873960000115245</c:v>
                </c:pt>
                <c:pt idx="387">
                  <c:v>-0.59584321155665698</c:v>
                </c:pt>
                <c:pt idx="388">
                  <c:v>-0.59519663467074713</c:v>
                </c:pt>
                <c:pt idx="389">
                  <c:v>-0.59182486626452313</c:v>
                </c:pt>
                <c:pt idx="390">
                  <c:v>-0.58462679043288501</c:v>
                </c:pt>
                <c:pt idx="391">
                  <c:v>-0.56703296238289624</c:v>
                </c:pt>
                <c:pt idx="392">
                  <c:v>-0.56496762824375102</c:v>
                </c:pt>
                <c:pt idx="393">
                  <c:v>-0.56359644777481677</c:v>
                </c:pt>
                <c:pt idx="394">
                  <c:v>-0.55431004814421314</c:v>
                </c:pt>
                <c:pt idx="395">
                  <c:v>-0.55250939328640447</c:v>
                </c:pt>
                <c:pt idx="396">
                  <c:v>-0.54446993693197943</c:v>
                </c:pt>
                <c:pt idx="397">
                  <c:v>-0.53535955742504138</c:v>
                </c:pt>
                <c:pt idx="398">
                  <c:v>-0.52664802089398277</c:v>
                </c:pt>
                <c:pt idx="399">
                  <c:v>-0.51589031665690843</c:v>
                </c:pt>
                <c:pt idx="400">
                  <c:v>-0.51170421209225658</c:v>
                </c:pt>
                <c:pt idx="401">
                  <c:v>-0.50895624054091426</c:v>
                </c:pt>
                <c:pt idx="402">
                  <c:v>-0.50709674168570862</c:v>
                </c:pt>
                <c:pt idx="403">
                  <c:v>-0.50390024140213319</c:v>
                </c:pt>
                <c:pt idx="404">
                  <c:v>-0.49690533391507641</c:v>
                </c:pt>
                <c:pt idx="405">
                  <c:v>-0.49496070670248526</c:v>
                </c:pt>
                <c:pt idx="406">
                  <c:v>-0.49146712852737862</c:v>
                </c:pt>
                <c:pt idx="407">
                  <c:v>-0.48880310469876509</c:v>
                </c:pt>
                <c:pt idx="408">
                  <c:v>-0.48698010660654933</c:v>
                </c:pt>
                <c:pt idx="409">
                  <c:v>-0.47542242772726784</c:v>
                </c:pt>
                <c:pt idx="410">
                  <c:v>-0.47410461055537034</c:v>
                </c:pt>
                <c:pt idx="411">
                  <c:v>-0.46984585513185628</c:v>
                </c:pt>
                <c:pt idx="412">
                  <c:v>-0.46779533688440234</c:v>
                </c:pt>
                <c:pt idx="413">
                  <c:v>-0.46535461923797872</c:v>
                </c:pt>
                <c:pt idx="414">
                  <c:v>-0.45929299505164112</c:v>
                </c:pt>
                <c:pt idx="415">
                  <c:v>-0.45447859893308351</c:v>
                </c:pt>
                <c:pt idx="416">
                  <c:v>-0.45451795427438046</c:v>
                </c:pt>
                <c:pt idx="417">
                  <c:v>-0.45119030740191635</c:v>
                </c:pt>
                <c:pt idx="418">
                  <c:v>-0.44928091670944914</c:v>
                </c:pt>
                <c:pt idx="419">
                  <c:v>-0.44295219209823378</c:v>
                </c:pt>
                <c:pt idx="420">
                  <c:v>-0.43913527774372962</c:v>
                </c:pt>
                <c:pt idx="421">
                  <c:v>-0.43756442626922132</c:v>
                </c:pt>
                <c:pt idx="422">
                  <c:v>-0.4342711637329244</c:v>
                </c:pt>
                <c:pt idx="423">
                  <c:v>-0.430303650100472</c:v>
                </c:pt>
                <c:pt idx="424">
                  <c:v>-0.42273679870237224</c:v>
                </c:pt>
                <c:pt idx="425">
                  <c:v>-0.42253340448166199</c:v>
                </c:pt>
                <c:pt idx="426">
                  <c:v>-0.4161932919477751</c:v>
                </c:pt>
                <c:pt idx="427">
                  <c:v>-0.4146651790156386</c:v>
                </c:pt>
                <c:pt idx="428">
                  <c:v>-0.40615494683224895</c:v>
                </c:pt>
                <c:pt idx="429">
                  <c:v>-0.40234855657022006</c:v>
                </c:pt>
                <c:pt idx="430">
                  <c:v>-0.40174850043713795</c:v>
                </c:pt>
                <c:pt idx="431">
                  <c:v>-0.4000109085829151</c:v>
                </c:pt>
                <c:pt idx="432">
                  <c:v>-0.39711127752767306</c:v>
                </c:pt>
                <c:pt idx="433">
                  <c:v>-0.38471884198395534</c:v>
                </c:pt>
                <c:pt idx="434">
                  <c:v>-0.38639985290566115</c:v>
                </c:pt>
                <c:pt idx="435">
                  <c:v>-0.38390837666582023</c:v>
                </c:pt>
                <c:pt idx="436">
                  <c:v>-0.38056583860561766</c:v>
                </c:pt>
                <c:pt idx="437">
                  <c:v>-0.37631486544001946</c:v>
                </c:pt>
                <c:pt idx="438">
                  <c:v>-0.37594836573393575</c:v>
                </c:pt>
                <c:pt idx="439">
                  <c:v>-0.372532018763716</c:v>
                </c:pt>
                <c:pt idx="440">
                  <c:v>-0.36978921003367748</c:v>
                </c:pt>
                <c:pt idx="441">
                  <c:v>-0.36646766048903379</c:v>
                </c:pt>
                <c:pt idx="442">
                  <c:v>-0.35363826323773218</c:v>
                </c:pt>
                <c:pt idx="443">
                  <c:v>-0.35273616612164771</c:v>
                </c:pt>
                <c:pt idx="444">
                  <c:v>-0.34986251537975077</c:v>
                </c:pt>
                <c:pt idx="445">
                  <c:v>-0.34703845929897614</c:v>
                </c:pt>
                <c:pt idx="446">
                  <c:v>-0.34467654005844173</c:v>
                </c:pt>
                <c:pt idx="447">
                  <c:v>-0.33969675478473516</c:v>
                </c:pt>
                <c:pt idx="448">
                  <c:v>-0.33709679068445464</c:v>
                </c:pt>
                <c:pt idx="449">
                  <c:v>-0.33396736888616774</c:v>
                </c:pt>
                <c:pt idx="450">
                  <c:v>-0.33011366632499373</c:v>
                </c:pt>
                <c:pt idx="451">
                  <c:v>-0.32680618136711193</c:v>
                </c:pt>
                <c:pt idx="452">
                  <c:v>-0.32233421284142416</c:v>
                </c:pt>
                <c:pt idx="453">
                  <c:v>-0.31790156285964599</c:v>
                </c:pt>
                <c:pt idx="454">
                  <c:v>-0.31743794410955539</c:v>
                </c:pt>
                <c:pt idx="455">
                  <c:v>-0.31475952003533481</c:v>
                </c:pt>
                <c:pt idx="456">
                  <c:v>-0.312405936502691</c:v>
                </c:pt>
                <c:pt idx="457">
                  <c:v>-0.31089106483732643</c:v>
                </c:pt>
                <c:pt idx="458">
                  <c:v>-0.30797640351053479</c:v>
                </c:pt>
                <c:pt idx="459">
                  <c:v>-0.30779420855120421</c:v>
                </c:pt>
                <c:pt idx="460">
                  <c:v>-0.30645802863329408</c:v>
                </c:pt>
                <c:pt idx="461">
                  <c:v>-0.30644454186261605</c:v>
                </c:pt>
                <c:pt idx="462">
                  <c:v>-0.3010767779224377</c:v>
                </c:pt>
                <c:pt idx="463">
                  <c:v>-0.29939626353989723</c:v>
                </c:pt>
                <c:pt idx="464">
                  <c:v>-0.30015210595832897</c:v>
                </c:pt>
                <c:pt idx="465">
                  <c:v>-0.29842758485580934</c:v>
                </c:pt>
                <c:pt idx="466">
                  <c:v>-0.2985800903355651</c:v>
                </c:pt>
                <c:pt idx="467">
                  <c:v>-0.29394939418876387</c:v>
                </c:pt>
                <c:pt idx="468">
                  <c:v>-0.29513970942608436</c:v>
                </c:pt>
                <c:pt idx="469">
                  <c:v>-0.29441352095390672</c:v>
                </c:pt>
                <c:pt idx="470">
                  <c:v>-0.29361389651260117</c:v>
                </c:pt>
                <c:pt idx="471">
                  <c:v>-0.29164823857843469</c:v>
                </c:pt>
                <c:pt idx="472">
                  <c:v>-0.28773772360631833</c:v>
                </c:pt>
                <c:pt idx="473">
                  <c:v>-0.28578297907654315</c:v>
                </c:pt>
                <c:pt idx="474">
                  <c:v>-0.28550421873789755</c:v>
                </c:pt>
                <c:pt idx="475">
                  <c:v>-0.28105589289512123</c:v>
                </c:pt>
                <c:pt idx="476">
                  <c:v>-0.27942173300449236</c:v>
                </c:pt>
                <c:pt idx="477">
                  <c:v>-0.28019878498343198</c:v>
                </c:pt>
                <c:pt idx="478">
                  <c:v>-0.27995462703975793</c:v>
                </c:pt>
                <c:pt idx="479">
                  <c:v>-0.27762530262082086</c:v>
                </c:pt>
                <c:pt idx="480">
                  <c:v>-0.27214839160445425</c:v>
                </c:pt>
                <c:pt idx="481">
                  <c:v>-0.27762860135286394</c:v>
                </c:pt>
                <c:pt idx="482">
                  <c:v>-0.26977163878079136</c:v>
                </c:pt>
                <c:pt idx="483">
                  <c:v>-0.27034503335005011</c:v>
                </c:pt>
                <c:pt idx="484">
                  <c:v>-0.26789046665677274</c:v>
                </c:pt>
                <c:pt idx="485">
                  <c:v>-0.26824286072086867</c:v>
                </c:pt>
                <c:pt idx="486">
                  <c:v>-0.26634219681325177</c:v>
                </c:pt>
                <c:pt idx="487">
                  <c:v>-0.25873332610671929</c:v>
                </c:pt>
                <c:pt idx="488">
                  <c:v>-0.25951830061478054</c:v>
                </c:pt>
                <c:pt idx="489">
                  <c:v>-0.25924216129985522</c:v>
                </c:pt>
                <c:pt idx="490">
                  <c:v>-0.25857594370126691</c:v>
                </c:pt>
                <c:pt idx="491">
                  <c:v>-0.25080789917004687</c:v>
                </c:pt>
                <c:pt idx="492">
                  <c:v>-0.2498899379794417</c:v>
                </c:pt>
                <c:pt idx="493">
                  <c:v>-0.24974898574894322</c:v>
                </c:pt>
                <c:pt idx="494">
                  <c:v>-0.25078214914875385</c:v>
                </c:pt>
                <c:pt idx="495">
                  <c:v>-0.24603372982480165</c:v>
                </c:pt>
                <c:pt idx="496">
                  <c:v>-0.24770847869574064</c:v>
                </c:pt>
                <c:pt idx="497">
                  <c:v>-0.24220285557551291</c:v>
                </c:pt>
                <c:pt idx="498">
                  <c:v>-0.24121290365859416</c:v>
                </c:pt>
                <c:pt idx="499">
                  <c:v>-0.24072958428033031</c:v>
                </c:pt>
                <c:pt idx="500">
                  <c:v>-0.23930013443774767</c:v>
                </c:pt>
                <c:pt idx="501">
                  <c:v>-0.23491345780103368</c:v>
                </c:pt>
                <c:pt idx="502">
                  <c:v>-0.23801196484495302</c:v>
                </c:pt>
                <c:pt idx="503">
                  <c:v>-0.23177707117820745</c:v>
                </c:pt>
                <c:pt idx="504">
                  <c:v>-0.23226523226623774</c:v>
                </c:pt>
                <c:pt idx="505">
                  <c:v>-0.23303645178418542</c:v>
                </c:pt>
                <c:pt idx="506">
                  <c:v>-0.23009421091740867</c:v>
                </c:pt>
                <c:pt idx="507">
                  <c:v>-0.22374629296456616</c:v>
                </c:pt>
                <c:pt idx="508">
                  <c:v>-0.22849316956597976</c:v>
                </c:pt>
                <c:pt idx="509">
                  <c:v>-0.22407774536110647</c:v>
                </c:pt>
                <c:pt idx="510">
                  <c:v>-0.22313521310532991</c:v>
                </c:pt>
                <c:pt idx="511">
                  <c:v>-0.22156927299169515</c:v>
                </c:pt>
                <c:pt idx="512">
                  <c:v>-0.21915598302708617</c:v>
                </c:pt>
                <c:pt idx="513">
                  <c:v>-0.21608947229129205</c:v>
                </c:pt>
                <c:pt idx="514">
                  <c:v>-0.2144373249793774</c:v>
                </c:pt>
                <c:pt idx="515">
                  <c:v>-0.21239225560049091</c:v>
                </c:pt>
                <c:pt idx="516">
                  <c:v>-0.21021212720918614</c:v>
                </c:pt>
                <c:pt idx="517">
                  <c:v>-0.20840944261867334</c:v>
                </c:pt>
                <c:pt idx="518">
                  <c:v>-0.20778263904768224</c:v>
                </c:pt>
                <c:pt idx="519">
                  <c:v>-0.20591759123993469</c:v>
                </c:pt>
                <c:pt idx="520">
                  <c:v>-0.20517285673150587</c:v>
                </c:pt>
                <c:pt idx="521">
                  <c:v>-0.20193940974551072</c:v>
                </c:pt>
                <c:pt idx="522">
                  <c:v>-0.2019608039082299</c:v>
                </c:pt>
                <c:pt idx="523">
                  <c:v>-0.20132625657148795</c:v>
                </c:pt>
                <c:pt idx="524">
                  <c:v>-0.19882053696931301</c:v>
                </c:pt>
                <c:pt idx="525">
                  <c:v>-0.19788740352072454</c:v>
                </c:pt>
                <c:pt idx="526">
                  <c:v>-0.19490785724755044</c:v>
                </c:pt>
                <c:pt idx="527">
                  <c:v>-0.19263031490575067</c:v>
                </c:pt>
                <c:pt idx="528">
                  <c:v>-0.19132925448986926</c:v>
                </c:pt>
                <c:pt idx="529">
                  <c:v>-0.18769141564393133</c:v>
                </c:pt>
                <c:pt idx="530">
                  <c:v>-0.18417372231236406</c:v>
                </c:pt>
                <c:pt idx="531">
                  <c:v>-0.18414712515990583</c:v>
                </c:pt>
                <c:pt idx="532">
                  <c:v>-0.18268474399490975</c:v>
                </c:pt>
                <c:pt idx="533">
                  <c:v>-0.18260838649463151</c:v>
                </c:pt>
                <c:pt idx="534">
                  <c:v>-0.18315492928391297</c:v>
                </c:pt>
                <c:pt idx="535">
                  <c:v>-0.17798826224153519</c:v>
                </c:pt>
                <c:pt idx="536">
                  <c:v>-0.17625491062940313</c:v>
                </c:pt>
                <c:pt idx="537">
                  <c:v>-0.17459149055735201</c:v>
                </c:pt>
                <c:pt idx="538">
                  <c:v>-0.17367657443000395</c:v>
                </c:pt>
                <c:pt idx="539">
                  <c:v>-0.17298004972172709</c:v>
                </c:pt>
                <c:pt idx="540">
                  <c:v>-0.16866511270234863</c:v>
                </c:pt>
                <c:pt idx="541">
                  <c:v>-0.16635825660888948</c:v>
                </c:pt>
                <c:pt idx="542">
                  <c:v>-0.16717869959576026</c:v>
                </c:pt>
                <c:pt idx="543">
                  <c:v>-0.16350933733522144</c:v>
                </c:pt>
                <c:pt idx="544">
                  <c:v>-0.16328462745287542</c:v>
                </c:pt>
                <c:pt idx="545">
                  <c:v>-0.16080496913652986</c:v>
                </c:pt>
                <c:pt idx="546">
                  <c:v>-0.1605935660638047</c:v>
                </c:pt>
                <c:pt idx="547">
                  <c:v>-0.1564056325422114</c:v>
                </c:pt>
                <c:pt idx="548">
                  <c:v>-0.15690794956352283</c:v>
                </c:pt>
                <c:pt idx="549">
                  <c:v>-0.15490425125672669</c:v>
                </c:pt>
                <c:pt idx="550">
                  <c:v>-0.15218743210141383</c:v>
                </c:pt>
                <c:pt idx="551">
                  <c:v>-0.15096972744227388</c:v>
                </c:pt>
                <c:pt idx="552">
                  <c:v>-0.14887042887252733</c:v>
                </c:pt>
                <c:pt idx="553">
                  <c:v>-0.14811068675772976</c:v>
                </c:pt>
                <c:pt idx="554">
                  <c:v>-0.14856320271472434</c:v>
                </c:pt>
                <c:pt idx="555">
                  <c:v>-0.14416956905085598</c:v>
                </c:pt>
                <c:pt idx="556">
                  <c:v>-0.14382702978945616</c:v>
                </c:pt>
                <c:pt idx="557">
                  <c:v>-0.14253036469417113</c:v>
                </c:pt>
                <c:pt idx="558">
                  <c:v>-0.14227133464357333</c:v>
                </c:pt>
                <c:pt idx="559">
                  <c:v>-0.14015277989529729</c:v>
                </c:pt>
                <c:pt idx="560">
                  <c:v>-0.13594011692509289</c:v>
                </c:pt>
                <c:pt idx="561">
                  <c:v>-0.13382784406837933</c:v>
                </c:pt>
                <c:pt idx="562">
                  <c:v>-0.13249906771065634</c:v>
                </c:pt>
                <c:pt idx="563">
                  <c:v>-0.12953626171171573</c:v>
                </c:pt>
                <c:pt idx="564">
                  <c:v>-0.13015864280491174</c:v>
                </c:pt>
                <c:pt idx="565">
                  <c:v>-0.12766491466640328</c:v>
                </c:pt>
                <c:pt idx="566">
                  <c:v>-0.12586487280865644</c:v>
                </c:pt>
                <c:pt idx="567">
                  <c:v>-0.12027347493711593</c:v>
                </c:pt>
                <c:pt idx="568">
                  <c:v>-0.11806005531944663</c:v>
                </c:pt>
                <c:pt idx="569">
                  <c:v>-0.11821936456937188</c:v>
                </c:pt>
                <c:pt idx="570">
                  <c:v>-0.11733433705174434</c:v>
                </c:pt>
                <c:pt idx="571">
                  <c:v>-0.11442556540237625</c:v>
                </c:pt>
                <c:pt idx="572">
                  <c:v>-0.11150961646556601</c:v>
                </c:pt>
                <c:pt idx="573">
                  <c:v>-0.11003635363728836</c:v>
                </c:pt>
                <c:pt idx="574">
                  <c:v>-0.11055398090931146</c:v>
                </c:pt>
                <c:pt idx="575">
                  <c:v>-0.10988264125174618</c:v>
                </c:pt>
                <c:pt idx="576">
                  <c:v>-0.10572821791218212</c:v>
                </c:pt>
                <c:pt idx="577">
                  <c:v>-0.10381212334480416</c:v>
                </c:pt>
                <c:pt idx="578">
                  <c:v>-0.10151551971371298</c:v>
                </c:pt>
                <c:pt idx="579">
                  <c:v>-0.10283169495252098</c:v>
                </c:pt>
                <c:pt idx="580">
                  <c:v>-0.10186315601886653</c:v>
                </c:pt>
                <c:pt idx="581">
                  <c:v>-9.8743640580178926E-2</c:v>
                </c:pt>
                <c:pt idx="582">
                  <c:v>-9.8295725237429465E-2</c:v>
                </c:pt>
                <c:pt idx="583">
                  <c:v>-9.6464700433085415E-2</c:v>
                </c:pt>
                <c:pt idx="584">
                  <c:v>-9.5072900395809512E-2</c:v>
                </c:pt>
                <c:pt idx="585">
                  <c:v>-9.4232255373039031E-2</c:v>
                </c:pt>
                <c:pt idx="586">
                  <c:v>-9.1211153743353535E-2</c:v>
                </c:pt>
                <c:pt idx="587">
                  <c:v>-8.8259932326095747E-2</c:v>
                </c:pt>
                <c:pt idx="588">
                  <c:v>-8.7838249010430136E-2</c:v>
                </c:pt>
                <c:pt idx="589">
                  <c:v>-8.6338090889648278E-2</c:v>
                </c:pt>
                <c:pt idx="590">
                  <c:v>-8.5320928258592055E-2</c:v>
                </c:pt>
                <c:pt idx="591">
                  <c:v>-8.2393120281765153E-2</c:v>
                </c:pt>
                <c:pt idx="592">
                  <c:v>-8.2821342059147263E-2</c:v>
                </c:pt>
                <c:pt idx="593">
                  <c:v>-8.2166955191809166E-2</c:v>
                </c:pt>
                <c:pt idx="594">
                  <c:v>-8.0347048911655339E-2</c:v>
                </c:pt>
                <c:pt idx="595">
                  <c:v>-7.8857359903816704E-2</c:v>
                </c:pt>
                <c:pt idx="596">
                  <c:v>-7.4420198537195059E-2</c:v>
                </c:pt>
                <c:pt idx="597">
                  <c:v>-7.3923600389469435E-2</c:v>
                </c:pt>
                <c:pt idx="598">
                  <c:v>-7.3473727442563419E-2</c:v>
                </c:pt>
                <c:pt idx="599">
                  <c:v>-7.1386401109774233E-2</c:v>
                </c:pt>
                <c:pt idx="600">
                  <c:v>-7.0900843357046828E-2</c:v>
                </c:pt>
                <c:pt idx="601">
                  <c:v>-6.5702629542352398E-2</c:v>
                </c:pt>
                <c:pt idx="602">
                  <c:v>-6.5852240008590357E-2</c:v>
                </c:pt>
                <c:pt idx="603">
                  <c:v>-6.5264892707672661E-2</c:v>
                </c:pt>
                <c:pt idx="604">
                  <c:v>-6.4619768444529324E-2</c:v>
                </c:pt>
                <c:pt idx="605">
                  <c:v>-6.3391285703162659E-2</c:v>
                </c:pt>
                <c:pt idx="606">
                  <c:v>-5.8266440328480495E-2</c:v>
                </c:pt>
                <c:pt idx="607">
                  <c:v>-5.7557104275540727E-2</c:v>
                </c:pt>
                <c:pt idx="608">
                  <c:v>-5.5855837676610509E-2</c:v>
                </c:pt>
                <c:pt idx="609">
                  <c:v>-5.433815589871438E-2</c:v>
                </c:pt>
                <c:pt idx="610">
                  <c:v>-5.3763541135043447E-2</c:v>
                </c:pt>
                <c:pt idx="611">
                  <c:v>-5.0791470865207966E-2</c:v>
                </c:pt>
                <c:pt idx="612">
                  <c:v>-5.0071649480121216E-2</c:v>
                </c:pt>
                <c:pt idx="613">
                  <c:v>-4.7336177390688849E-2</c:v>
                </c:pt>
                <c:pt idx="614">
                  <c:v>-4.6768184424361703E-2</c:v>
                </c:pt>
                <c:pt idx="615">
                  <c:v>-4.4873753424490292E-2</c:v>
                </c:pt>
                <c:pt idx="616">
                  <c:v>-4.1650280034644105E-2</c:v>
                </c:pt>
                <c:pt idx="617">
                  <c:v>-4.1539641792542881E-2</c:v>
                </c:pt>
                <c:pt idx="618">
                  <c:v>-3.7136315613595094E-2</c:v>
                </c:pt>
                <c:pt idx="619">
                  <c:v>-3.7127952758619909E-2</c:v>
                </c:pt>
                <c:pt idx="620">
                  <c:v>-3.6974262875977271E-2</c:v>
                </c:pt>
                <c:pt idx="621">
                  <c:v>-3.3728123226628437E-2</c:v>
                </c:pt>
                <c:pt idx="622">
                  <c:v>-3.1111367312142146E-2</c:v>
                </c:pt>
                <c:pt idx="623">
                  <c:v>-2.9127885789914654E-2</c:v>
                </c:pt>
                <c:pt idx="624">
                  <c:v>-2.9141933627685468E-2</c:v>
                </c:pt>
                <c:pt idx="625">
                  <c:v>-2.9385482191968126E-2</c:v>
                </c:pt>
                <c:pt idx="626">
                  <c:v>-2.7569172082686499E-2</c:v>
                </c:pt>
                <c:pt idx="627">
                  <c:v>-2.6341291808951173E-2</c:v>
                </c:pt>
                <c:pt idx="628">
                  <c:v>-2.3169811600132206E-2</c:v>
                </c:pt>
                <c:pt idx="629">
                  <c:v>-2.188755352373617E-2</c:v>
                </c:pt>
                <c:pt idx="630">
                  <c:v>-2.0054684024617409E-2</c:v>
                </c:pt>
                <c:pt idx="631">
                  <c:v>-1.7424759867523676E-2</c:v>
                </c:pt>
                <c:pt idx="632">
                  <c:v>-1.4790992086377575E-2</c:v>
                </c:pt>
                <c:pt idx="633">
                  <c:v>-1.3378751092174568E-2</c:v>
                </c:pt>
                <c:pt idx="634">
                  <c:v>-1.223735009776572E-2</c:v>
                </c:pt>
                <c:pt idx="635">
                  <c:v>-1.3411150174647002E-2</c:v>
                </c:pt>
                <c:pt idx="636">
                  <c:v>-1.0401820522121241E-2</c:v>
                </c:pt>
                <c:pt idx="637">
                  <c:v>-8.3498585214170085E-3</c:v>
                </c:pt>
                <c:pt idx="638">
                  <c:v>-7.9758729343182289E-3</c:v>
                </c:pt>
                <c:pt idx="639">
                  <c:v>-7.4080397142850529E-3</c:v>
                </c:pt>
                <c:pt idx="640">
                  <c:v>-1.0108043289858148E-2</c:v>
                </c:pt>
                <c:pt idx="64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39-4D27-9BB7-96118351C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0538328"/>
        <c:axId val="610538656"/>
      </c:lineChart>
      <c:dateAx>
        <c:axId val="61053832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numFmt formatCode="m/d/yyyy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10538656"/>
        <c:crosses val="autoZero"/>
        <c:auto val="0"/>
        <c:lblOffset val="100"/>
        <c:baseTimeUnit val="days"/>
      </c:dateAx>
      <c:valAx>
        <c:axId val="61053865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 sz="1000">
                    <a:solidFill>
                      <a:sysClr val="windowText" lastClr="000000"/>
                    </a:solidFill>
                  </a:rPr>
                  <a:t>[%]</a:t>
                </a:r>
              </a:p>
            </c:rich>
          </c:tx>
          <c:layout>
            <c:manualLayout>
              <c:xMode val="edge"/>
              <c:yMode val="edge"/>
              <c:x val="0.97249074074074071"/>
              <c:y val="3.811226851851851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#,##0.0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10538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l-PL" sz="2000" b="1">
                <a:solidFill>
                  <a:sysClr val="windowText" lastClr="000000"/>
                </a:solidFill>
              </a:rPr>
              <a:t>Beta ETF WIG</a:t>
            </a:r>
            <a:r>
              <a:rPr lang="pl-PL" sz="2000" b="1" baseline="0">
                <a:solidFill>
                  <a:sysClr val="windowText" lastClr="000000"/>
                </a:solidFill>
              </a:rPr>
              <a:t>20TR - </a:t>
            </a:r>
            <a:r>
              <a:rPr lang="pl-PL" sz="2000" b="1">
                <a:solidFill>
                  <a:sysClr val="windowText" lastClr="000000"/>
                </a:solidFill>
              </a:rPr>
              <a:t>dzienne</a:t>
            </a:r>
            <a:r>
              <a:rPr lang="pl-PL" sz="2000" b="1" baseline="0">
                <a:solidFill>
                  <a:sysClr val="windowText" lastClr="000000"/>
                </a:solidFill>
              </a:rPr>
              <a:t> różnice odwzorowania</a:t>
            </a:r>
            <a:endParaRPr lang="en-US" sz="20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3.937101851851852E-2"/>
          <c:y val="0.11029467592592594"/>
          <c:w val="0.93946231481481468"/>
          <c:h val="0.71470810185185185"/>
        </c:manualLayout>
      </c:layout>
      <c:lineChart>
        <c:grouping val="standard"/>
        <c:varyColors val="0"/>
        <c:ser>
          <c:idx val="0"/>
          <c:order val="0"/>
          <c:tx>
            <c:strRef>
              <c:f>Analiza_Całość!$H$8</c:f>
              <c:strCache>
                <c:ptCount val="1"/>
                <c:pt idx="0">
                  <c:v>WANCI - Indeks</c:v>
                </c:pt>
              </c:strCache>
            </c:strRef>
          </c:tx>
          <c:spPr>
            <a:ln w="95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Analiza_Całość!$B$10:$B$651</c:f>
              <c:numCache>
                <c:formatCode>m/d/yyyy</c:formatCode>
                <c:ptCount val="642"/>
                <c:pt idx="1">
                  <c:v>44405</c:v>
                </c:pt>
                <c:pt idx="2">
                  <c:v>44404</c:v>
                </c:pt>
                <c:pt idx="3">
                  <c:v>44403</c:v>
                </c:pt>
                <c:pt idx="4">
                  <c:v>44400</c:v>
                </c:pt>
                <c:pt idx="5">
                  <c:v>44399</c:v>
                </c:pt>
                <c:pt idx="6">
                  <c:v>44398</c:v>
                </c:pt>
                <c:pt idx="7">
                  <c:v>44397</c:v>
                </c:pt>
                <c:pt idx="8">
                  <c:v>44396</c:v>
                </c:pt>
                <c:pt idx="9">
                  <c:v>44393</c:v>
                </c:pt>
                <c:pt idx="10">
                  <c:v>44392</c:v>
                </c:pt>
                <c:pt idx="11">
                  <c:v>44391</c:v>
                </c:pt>
                <c:pt idx="12">
                  <c:v>44390</c:v>
                </c:pt>
                <c:pt idx="13">
                  <c:v>44389</c:v>
                </c:pt>
                <c:pt idx="14">
                  <c:v>44386</c:v>
                </c:pt>
                <c:pt idx="15">
                  <c:v>44385</c:v>
                </c:pt>
                <c:pt idx="16">
                  <c:v>44384</c:v>
                </c:pt>
                <c:pt idx="17">
                  <c:v>44383</c:v>
                </c:pt>
                <c:pt idx="18">
                  <c:v>44382</c:v>
                </c:pt>
                <c:pt idx="19">
                  <c:v>44379</c:v>
                </c:pt>
                <c:pt idx="20">
                  <c:v>44378</c:v>
                </c:pt>
                <c:pt idx="21">
                  <c:v>44377</c:v>
                </c:pt>
                <c:pt idx="22">
                  <c:v>44376</c:v>
                </c:pt>
                <c:pt idx="23">
                  <c:v>44375</c:v>
                </c:pt>
                <c:pt idx="24">
                  <c:v>44372</c:v>
                </c:pt>
                <c:pt idx="25">
                  <c:v>44371</c:v>
                </c:pt>
                <c:pt idx="26">
                  <c:v>44370</c:v>
                </c:pt>
                <c:pt idx="27">
                  <c:v>44369</c:v>
                </c:pt>
                <c:pt idx="28">
                  <c:v>44368</c:v>
                </c:pt>
                <c:pt idx="29">
                  <c:v>44365</c:v>
                </c:pt>
                <c:pt idx="30">
                  <c:v>44364</c:v>
                </c:pt>
                <c:pt idx="31">
                  <c:v>44363</c:v>
                </c:pt>
                <c:pt idx="32">
                  <c:v>44362</c:v>
                </c:pt>
                <c:pt idx="33">
                  <c:v>44361</c:v>
                </c:pt>
                <c:pt idx="34">
                  <c:v>44358</c:v>
                </c:pt>
                <c:pt idx="35">
                  <c:v>44357</c:v>
                </c:pt>
                <c:pt idx="36">
                  <c:v>44356</c:v>
                </c:pt>
                <c:pt idx="37">
                  <c:v>44355</c:v>
                </c:pt>
                <c:pt idx="38">
                  <c:v>44354</c:v>
                </c:pt>
                <c:pt idx="39">
                  <c:v>44351</c:v>
                </c:pt>
                <c:pt idx="40">
                  <c:v>44349</c:v>
                </c:pt>
                <c:pt idx="41">
                  <c:v>44348</c:v>
                </c:pt>
                <c:pt idx="42">
                  <c:v>44347</c:v>
                </c:pt>
                <c:pt idx="43">
                  <c:v>44344</c:v>
                </c:pt>
                <c:pt idx="44">
                  <c:v>44343</c:v>
                </c:pt>
                <c:pt idx="45">
                  <c:v>44342</c:v>
                </c:pt>
                <c:pt idx="46">
                  <c:v>44341</c:v>
                </c:pt>
                <c:pt idx="47">
                  <c:v>44340</c:v>
                </c:pt>
                <c:pt idx="48">
                  <c:v>44337</c:v>
                </c:pt>
                <c:pt idx="49">
                  <c:v>44336</c:v>
                </c:pt>
                <c:pt idx="50">
                  <c:v>44335</c:v>
                </c:pt>
                <c:pt idx="51">
                  <c:v>44334</c:v>
                </c:pt>
                <c:pt idx="52">
                  <c:v>44333</c:v>
                </c:pt>
                <c:pt idx="53">
                  <c:v>44330</c:v>
                </c:pt>
                <c:pt idx="54">
                  <c:v>44329</c:v>
                </c:pt>
                <c:pt idx="55">
                  <c:v>44328</c:v>
                </c:pt>
                <c:pt idx="56">
                  <c:v>44327</c:v>
                </c:pt>
                <c:pt idx="57">
                  <c:v>44326</c:v>
                </c:pt>
                <c:pt idx="58">
                  <c:v>44323</c:v>
                </c:pt>
                <c:pt idx="59">
                  <c:v>44322</c:v>
                </c:pt>
                <c:pt idx="60">
                  <c:v>44321</c:v>
                </c:pt>
                <c:pt idx="61">
                  <c:v>44320</c:v>
                </c:pt>
                <c:pt idx="62">
                  <c:v>44316</c:v>
                </c:pt>
                <c:pt idx="63">
                  <c:v>44315</c:v>
                </c:pt>
                <c:pt idx="64">
                  <c:v>44314</c:v>
                </c:pt>
                <c:pt idx="65">
                  <c:v>44313</c:v>
                </c:pt>
                <c:pt idx="66">
                  <c:v>44312</c:v>
                </c:pt>
                <c:pt idx="67">
                  <c:v>44309</c:v>
                </c:pt>
                <c:pt idx="68">
                  <c:v>44308</c:v>
                </c:pt>
                <c:pt idx="69">
                  <c:v>44307</c:v>
                </c:pt>
                <c:pt idx="70">
                  <c:v>44306</c:v>
                </c:pt>
                <c:pt idx="71">
                  <c:v>44305</c:v>
                </c:pt>
                <c:pt idx="72">
                  <c:v>44302</c:v>
                </c:pt>
                <c:pt idx="73">
                  <c:v>44301</c:v>
                </c:pt>
                <c:pt idx="74">
                  <c:v>44300</c:v>
                </c:pt>
                <c:pt idx="75">
                  <c:v>44299</c:v>
                </c:pt>
                <c:pt idx="76">
                  <c:v>44298</c:v>
                </c:pt>
                <c:pt idx="77">
                  <c:v>44295</c:v>
                </c:pt>
                <c:pt idx="78">
                  <c:v>44294</c:v>
                </c:pt>
                <c:pt idx="79">
                  <c:v>44293</c:v>
                </c:pt>
                <c:pt idx="80">
                  <c:v>44292</c:v>
                </c:pt>
                <c:pt idx="81">
                  <c:v>44287</c:v>
                </c:pt>
                <c:pt idx="82">
                  <c:v>44286</c:v>
                </c:pt>
                <c:pt idx="83">
                  <c:v>44285</c:v>
                </c:pt>
                <c:pt idx="84">
                  <c:v>44284</c:v>
                </c:pt>
                <c:pt idx="85">
                  <c:v>44281</c:v>
                </c:pt>
                <c:pt idx="86">
                  <c:v>44280</c:v>
                </c:pt>
                <c:pt idx="87">
                  <c:v>44279</c:v>
                </c:pt>
                <c:pt idx="88">
                  <c:v>44278</c:v>
                </c:pt>
                <c:pt idx="89">
                  <c:v>44277</c:v>
                </c:pt>
                <c:pt idx="90">
                  <c:v>44274</c:v>
                </c:pt>
                <c:pt idx="91">
                  <c:v>44273</c:v>
                </c:pt>
                <c:pt idx="92">
                  <c:v>44272</c:v>
                </c:pt>
                <c:pt idx="93">
                  <c:v>44271</c:v>
                </c:pt>
                <c:pt idx="94">
                  <c:v>44270</c:v>
                </c:pt>
                <c:pt idx="95">
                  <c:v>44267</c:v>
                </c:pt>
                <c:pt idx="96">
                  <c:v>44266</c:v>
                </c:pt>
                <c:pt idx="97">
                  <c:v>44265</c:v>
                </c:pt>
                <c:pt idx="98">
                  <c:v>44264</c:v>
                </c:pt>
                <c:pt idx="99">
                  <c:v>44263</c:v>
                </c:pt>
                <c:pt idx="100">
                  <c:v>44260</c:v>
                </c:pt>
                <c:pt idx="101">
                  <c:v>44259</c:v>
                </c:pt>
                <c:pt idx="102">
                  <c:v>44258</c:v>
                </c:pt>
                <c:pt idx="103">
                  <c:v>44257</c:v>
                </c:pt>
                <c:pt idx="104">
                  <c:v>44256</c:v>
                </c:pt>
                <c:pt idx="105">
                  <c:v>44253</c:v>
                </c:pt>
                <c:pt idx="106">
                  <c:v>44252</c:v>
                </c:pt>
                <c:pt idx="107">
                  <c:v>44251</c:v>
                </c:pt>
                <c:pt idx="108">
                  <c:v>44250</c:v>
                </c:pt>
                <c:pt idx="109">
                  <c:v>44249</c:v>
                </c:pt>
                <c:pt idx="110">
                  <c:v>44246</c:v>
                </c:pt>
                <c:pt idx="111">
                  <c:v>44245</c:v>
                </c:pt>
                <c:pt idx="112">
                  <c:v>44244</c:v>
                </c:pt>
                <c:pt idx="113">
                  <c:v>44243</c:v>
                </c:pt>
                <c:pt idx="114">
                  <c:v>44242</c:v>
                </c:pt>
                <c:pt idx="115">
                  <c:v>44239</c:v>
                </c:pt>
                <c:pt idx="116">
                  <c:v>44238</c:v>
                </c:pt>
                <c:pt idx="117">
                  <c:v>44237</c:v>
                </c:pt>
                <c:pt idx="118">
                  <c:v>44236</c:v>
                </c:pt>
                <c:pt idx="119">
                  <c:v>44235</c:v>
                </c:pt>
                <c:pt idx="120">
                  <c:v>44232</c:v>
                </c:pt>
                <c:pt idx="121">
                  <c:v>44231</c:v>
                </c:pt>
                <c:pt idx="122">
                  <c:v>44230</c:v>
                </c:pt>
                <c:pt idx="123">
                  <c:v>44229</c:v>
                </c:pt>
                <c:pt idx="124">
                  <c:v>44228</c:v>
                </c:pt>
                <c:pt idx="125">
                  <c:v>44225</c:v>
                </c:pt>
                <c:pt idx="126">
                  <c:v>44224</c:v>
                </c:pt>
                <c:pt idx="127">
                  <c:v>44223</c:v>
                </c:pt>
                <c:pt idx="128">
                  <c:v>44222</c:v>
                </c:pt>
                <c:pt idx="129">
                  <c:v>44221</c:v>
                </c:pt>
                <c:pt idx="130">
                  <c:v>44218</c:v>
                </c:pt>
                <c:pt idx="131">
                  <c:v>44217</c:v>
                </c:pt>
                <c:pt idx="132">
                  <c:v>44216</c:v>
                </c:pt>
                <c:pt idx="133">
                  <c:v>44215</c:v>
                </c:pt>
                <c:pt idx="134">
                  <c:v>44214</c:v>
                </c:pt>
                <c:pt idx="135">
                  <c:v>44211</c:v>
                </c:pt>
                <c:pt idx="136">
                  <c:v>44210</c:v>
                </c:pt>
                <c:pt idx="137">
                  <c:v>44209</c:v>
                </c:pt>
                <c:pt idx="138">
                  <c:v>44208</c:v>
                </c:pt>
                <c:pt idx="139">
                  <c:v>44207</c:v>
                </c:pt>
                <c:pt idx="140">
                  <c:v>44204</c:v>
                </c:pt>
                <c:pt idx="141">
                  <c:v>44203</c:v>
                </c:pt>
                <c:pt idx="142">
                  <c:v>44201</c:v>
                </c:pt>
                <c:pt idx="143">
                  <c:v>44200</c:v>
                </c:pt>
                <c:pt idx="144">
                  <c:v>44195</c:v>
                </c:pt>
                <c:pt idx="145">
                  <c:v>44194</c:v>
                </c:pt>
                <c:pt idx="146">
                  <c:v>44193</c:v>
                </c:pt>
                <c:pt idx="147">
                  <c:v>44188</c:v>
                </c:pt>
                <c:pt idx="148">
                  <c:v>44187</c:v>
                </c:pt>
                <c:pt idx="149">
                  <c:v>44186</c:v>
                </c:pt>
                <c:pt idx="150">
                  <c:v>44183</c:v>
                </c:pt>
                <c:pt idx="151">
                  <c:v>44182</c:v>
                </c:pt>
                <c:pt idx="152">
                  <c:v>44181</c:v>
                </c:pt>
                <c:pt idx="153">
                  <c:v>44180</c:v>
                </c:pt>
                <c:pt idx="154">
                  <c:v>44179</c:v>
                </c:pt>
                <c:pt idx="155">
                  <c:v>44176</c:v>
                </c:pt>
                <c:pt idx="156">
                  <c:v>44175</c:v>
                </c:pt>
                <c:pt idx="157">
                  <c:v>44174</c:v>
                </c:pt>
                <c:pt idx="158">
                  <c:v>44173</c:v>
                </c:pt>
                <c:pt idx="159">
                  <c:v>44172</c:v>
                </c:pt>
                <c:pt idx="160">
                  <c:v>44169</c:v>
                </c:pt>
                <c:pt idx="161">
                  <c:v>44168</c:v>
                </c:pt>
                <c:pt idx="162">
                  <c:v>44167</c:v>
                </c:pt>
                <c:pt idx="163">
                  <c:v>44166</c:v>
                </c:pt>
                <c:pt idx="164">
                  <c:v>44165</c:v>
                </c:pt>
                <c:pt idx="165">
                  <c:v>44162</c:v>
                </c:pt>
                <c:pt idx="166">
                  <c:v>44161</c:v>
                </c:pt>
                <c:pt idx="167">
                  <c:v>44160</c:v>
                </c:pt>
                <c:pt idx="168">
                  <c:v>44159</c:v>
                </c:pt>
                <c:pt idx="169">
                  <c:v>44158</c:v>
                </c:pt>
                <c:pt idx="170">
                  <c:v>44155</c:v>
                </c:pt>
                <c:pt idx="171">
                  <c:v>44154</c:v>
                </c:pt>
                <c:pt idx="172">
                  <c:v>44153</c:v>
                </c:pt>
                <c:pt idx="173">
                  <c:v>44152</c:v>
                </c:pt>
                <c:pt idx="174">
                  <c:v>44151</c:v>
                </c:pt>
                <c:pt idx="175">
                  <c:v>44148</c:v>
                </c:pt>
                <c:pt idx="176">
                  <c:v>44147</c:v>
                </c:pt>
                <c:pt idx="177">
                  <c:v>44145</c:v>
                </c:pt>
                <c:pt idx="178">
                  <c:v>44144</c:v>
                </c:pt>
                <c:pt idx="179">
                  <c:v>44141</c:v>
                </c:pt>
                <c:pt idx="180">
                  <c:v>44140</c:v>
                </c:pt>
                <c:pt idx="181">
                  <c:v>44139</c:v>
                </c:pt>
                <c:pt idx="182">
                  <c:v>44138</c:v>
                </c:pt>
                <c:pt idx="183">
                  <c:v>44137</c:v>
                </c:pt>
                <c:pt idx="184">
                  <c:v>44134</c:v>
                </c:pt>
                <c:pt idx="185">
                  <c:v>44133</c:v>
                </c:pt>
                <c:pt idx="186">
                  <c:v>44132</c:v>
                </c:pt>
                <c:pt idx="187">
                  <c:v>44131</c:v>
                </c:pt>
                <c:pt idx="188">
                  <c:v>44130</c:v>
                </c:pt>
                <c:pt idx="189">
                  <c:v>44127</c:v>
                </c:pt>
                <c:pt idx="190">
                  <c:v>44126</c:v>
                </c:pt>
                <c:pt idx="191">
                  <c:v>44125</c:v>
                </c:pt>
                <c:pt idx="192">
                  <c:v>44124</c:v>
                </c:pt>
                <c:pt idx="193">
                  <c:v>44123</c:v>
                </c:pt>
                <c:pt idx="194">
                  <c:v>44120</c:v>
                </c:pt>
                <c:pt idx="195">
                  <c:v>44119</c:v>
                </c:pt>
                <c:pt idx="196">
                  <c:v>44118</c:v>
                </c:pt>
                <c:pt idx="197">
                  <c:v>44117</c:v>
                </c:pt>
                <c:pt idx="198">
                  <c:v>44116</c:v>
                </c:pt>
                <c:pt idx="199">
                  <c:v>44113</c:v>
                </c:pt>
                <c:pt idx="200">
                  <c:v>44112</c:v>
                </c:pt>
                <c:pt idx="201">
                  <c:v>44111</c:v>
                </c:pt>
                <c:pt idx="202">
                  <c:v>44110</c:v>
                </c:pt>
                <c:pt idx="203">
                  <c:v>44109</c:v>
                </c:pt>
                <c:pt idx="204">
                  <c:v>44106</c:v>
                </c:pt>
                <c:pt idx="205">
                  <c:v>44105</c:v>
                </c:pt>
                <c:pt idx="206">
                  <c:v>44104</c:v>
                </c:pt>
                <c:pt idx="207">
                  <c:v>44103</c:v>
                </c:pt>
                <c:pt idx="208">
                  <c:v>44102</c:v>
                </c:pt>
                <c:pt idx="209">
                  <c:v>44099</c:v>
                </c:pt>
                <c:pt idx="210">
                  <c:v>44098</c:v>
                </c:pt>
                <c:pt idx="211">
                  <c:v>44097</c:v>
                </c:pt>
                <c:pt idx="212">
                  <c:v>44096</c:v>
                </c:pt>
                <c:pt idx="213">
                  <c:v>44095</c:v>
                </c:pt>
                <c:pt idx="214">
                  <c:v>44092</c:v>
                </c:pt>
                <c:pt idx="215">
                  <c:v>44091</c:v>
                </c:pt>
                <c:pt idx="216">
                  <c:v>44090</c:v>
                </c:pt>
                <c:pt idx="217">
                  <c:v>44089</c:v>
                </c:pt>
                <c:pt idx="218">
                  <c:v>44088</c:v>
                </c:pt>
                <c:pt idx="219">
                  <c:v>44085</c:v>
                </c:pt>
                <c:pt idx="220">
                  <c:v>44084</c:v>
                </c:pt>
                <c:pt idx="221">
                  <c:v>44083</c:v>
                </c:pt>
                <c:pt idx="222">
                  <c:v>44082</c:v>
                </c:pt>
                <c:pt idx="223">
                  <c:v>44081</c:v>
                </c:pt>
                <c:pt idx="224">
                  <c:v>44078</c:v>
                </c:pt>
                <c:pt idx="225">
                  <c:v>44077</c:v>
                </c:pt>
                <c:pt idx="226">
                  <c:v>44076</c:v>
                </c:pt>
                <c:pt idx="227">
                  <c:v>44075</c:v>
                </c:pt>
                <c:pt idx="228">
                  <c:v>44074</c:v>
                </c:pt>
                <c:pt idx="229">
                  <c:v>44071</c:v>
                </c:pt>
                <c:pt idx="230">
                  <c:v>44070</c:v>
                </c:pt>
                <c:pt idx="231">
                  <c:v>44069</c:v>
                </c:pt>
                <c:pt idx="232">
                  <c:v>44068</c:v>
                </c:pt>
                <c:pt idx="233">
                  <c:v>44067</c:v>
                </c:pt>
                <c:pt idx="234">
                  <c:v>44064</c:v>
                </c:pt>
                <c:pt idx="235">
                  <c:v>44063</c:v>
                </c:pt>
                <c:pt idx="236">
                  <c:v>44062</c:v>
                </c:pt>
                <c:pt idx="237">
                  <c:v>44061</c:v>
                </c:pt>
                <c:pt idx="238">
                  <c:v>44060</c:v>
                </c:pt>
                <c:pt idx="239">
                  <c:v>44057</c:v>
                </c:pt>
                <c:pt idx="240">
                  <c:v>44056</c:v>
                </c:pt>
                <c:pt idx="241">
                  <c:v>44055</c:v>
                </c:pt>
                <c:pt idx="242">
                  <c:v>44054</c:v>
                </c:pt>
                <c:pt idx="243">
                  <c:v>44053</c:v>
                </c:pt>
                <c:pt idx="244">
                  <c:v>44050</c:v>
                </c:pt>
                <c:pt idx="245">
                  <c:v>44049</c:v>
                </c:pt>
                <c:pt idx="246">
                  <c:v>44048</c:v>
                </c:pt>
                <c:pt idx="247">
                  <c:v>44047</c:v>
                </c:pt>
                <c:pt idx="248">
                  <c:v>44046</c:v>
                </c:pt>
                <c:pt idx="249">
                  <c:v>44043</c:v>
                </c:pt>
                <c:pt idx="250">
                  <c:v>44042</c:v>
                </c:pt>
                <c:pt idx="251">
                  <c:v>44041</c:v>
                </c:pt>
                <c:pt idx="252">
                  <c:v>44040</c:v>
                </c:pt>
                <c:pt idx="253">
                  <c:v>44039</c:v>
                </c:pt>
                <c:pt idx="254">
                  <c:v>44036</c:v>
                </c:pt>
                <c:pt idx="255">
                  <c:v>44035</c:v>
                </c:pt>
                <c:pt idx="256">
                  <c:v>44034</c:v>
                </c:pt>
                <c:pt idx="257">
                  <c:v>44033</c:v>
                </c:pt>
                <c:pt idx="258">
                  <c:v>44032</c:v>
                </c:pt>
                <c:pt idx="259">
                  <c:v>44029</c:v>
                </c:pt>
                <c:pt idx="260">
                  <c:v>44028</c:v>
                </c:pt>
                <c:pt idx="261">
                  <c:v>44027</c:v>
                </c:pt>
                <c:pt idx="262">
                  <c:v>44026</c:v>
                </c:pt>
                <c:pt idx="263">
                  <c:v>44025</c:v>
                </c:pt>
                <c:pt idx="264">
                  <c:v>44022</c:v>
                </c:pt>
                <c:pt idx="265">
                  <c:v>44021</c:v>
                </c:pt>
                <c:pt idx="266">
                  <c:v>44020</c:v>
                </c:pt>
                <c:pt idx="267">
                  <c:v>44019</c:v>
                </c:pt>
                <c:pt idx="268">
                  <c:v>44018</c:v>
                </c:pt>
                <c:pt idx="269">
                  <c:v>44015</c:v>
                </c:pt>
                <c:pt idx="270">
                  <c:v>44014</c:v>
                </c:pt>
                <c:pt idx="271">
                  <c:v>44013</c:v>
                </c:pt>
                <c:pt idx="272">
                  <c:v>44012</c:v>
                </c:pt>
                <c:pt idx="273">
                  <c:v>44011</c:v>
                </c:pt>
                <c:pt idx="274">
                  <c:v>44008</c:v>
                </c:pt>
                <c:pt idx="275">
                  <c:v>44007</c:v>
                </c:pt>
                <c:pt idx="276">
                  <c:v>44006</c:v>
                </c:pt>
                <c:pt idx="277">
                  <c:v>44005</c:v>
                </c:pt>
                <c:pt idx="278">
                  <c:v>44004</c:v>
                </c:pt>
                <c:pt idx="279">
                  <c:v>44001</c:v>
                </c:pt>
                <c:pt idx="280">
                  <c:v>44000</c:v>
                </c:pt>
                <c:pt idx="281">
                  <c:v>43999</c:v>
                </c:pt>
                <c:pt idx="282">
                  <c:v>43998</c:v>
                </c:pt>
                <c:pt idx="283">
                  <c:v>43997</c:v>
                </c:pt>
                <c:pt idx="284">
                  <c:v>43994</c:v>
                </c:pt>
                <c:pt idx="285">
                  <c:v>43992</c:v>
                </c:pt>
                <c:pt idx="286">
                  <c:v>43991</c:v>
                </c:pt>
                <c:pt idx="287">
                  <c:v>43990</c:v>
                </c:pt>
                <c:pt idx="288">
                  <c:v>43987</c:v>
                </c:pt>
                <c:pt idx="289">
                  <c:v>43986</c:v>
                </c:pt>
                <c:pt idx="290">
                  <c:v>43985</c:v>
                </c:pt>
                <c:pt idx="291">
                  <c:v>43984</c:v>
                </c:pt>
                <c:pt idx="292">
                  <c:v>43983</c:v>
                </c:pt>
                <c:pt idx="293">
                  <c:v>43980</c:v>
                </c:pt>
                <c:pt idx="294">
                  <c:v>43979</c:v>
                </c:pt>
                <c:pt idx="295">
                  <c:v>43978</c:v>
                </c:pt>
                <c:pt idx="296">
                  <c:v>43977</c:v>
                </c:pt>
                <c:pt idx="297">
                  <c:v>43976</c:v>
                </c:pt>
                <c:pt idx="298">
                  <c:v>43973</c:v>
                </c:pt>
                <c:pt idx="299">
                  <c:v>43972</c:v>
                </c:pt>
                <c:pt idx="300">
                  <c:v>43971</c:v>
                </c:pt>
                <c:pt idx="301">
                  <c:v>43970</c:v>
                </c:pt>
                <c:pt idx="302">
                  <c:v>43969</c:v>
                </c:pt>
                <c:pt idx="303">
                  <c:v>43966</c:v>
                </c:pt>
                <c:pt idx="304">
                  <c:v>43965</c:v>
                </c:pt>
                <c:pt idx="305">
                  <c:v>43964</c:v>
                </c:pt>
                <c:pt idx="306">
                  <c:v>43963</c:v>
                </c:pt>
                <c:pt idx="307">
                  <c:v>43962</c:v>
                </c:pt>
                <c:pt idx="308">
                  <c:v>43959</c:v>
                </c:pt>
                <c:pt idx="309">
                  <c:v>43958</c:v>
                </c:pt>
                <c:pt idx="310">
                  <c:v>43957</c:v>
                </c:pt>
                <c:pt idx="311">
                  <c:v>43956</c:v>
                </c:pt>
                <c:pt idx="312">
                  <c:v>43955</c:v>
                </c:pt>
                <c:pt idx="313">
                  <c:v>43951</c:v>
                </c:pt>
                <c:pt idx="314">
                  <c:v>43950</c:v>
                </c:pt>
                <c:pt idx="315">
                  <c:v>43949</c:v>
                </c:pt>
                <c:pt idx="316">
                  <c:v>43948</c:v>
                </c:pt>
                <c:pt idx="317">
                  <c:v>43945</c:v>
                </c:pt>
                <c:pt idx="318">
                  <c:v>43944</c:v>
                </c:pt>
                <c:pt idx="319">
                  <c:v>43943</c:v>
                </c:pt>
                <c:pt idx="320">
                  <c:v>43942</c:v>
                </c:pt>
                <c:pt idx="321">
                  <c:v>43941</c:v>
                </c:pt>
                <c:pt idx="322">
                  <c:v>43938</c:v>
                </c:pt>
                <c:pt idx="323">
                  <c:v>43937</c:v>
                </c:pt>
                <c:pt idx="324">
                  <c:v>43936</c:v>
                </c:pt>
                <c:pt idx="325">
                  <c:v>43935</c:v>
                </c:pt>
                <c:pt idx="326">
                  <c:v>43930</c:v>
                </c:pt>
                <c:pt idx="327">
                  <c:v>43929</c:v>
                </c:pt>
                <c:pt idx="328">
                  <c:v>43928</c:v>
                </c:pt>
                <c:pt idx="329">
                  <c:v>43927</c:v>
                </c:pt>
                <c:pt idx="330">
                  <c:v>43924</c:v>
                </c:pt>
                <c:pt idx="331">
                  <c:v>43923</c:v>
                </c:pt>
                <c:pt idx="332">
                  <c:v>43922</c:v>
                </c:pt>
                <c:pt idx="333">
                  <c:v>43921</c:v>
                </c:pt>
                <c:pt idx="334">
                  <c:v>43920</c:v>
                </c:pt>
                <c:pt idx="335">
                  <c:v>43917</c:v>
                </c:pt>
                <c:pt idx="336">
                  <c:v>43916</c:v>
                </c:pt>
                <c:pt idx="337">
                  <c:v>43915</c:v>
                </c:pt>
                <c:pt idx="338">
                  <c:v>43914</c:v>
                </c:pt>
                <c:pt idx="339">
                  <c:v>43913</c:v>
                </c:pt>
                <c:pt idx="340">
                  <c:v>43910</c:v>
                </c:pt>
                <c:pt idx="341">
                  <c:v>43909</c:v>
                </c:pt>
                <c:pt idx="342">
                  <c:v>43908</c:v>
                </c:pt>
                <c:pt idx="343">
                  <c:v>43907</c:v>
                </c:pt>
                <c:pt idx="344">
                  <c:v>43906</c:v>
                </c:pt>
                <c:pt idx="345">
                  <c:v>43903</c:v>
                </c:pt>
                <c:pt idx="346">
                  <c:v>43902</c:v>
                </c:pt>
                <c:pt idx="347">
                  <c:v>43901</c:v>
                </c:pt>
                <c:pt idx="348">
                  <c:v>43900</c:v>
                </c:pt>
                <c:pt idx="349">
                  <c:v>43899</c:v>
                </c:pt>
                <c:pt idx="350">
                  <c:v>43896</c:v>
                </c:pt>
                <c:pt idx="351">
                  <c:v>43895</c:v>
                </c:pt>
                <c:pt idx="352">
                  <c:v>43894</c:v>
                </c:pt>
                <c:pt idx="353">
                  <c:v>43893</c:v>
                </c:pt>
                <c:pt idx="354">
                  <c:v>43892</c:v>
                </c:pt>
                <c:pt idx="355">
                  <c:v>43889</c:v>
                </c:pt>
                <c:pt idx="356">
                  <c:v>43888</c:v>
                </c:pt>
                <c:pt idx="357">
                  <c:v>43887</c:v>
                </c:pt>
                <c:pt idx="358">
                  <c:v>43886</c:v>
                </c:pt>
                <c:pt idx="359">
                  <c:v>43885</c:v>
                </c:pt>
                <c:pt idx="360">
                  <c:v>43882</c:v>
                </c:pt>
                <c:pt idx="361">
                  <c:v>43881</c:v>
                </c:pt>
                <c:pt idx="362">
                  <c:v>43880</c:v>
                </c:pt>
                <c:pt idx="363">
                  <c:v>43879</c:v>
                </c:pt>
                <c:pt idx="364">
                  <c:v>43878</c:v>
                </c:pt>
                <c:pt idx="365">
                  <c:v>43875</c:v>
                </c:pt>
                <c:pt idx="366">
                  <c:v>43874</c:v>
                </c:pt>
                <c:pt idx="367">
                  <c:v>43873</c:v>
                </c:pt>
                <c:pt idx="368">
                  <c:v>43872</c:v>
                </c:pt>
                <c:pt idx="369">
                  <c:v>43871</c:v>
                </c:pt>
                <c:pt idx="370">
                  <c:v>43868</c:v>
                </c:pt>
                <c:pt idx="371">
                  <c:v>43867</c:v>
                </c:pt>
                <c:pt idx="372">
                  <c:v>43866</c:v>
                </c:pt>
                <c:pt idx="373">
                  <c:v>43865</c:v>
                </c:pt>
                <c:pt idx="374">
                  <c:v>43864</c:v>
                </c:pt>
                <c:pt idx="375">
                  <c:v>43861</c:v>
                </c:pt>
                <c:pt idx="376">
                  <c:v>43860</c:v>
                </c:pt>
                <c:pt idx="377">
                  <c:v>43859</c:v>
                </c:pt>
                <c:pt idx="378">
                  <c:v>43858</c:v>
                </c:pt>
                <c:pt idx="379">
                  <c:v>43857</c:v>
                </c:pt>
                <c:pt idx="380">
                  <c:v>43854</c:v>
                </c:pt>
                <c:pt idx="381">
                  <c:v>43853</c:v>
                </c:pt>
                <c:pt idx="382">
                  <c:v>43852</c:v>
                </c:pt>
                <c:pt idx="383">
                  <c:v>43851</c:v>
                </c:pt>
                <c:pt idx="384">
                  <c:v>43850</c:v>
                </c:pt>
                <c:pt idx="385">
                  <c:v>43847</c:v>
                </c:pt>
                <c:pt idx="386">
                  <c:v>43846</c:v>
                </c:pt>
                <c:pt idx="387">
                  <c:v>43845</c:v>
                </c:pt>
                <c:pt idx="388">
                  <c:v>43844</c:v>
                </c:pt>
                <c:pt idx="389">
                  <c:v>43843</c:v>
                </c:pt>
                <c:pt idx="390">
                  <c:v>43840</c:v>
                </c:pt>
                <c:pt idx="391">
                  <c:v>43839</c:v>
                </c:pt>
                <c:pt idx="392">
                  <c:v>43838</c:v>
                </c:pt>
                <c:pt idx="393">
                  <c:v>43837</c:v>
                </c:pt>
                <c:pt idx="394">
                  <c:v>43833</c:v>
                </c:pt>
                <c:pt idx="395">
                  <c:v>43832</c:v>
                </c:pt>
                <c:pt idx="396">
                  <c:v>43829</c:v>
                </c:pt>
                <c:pt idx="397">
                  <c:v>43826</c:v>
                </c:pt>
                <c:pt idx="398">
                  <c:v>43822</c:v>
                </c:pt>
                <c:pt idx="399">
                  <c:v>43819</c:v>
                </c:pt>
                <c:pt idx="400">
                  <c:v>43818</c:v>
                </c:pt>
                <c:pt idx="401">
                  <c:v>43817</c:v>
                </c:pt>
                <c:pt idx="402">
                  <c:v>43816</c:v>
                </c:pt>
                <c:pt idx="403">
                  <c:v>43815</c:v>
                </c:pt>
                <c:pt idx="404">
                  <c:v>43812</c:v>
                </c:pt>
                <c:pt idx="405">
                  <c:v>43811</c:v>
                </c:pt>
                <c:pt idx="406">
                  <c:v>43810</c:v>
                </c:pt>
                <c:pt idx="407">
                  <c:v>43809</c:v>
                </c:pt>
                <c:pt idx="408">
                  <c:v>43808</c:v>
                </c:pt>
                <c:pt idx="409">
                  <c:v>43805</c:v>
                </c:pt>
                <c:pt idx="410">
                  <c:v>43804</c:v>
                </c:pt>
                <c:pt idx="411">
                  <c:v>43803</c:v>
                </c:pt>
                <c:pt idx="412">
                  <c:v>43802</c:v>
                </c:pt>
                <c:pt idx="413">
                  <c:v>43801</c:v>
                </c:pt>
                <c:pt idx="414">
                  <c:v>43798</c:v>
                </c:pt>
                <c:pt idx="415">
                  <c:v>43797</c:v>
                </c:pt>
                <c:pt idx="416">
                  <c:v>43796</c:v>
                </c:pt>
                <c:pt idx="417">
                  <c:v>43795</c:v>
                </c:pt>
                <c:pt idx="418">
                  <c:v>43794</c:v>
                </c:pt>
                <c:pt idx="419">
                  <c:v>43791</c:v>
                </c:pt>
                <c:pt idx="420">
                  <c:v>43790</c:v>
                </c:pt>
                <c:pt idx="421">
                  <c:v>43789</c:v>
                </c:pt>
                <c:pt idx="422">
                  <c:v>43788</c:v>
                </c:pt>
                <c:pt idx="423">
                  <c:v>43787</c:v>
                </c:pt>
                <c:pt idx="424">
                  <c:v>43784</c:v>
                </c:pt>
                <c:pt idx="425">
                  <c:v>43783</c:v>
                </c:pt>
                <c:pt idx="426">
                  <c:v>43782</c:v>
                </c:pt>
                <c:pt idx="427">
                  <c:v>43781</c:v>
                </c:pt>
                <c:pt idx="428">
                  <c:v>43777</c:v>
                </c:pt>
                <c:pt idx="429">
                  <c:v>43776</c:v>
                </c:pt>
                <c:pt idx="430">
                  <c:v>43775</c:v>
                </c:pt>
                <c:pt idx="431">
                  <c:v>43774</c:v>
                </c:pt>
                <c:pt idx="432">
                  <c:v>43773</c:v>
                </c:pt>
                <c:pt idx="433">
                  <c:v>43769</c:v>
                </c:pt>
                <c:pt idx="434">
                  <c:v>43768</c:v>
                </c:pt>
                <c:pt idx="435">
                  <c:v>43767</c:v>
                </c:pt>
                <c:pt idx="436">
                  <c:v>43766</c:v>
                </c:pt>
                <c:pt idx="437">
                  <c:v>43763</c:v>
                </c:pt>
                <c:pt idx="438">
                  <c:v>43762</c:v>
                </c:pt>
                <c:pt idx="439">
                  <c:v>43761</c:v>
                </c:pt>
                <c:pt idx="440">
                  <c:v>43760</c:v>
                </c:pt>
                <c:pt idx="441">
                  <c:v>43759</c:v>
                </c:pt>
                <c:pt idx="442">
                  <c:v>43756</c:v>
                </c:pt>
                <c:pt idx="443">
                  <c:v>43755</c:v>
                </c:pt>
                <c:pt idx="444">
                  <c:v>43754</c:v>
                </c:pt>
                <c:pt idx="445">
                  <c:v>43753</c:v>
                </c:pt>
                <c:pt idx="446">
                  <c:v>43752</c:v>
                </c:pt>
                <c:pt idx="447">
                  <c:v>43749</c:v>
                </c:pt>
                <c:pt idx="448">
                  <c:v>43748</c:v>
                </c:pt>
                <c:pt idx="449">
                  <c:v>43747</c:v>
                </c:pt>
                <c:pt idx="450">
                  <c:v>43746</c:v>
                </c:pt>
                <c:pt idx="451">
                  <c:v>43745</c:v>
                </c:pt>
                <c:pt idx="452">
                  <c:v>43742</c:v>
                </c:pt>
                <c:pt idx="453">
                  <c:v>43741</c:v>
                </c:pt>
                <c:pt idx="454">
                  <c:v>43740</c:v>
                </c:pt>
                <c:pt idx="455">
                  <c:v>43739</c:v>
                </c:pt>
                <c:pt idx="456">
                  <c:v>43738</c:v>
                </c:pt>
                <c:pt idx="457">
                  <c:v>43735</c:v>
                </c:pt>
                <c:pt idx="458">
                  <c:v>43734</c:v>
                </c:pt>
                <c:pt idx="459">
                  <c:v>43733</c:v>
                </c:pt>
                <c:pt idx="460">
                  <c:v>43732</c:v>
                </c:pt>
                <c:pt idx="461">
                  <c:v>43731</c:v>
                </c:pt>
                <c:pt idx="462">
                  <c:v>43728</c:v>
                </c:pt>
                <c:pt idx="463">
                  <c:v>43727</c:v>
                </c:pt>
                <c:pt idx="464">
                  <c:v>43726</c:v>
                </c:pt>
                <c:pt idx="465">
                  <c:v>43725</c:v>
                </c:pt>
                <c:pt idx="466">
                  <c:v>43724</c:v>
                </c:pt>
                <c:pt idx="467">
                  <c:v>43721</c:v>
                </c:pt>
                <c:pt idx="468">
                  <c:v>43720</c:v>
                </c:pt>
                <c:pt idx="469">
                  <c:v>43719</c:v>
                </c:pt>
                <c:pt idx="470">
                  <c:v>43718</c:v>
                </c:pt>
                <c:pt idx="471">
                  <c:v>43717</c:v>
                </c:pt>
                <c:pt idx="472">
                  <c:v>43714</c:v>
                </c:pt>
                <c:pt idx="473">
                  <c:v>43713</c:v>
                </c:pt>
                <c:pt idx="474">
                  <c:v>43712</c:v>
                </c:pt>
                <c:pt idx="475">
                  <c:v>43711</c:v>
                </c:pt>
                <c:pt idx="476">
                  <c:v>43710</c:v>
                </c:pt>
                <c:pt idx="477">
                  <c:v>43707</c:v>
                </c:pt>
                <c:pt idx="478">
                  <c:v>43706</c:v>
                </c:pt>
                <c:pt idx="479">
                  <c:v>43705</c:v>
                </c:pt>
                <c:pt idx="480">
                  <c:v>43704</c:v>
                </c:pt>
                <c:pt idx="481">
                  <c:v>43703</c:v>
                </c:pt>
                <c:pt idx="482">
                  <c:v>43700</c:v>
                </c:pt>
                <c:pt idx="483">
                  <c:v>43699</c:v>
                </c:pt>
                <c:pt idx="484">
                  <c:v>43698</c:v>
                </c:pt>
                <c:pt idx="485">
                  <c:v>43697</c:v>
                </c:pt>
                <c:pt idx="486">
                  <c:v>43696</c:v>
                </c:pt>
                <c:pt idx="487">
                  <c:v>43693</c:v>
                </c:pt>
                <c:pt idx="488">
                  <c:v>43691</c:v>
                </c:pt>
                <c:pt idx="489">
                  <c:v>43690</c:v>
                </c:pt>
                <c:pt idx="490">
                  <c:v>43689</c:v>
                </c:pt>
                <c:pt idx="491">
                  <c:v>43686</c:v>
                </c:pt>
                <c:pt idx="492">
                  <c:v>43685</c:v>
                </c:pt>
                <c:pt idx="493">
                  <c:v>43684</c:v>
                </c:pt>
                <c:pt idx="494">
                  <c:v>43683</c:v>
                </c:pt>
                <c:pt idx="495">
                  <c:v>43682</c:v>
                </c:pt>
                <c:pt idx="496">
                  <c:v>43679</c:v>
                </c:pt>
                <c:pt idx="497">
                  <c:v>43678</c:v>
                </c:pt>
                <c:pt idx="498">
                  <c:v>43677</c:v>
                </c:pt>
                <c:pt idx="499">
                  <c:v>43676</c:v>
                </c:pt>
                <c:pt idx="500">
                  <c:v>43675</c:v>
                </c:pt>
                <c:pt idx="501">
                  <c:v>43672</c:v>
                </c:pt>
                <c:pt idx="502">
                  <c:v>43671</c:v>
                </c:pt>
                <c:pt idx="503">
                  <c:v>43670</c:v>
                </c:pt>
                <c:pt idx="504">
                  <c:v>43669</c:v>
                </c:pt>
                <c:pt idx="505">
                  <c:v>43668</c:v>
                </c:pt>
                <c:pt idx="506">
                  <c:v>43665</c:v>
                </c:pt>
                <c:pt idx="507">
                  <c:v>43664</c:v>
                </c:pt>
                <c:pt idx="508">
                  <c:v>43663</c:v>
                </c:pt>
                <c:pt idx="509">
                  <c:v>43662</c:v>
                </c:pt>
                <c:pt idx="510">
                  <c:v>43661</c:v>
                </c:pt>
                <c:pt idx="511">
                  <c:v>43658</c:v>
                </c:pt>
                <c:pt idx="512">
                  <c:v>43657</c:v>
                </c:pt>
                <c:pt idx="513">
                  <c:v>43656</c:v>
                </c:pt>
                <c:pt idx="514">
                  <c:v>43655</c:v>
                </c:pt>
                <c:pt idx="515">
                  <c:v>43654</c:v>
                </c:pt>
                <c:pt idx="516">
                  <c:v>43651</c:v>
                </c:pt>
                <c:pt idx="517">
                  <c:v>43650</c:v>
                </c:pt>
                <c:pt idx="518">
                  <c:v>43649</c:v>
                </c:pt>
                <c:pt idx="519">
                  <c:v>43648</c:v>
                </c:pt>
                <c:pt idx="520">
                  <c:v>43647</c:v>
                </c:pt>
                <c:pt idx="521">
                  <c:v>43644</c:v>
                </c:pt>
                <c:pt idx="522">
                  <c:v>43643</c:v>
                </c:pt>
                <c:pt idx="523">
                  <c:v>43642</c:v>
                </c:pt>
                <c:pt idx="524">
                  <c:v>43641</c:v>
                </c:pt>
                <c:pt idx="525">
                  <c:v>43640</c:v>
                </c:pt>
                <c:pt idx="526">
                  <c:v>43637</c:v>
                </c:pt>
                <c:pt idx="527">
                  <c:v>43635</c:v>
                </c:pt>
                <c:pt idx="528">
                  <c:v>43634</c:v>
                </c:pt>
                <c:pt idx="529">
                  <c:v>43633</c:v>
                </c:pt>
                <c:pt idx="530">
                  <c:v>43630</c:v>
                </c:pt>
                <c:pt idx="531">
                  <c:v>43629</c:v>
                </c:pt>
                <c:pt idx="532">
                  <c:v>43628</c:v>
                </c:pt>
                <c:pt idx="533">
                  <c:v>43627</c:v>
                </c:pt>
                <c:pt idx="534">
                  <c:v>43626</c:v>
                </c:pt>
                <c:pt idx="535">
                  <c:v>43623</c:v>
                </c:pt>
                <c:pt idx="536">
                  <c:v>43622</c:v>
                </c:pt>
                <c:pt idx="537">
                  <c:v>43621</c:v>
                </c:pt>
                <c:pt idx="538">
                  <c:v>43620</c:v>
                </c:pt>
                <c:pt idx="539">
                  <c:v>43619</c:v>
                </c:pt>
                <c:pt idx="540">
                  <c:v>43616</c:v>
                </c:pt>
                <c:pt idx="541">
                  <c:v>43615</c:v>
                </c:pt>
                <c:pt idx="542">
                  <c:v>43614</c:v>
                </c:pt>
                <c:pt idx="543">
                  <c:v>43613</c:v>
                </c:pt>
                <c:pt idx="544">
                  <c:v>43612</c:v>
                </c:pt>
                <c:pt idx="545">
                  <c:v>43609</c:v>
                </c:pt>
                <c:pt idx="546">
                  <c:v>43608</c:v>
                </c:pt>
                <c:pt idx="547">
                  <c:v>43607</c:v>
                </c:pt>
                <c:pt idx="548">
                  <c:v>43606</c:v>
                </c:pt>
                <c:pt idx="549">
                  <c:v>43605</c:v>
                </c:pt>
                <c:pt idx="550">
                  <c:v>43602</c:v>
                </c:pt>
                <c:pt idx="551">
                  <c:v>43601</c:v>
                </c:pt>
                <c:pt idx="552">
                  <c:v>43600</c:v>
                </c:pt>
                <c:pt idx="553">
                  <c:v>43599</c:v>
                </c:pt>
                <c:pt idx="554">
                  <c:v>43598</c:v>
                </c:pt>
                <c:pt idx="555">
                  <c:v>43595</c:v>
                </c:pt>
                <c:pt idx="556">
                  <c:v>43594</c:v>
                </c:pt>
                <c:pt idx="557">
                  <c:v>43593</c:v>
                </c:pt>
                <c:pt idx="558">
                  <c:v>43592</c:v>
                </c:pt>
                <c:pt idx="559">
                  <c:v>43591</c:v>
                </c:pt>
                <c:pt idx="560">
                  <c:v>43587</c:v>
                </c:pt>
                <c:pt idx="561">
                  <c:v>43585</c:v>
                </c:pt>
                <c:pt idx="562">
                  <c:v>43584</c:v>
                </c:pt>
                <c:pt idx="563">
                  <c:v>43581</c:v>
                </c:pt>
                <c:pt idx="564">
                  <c:v>43580</c:v>
                </c:pt>
                <c:pt idx="565">
                  <c:v>43579</c:v>
                </c:pt>
                <c:pt idx="566">
                  <c:v>43578</c:v>
                </c:pt>
                <c:pt idx="567">
                  <c:v>43573</c:v>
                </c:pt>
                <c:pt idx="568">
                  <c:v>43572</c:v>
                </c:pt>
                <c:pt idx="569">
                  <c:v>43571</c:v>
                </c:pt>
                <c:pt idx="570">
                  <c:v>43570</c:v>
                </c:pt>
                <c:pt idx="571">
                  <c:v>43567</c:v>
                </c:pt>
                <c:pt idx="572">
                  <c:v>43566</c:v>
                </c:pt>
                <c:pt idx="573">
                  <c:v>43565</c:v>
                </c:pt>
                <c:pt idx="574">
                  <c:v>43564</c:v>
                </c:pt>
                <c:pt idx="575">
                  <c:v>43563</c:v>
                </c:pt>
                <c:pt idx="576">
                  <c:v>43560</c:v>
                </c:pt>
                <c:pt idx="577">
                  <c:v>43559</c:v>
                </c:pt>
                <c:pt idx="578">
                  <c:v>43558</c:v>
                </c:pt>
                <c:pt idx="579">
                  <c:v>43557</c:v>
                </c:pt>
                <c:pt idx="580">
                  <c:v>43556</c:v>
                </c:pt>
                <c:pt idx="581">
                  <c:v>43553</c:v>
                </c:pt>
                <c:pt idx="582">
                  <c:v>43552</c:v>
                </c:pt>
                <c:pt idx="583">
                  <c:v>43551</c:v>
                </c:pt>
                <c:pt idx="584">
                  <c:v>43550</c:v>
                </c:pt>
                <c:pt idx="585">
                  <c:v>43549</c:v>
                </c:pt>
                <c:pt idx="586">
                  <c:v>43546</c:v>
                </c:pt>
                <c:pt idx="587">
                  <c:v>43545</c:v>
                </c:pt>
                <c:pt idx="588">
                  <c:v>43544</c:v>
                </c:pt>
                <c:pt idx="589">
                  <c:v>43543</c:v>
                </c:pt>
                <c:pt idx="590">
                  <c:v>43542</c:v>
                </c:pt>
                <c:pt idx="591">
                  <c:v>43539</c:v>
                </c:pt>
                <c:pt idx="592">
                  <c:v>43538</c:v>
                </c:pt>
                <c:pt idx="593">
                  <c:v>43537</c:v>
                </c:pt>
                <c:pt idx="594">
                  <c:v>43536</c:v>
                </c:pt>
                <c:pt idx="595">
                  <c:v>43535</c:v>
                </c:pt>
                <c:pt idx="596">
                  <c:v>43532</c:v>
                </c:pt>
                <c:pt idx="597">
                  <c:v>43531</c:v>
                </c:pt>
                <c:pt idx="598">
                  <c:v>43530</c:v>
                </c:pt>
                <c:pt idx="599">
                  <c:v>43529</c:v>
                </c:pt>
                <c:pt idx="600">
                  <c:v>43528</c:v>
                </c:pt>
                <c:pt idx="601">
                  <c:v>43525</c:v>
                </c:pt>
                <c:pt idx="602">
                  <c:v>43524</c:v>
                </c:pt>
                <c:pt idx="603">
                  <c:v>43523</c:v>
                </c:pt>
                <c:pt idx="604">
                  <c:v>43522</c:v>
                </c:pt>
                <c:pt idx="605">
                  <c:v>43521</c:v>
                </c:pt>
                <c:pt idx="606">
                  <c:v>43518</c:v>
                </c:pt>
                <c:pt idx="607">
                  <c:v>43517</c:v>
                </c:pt>
                <c:pt idx="608">
                  <c:v>43516</c:v>
                </c:pt>
                <c:pt idx="609">
                  <c:v>43515</c:v>
                </c:pt>
                <c:pt idx="610">
                  <c:v>43514</c:v>
                </c:pt>
                <c:pt idx="611">
                  <c:v>43511</c:v>
                </c:pt>
                <c:pt idx="612">
                  <c:v>43510</c:v>
                </c:pt>
                <c:pt idx="613">
                  <c:v>43509</c:v>
                </c:pt>
                <c:pt idx="614">
                  <c:v>43508</c:v>
                </c:pt>
                <c:pt idx="615">
                  <c:v>43507</c:v>
                </c:pt>
                <c:pt idx="616">
                  <c:v>43504</c:v>
                </c:pt>
                <c:pt idx="617">
                  <c:v>43503</c:v>
                </c:pt>
                <c:pt idx="618">
                  <c:v>43502</c:v>
                </c:pt>
                <c:pt idx="619">
                  <c:v>43501</c:v>
                </c:pt>
                <c:pt idx="620">
                  <c:v>43500</c:v>
                </c:pt>
                <c:pt idx="621">
                  <c:v>43497</c:v>
                </c:pt>
                <c:pt idx="622">
                  <c:v>43496</c:v>
                </c:pt>
                <c:pt idx="623">
                  <c:v>43495</c:v>
                </c:pt>
                <c:pt idx="624">
                  <c:v>43494</c:v>
                </c:pt>
                <c:pt idx="625">
                  <c:v>43493</c:v>
                </c:pt>
                <c:pt idx="626">
                  <c:v>43490</c:v>
                </c:pt>
                <c:pt idx="627">
                  <c:v>43489</c:v>
                </c:pt>
                <c:pt idx="628">
                  <c:v>43488</c:v>
                </c:pt>
                <c:pt idx="629">
                  <c:v>43487</c:v>
                </c:pt>
                <c:pt idx="630">
                  <c:v>43486</c:v>
                </c:pt>
                <c:pt idx="631">
                  <c:v>43483</c:v>
                </c:pt>
                <c:pt idx="632">
                  <c:v>43482</c:v>
                </c:pt>
                <c:pt idx="633">
                  <c:v>43481</c:v>
                </c:pt>
                <c:pt idx="634">
                  <c:v>43480</c:v>
                </c:pt>
                <c:pt idx="635">
                  <c:v>43479</c:v>
                </c:pt>
                <c:pt idx="636">
                  <c:v>43476</c:v>
                </c:pt>
                <c:pt idx="637">
                  <c:v>43475</c:v>
                </c:pt>
                <c:pt idx="638">
                  <c:v>43474</c:v>
                </c:pt>
                <c:pt idx="639">
                  <c:v>43473</c:v>
                </c:pt>
                <c:pt idx="640">
                  <c:v>43472</c:v>
                </c:pt>
                <c:pt idx="641">
                  <c:v>43469</c:v>
                </c:pt>
              </c:numCache>
            </c:numRef>
          </c:cat>
          <c:val>
            <c:numRef>
              <c:f>Analiza_Całość!$H$10:$H$651</c:f>
              <c:numCache>
                <c:formatCode>0.000%</c:formatCode>
                <c:ptCount val="642"/>
                <c:pt idx="1">
                  <c:v>-5.1613433999467273E-5</c:v>
                </c:pt>
                <c:pt idx="2">
                  <c:v>-2.5216580026326228E-5</c:v>
                </c:pt>
                <c:pt idx="3">
                  <c:v>-7.3773512434787704E-5</c:v>
                </c:pt>
                <c:pt idx="4">
                  <c:v>-3.5230940522661298E-5</c:v>
                </c:pt>
                <c:pt idx="5">
                  <c:v>-3.9513714222808201E-5</c:v>
                </c:pt>
                <c:pt idx="6">
                  <c:v>-3.2285539681488687E-5</c:v>
                </c:pt>
                <c:pt idx="7">
                  <c:v>-4.2054955967277263E-5</c:v>
                </c:pt>
                <c:pt idx="8">
                  <c:v>-1.1353747816436957E-4</c:v>
                </c:pt>
                <c:pt idx="9">
                  <c:v>-5.9082391477540991E-5</c:v>
                </c:pt>
                <c:pt idx="10">
                  <c:v>-4.2627570866608268E-6</c:v>
                </c:pt>
                <c:pt idx="11">
                  <c:v>-2.4567390846788606E-5</c:v>
                </c:pt>
                <c:pt idx="12">
                  <c:v>-2.0912118811726617E-5</c:v>
                </c:pt>
                <c:pt idx="13">
                  <c:v>-4.2118952484700113E-5</c:v>
                </c:pt>
                <c:pt idx="14">
                  <c:v>-3.3840128217828107E-5</c:v>
                </c:pt>
                <c:pt idx="15">
                  <c:v>-3.1548346202527749E-5</c:v>
                </c:pt>
                <c:pt idx="16">
                  <c:v>-1.5429619028048402E-5</c:v>
                </c:pt>
                <c:pt idx="17">
                  <c:v>-2.6164859810275456E-5</c:v>
                </c:pt>
                <c:pt idx="18">
                  <c:v>-8.1234645826868887E-5</c:v>
                </c:pt>
                <c:pt idx="19">
                  <c:v>-1.8303581125290037E-5</c:v>
                </c:pt>
                <c:pt idx="20">
                  <c:v>-2.9795616443582806E-5</c:v>
                </c:pt>
                <c:pt idx="21">
                  <c:v>-1.6001857752592774E-5</c:v>
                </c:pt>
                <c:pt idx="22">
                  <c:v>-3.5631748471097111E-5</c:v>
                </c:pt>
                <c:pt idx="23">
                  <c:v>-4.6127071773010685E-5</c:v>
                </c:pt>
                <c:pt idx="24">
                  <c:v>-3.3469428282342263E-5</c:v>
                </c:pt>
                <c:pt idx="25">
                  <c:v>-5.6150262757910518E-6</c:v>
                </c:pt>
                <c:pt idx="26">
                  <c:v>-3.6760430292968188E-5</c:v>
                </c:pt>
                <c:pt idx="27">
                  <c:v>-3.050212417883639E-5</c:v>
                </c:pt>
                <c:pt idx="28">
                  <c:v>-4.1382817736535134E-5</c:v>
                </c:pt>
                <c:pt idx="29">
                  <c:v>-4.9776029018185064E-5</c:v>
                </c:pt>
                <c:pt idx="30">
                  <c:v>-2.8040020091831853E-5</c:v>
                </c:pt>
                <c:pt idx="31">
                  <c:v>-6.0299642744444243E-6</c:v>
                </c:pt>
                <c:pt idx="32">
                  <c:v>-1.026566764083213E-5</c:v>
                </c:pt>
                <c:pt idx="33">
                  <c:v>-7.5196728062691329E-5</c:v>
                </c:pt>
                <c:pt idx="34">
                  <c:v>-4.1050877961533276E-5</c:v>
                </c:pt>
                <c:pt idx="35">
                  <c:v>-1.0351073911811157E-5</c:v>
                </c:pt>
                <c:pt idx="36">
                  <c:v>-2.9234688402645162E-5</c:v>
                </c:pt>
                <c:pt idx="37">
                  <c:v>-3.7418911525101059E-5</c:v>
                </c:pt>
                <c:pt idx="38">
                  <c:v>-2.1646809686569259E-5</c:v>
                </c:pt>
                <c:pt idx="39">
                  <c:v>-3.6725741221675873E-5</c:v>
                </c:pt>
                <c:pt idx="40">
                  <c:v>-4.4852588299493928E-5</c:v>
                </c:pt>
                <c:pt idx="41">
                  <c:v>-2.6030085108307242E-5</c:v>
                </c:pt>
                <c:pt idx="42">
                  <c:v>-8.5750690972388367E-5</c:v>
                </c:pt>
                <c:pt idx="43">
                  <c:v>-9.2855350367262307E-6</c:v>
                </c:pt>
                <c:pt idx="44">
                  <c:v>-2.5335037429168733E-5</c:v>
                </c:pt>
                <c:pt idx="45">
                  <c:v>-5.5787492220310368E-5</c:v>
                </c:pt>
                <c:pt idx="46">
                  <c:v>-1.8711492274527813E-5</c:v>
                </c:pt>
                <c:pt idx="47">
                  <c:v>-5.9357979626431089E-5</c:v>
                </c:pt>
                <c:pt idx="48">
                  <c:v>-2.8883097212873549E-5</c:v>
                </c:pt>
                <c:pt idx="49">
                  <c:v>-2.9941734777653127E-5</c:v>
                </c:pt>
                <c:pt idx="50">
                  <c:v>-2.7353537291437829E-5</c:v>
                </c:pt>
                <c:pt idx="51">
                  <c:v>-8.8327010025442305E-5</c:v>
                </c:pt>
                <c:pt idx="52">
                  <c:v>-4.1903813362685616E-5</c:v>
                </c:pt>
                <c:pt idx="53">
                  <c:v>-5.8754773604303501E-5</c:v>
                </c:pt>
                <c:pt idx="54">
                  <c:v>-1.3544775312761357E-5</c:v>
                </c:pt>
                <c:pt idx="55">
                  <c:v>-2.2496129291147554E-5</c:v>
                </c:pt>
                <c:pt idx="56">
                  <c:v>-2.1301141203965233E-5</c:v>
                </c:pt>
                <c:pt idx="57">
                  <c:v>-7.57317626006275E-5</c:v>
                </c:pt>
                <c:pt idx="58">
                  <c:v>-5.5859720216253073E-6</c:v>
                </c:pt>
                <c:pt idx="59">
                  <c:v>-5.3076174818274214E-5</c:v>
                </c:pt>
                <c:pt idx="60">
                  <c:v>-3.0036871166084361E-5</c:v>
                </c:pt>
                <c:pt idx="61">
                  <c:v>-1.0774872231911203E-4</c:v>
                </c:pt>
                <c:pt idx="62">
                  <c:v>-2.2380248290130439E-5</c:v>
                </c:pt>
                <c:pt idx="63">
                  <c:v>-2.079259425007661E-5</c:v>
                </c:pt>
                <c:pt idx="64">
                  <c:v>-1.9513998761742229E-5</c:v>
                </c:pt>
                <c:pt idx="65">
                  <c:v>-1.5159426267702392E-5</c:v>
                </c:pt>
                <c:pt idx="66">
                  <c:v>-7.9412274834144217E-5</c:v>
                </c:pt>
                <c:pt idx="67">
                  <c:v>-4.3481286362366707E-5</c:v>
                </c:pt>
                <c:pt idx="68">
                  <c:v>-3.0096219280709765E-5</c:v>
                </c:pt>
                <c:pt idx="69">
                  <c:v>-1.5138780930780589E-5</c:v>
                </c:pt>
                <c:pt idx="70">
                  <c:v>-2.0257895396150541E-5</c:v>
                </c:pt>
                <c:pt idx="71">
                  <c:v>-6.4300227234709122E-5</c:v>
                </c:pt>
                <c:pt idx="72">
                  <c:v>-2.8664496585142224E-5</c:v>
                </c:pt>
                <c:pt idx="73">
                  <c:v>-2.1085617136551611E-5</c:v>
                </c:pt>
                <c:pt idx="74">
                  <c:v>-9.5441617499261722E-6</c:v>
                </c:pt>
                <c:pt idx="75">
                  <c:v>-4.1144363571886909E-5</c:v>
                </c:pt>
                <c:pt idx="76">
                  <c:v>-6.4594834787236582E-5</c:v>
                </c:pt>
                <c:pt idx="77">
                  <c:v>-4.7213859955033775E-5</c:v>
                </c:pt>
                <c:pt idx="78">
                  <c:v>-2.4629555517869522E-5</c:v>
                </c:pt>
                <c:pt idx="79">
                  <c:v>-4.6392045858854175E-5</c:v>
                </c:pt>
                <c:pt idx="80">
                  <c:v>-9.2182960697802241E-5</c:v>
                </c:pt>
                <c:pt idx="81">
                  <c:v>-2.7852969422616919E-5</c:v>
                </c:pt>
                <c:pt idx="82">
                  <c:v>-2.6926958520252352E-5</c:v>
                </c:pt>
                <c:pt idx="83">
                  <c:v>-1.7822801455538023E-5</c:v>
                </c:pt>
                <c:pt idx="84">
                  <c:v>-7.3087046930864902E-5</c:v>
                </c:pt>
                <c:pt idx="85">
                  <c:v>-1.4784018247813308E-5</c:v>
                </c:pt>
                <c:pt idx="86">
                  <c:v>-4.253213290854492E-5</c:v>
                </c:pt>
                <c:pt idx="87">
                  <c:v>-2.5077040458227132E-5</c:v>
                </c:pt>
                <c:pt idx="88">
                  <c:v>-4.6830825839800066E-5</c:v>
                </c:pt>
                <c:pt idx="89">
                  <c:v>-8.4837006070612696E-5</c:v>
                </c:pt>
                <c:pt idx="90">
                  <c:v>-4.8904033930395607E-5</c:v>
                </c:pt>
                <c:pt idx="91">
                  <c:v>-1.0570663257575968E-4</c:v>
                </c:pt>
                <c:pt idx="92">
                  <c:v>-1.8541121680055311E-5</c:v>
                </c:pt>
                <c:pt idx="93">
                  <c:v>-3.7436692834553684E-5</c:v>
                </c:pt>
                <c:pt idx="94">
                  <c:v>-6.5289213042165565E-5</c:v>
                </c:pt>
                <c:pt idx="95">
                  <c:v>-2.5942911614539217E-5</c:v>
                </c:pt>
                <c:pt idx="96">
                  <c:v>-2.4802424592528655E-5</c:v>
                </c:pt>
                <c:pt idx="97">
                  <c:v>-1.650333823676256E-5</c:v>
                </c:pt>
                <c:pt idx="98">
                  <c:v>-2.1354290856133787E-5</c:v>
                </c:pt>
                <c:pt idx="99">
                  <c:v>-5.9894988297322024E-5</c:v>
                </c:pt>
                <c:pt idx="100">
                  <c:v>-2.9843140125075055E-5</c:v>
                </c:pt>
                <c:pt idx="101">
                  <c:v>-1.2964977717087054E-5</c:v>
                </c:pt>
                <c:pt idx="102">
                  <c:v>-1.9500406558677769E-5</c:v>
                </c:pt>
                <c:pt idx="103">
                  <c:v>-2.6276210093151633E-5</c:v>
                </c:pt>
                <c:pt idx="104">
                  <c:v>-8.1038600217221701E-5</c:v>
                </c:pt>
                <c:pt idx="105">
                  <c:v>-1.7774251269775734E-5</c:v>
                </c:pt>
                <c:pt idx="106">
                  <c:v>-2.6259548238276005E-5</c:v>
                </c:pt>
                <c:pt idx="107">
                  <c:v>-3.1063519824531954E-5</c:v>
                </c:pt>
                <c:pt idx="108">
                  <c:v>-1.8473996460505876E-5</c:v>
                </c:pt>
                <c:pt idx="109">
                  <c:v>-6.9479799534047371E-5</c:v>
                </c:pt>
                <c:pt idx="110">
                  <c:v>-4.005835387837749E-5</c:v>
                </c:pt>
                <c:pt idx="111">
                  <c:v>-3.2723467402827073E-5</c:v>
                </c:pt>
                <c:pt idx="112">
                  <c:v>-1.1949510216335141E-5</c:v>
                </c:pt>
                <c:pt idx="113">
                  <c:v>-2.8326897957941036E-5</c:v>
                </c:pt>
                <c:pt idx="114">
                  <c:v>-6.5940133116056815E-5</c:v>
                </c:pt>
                <c:pt idx="115">
                  <c:v>-3.6636306551672548E-5</c:v>
                </c:pt>
                <c:pt idx="116">
                  <c:v>-1.5927937067016645E-5</c:v>
                </c:pt>
                <c:pt idx="117">
                  <c:v>-2.0255335059955748E-5</c:v>
                </c:pt>
                <c:pt idx="118">
                  <c:v>-2.3545816089564665E-5</c:v>
                </c:pt>
                <c:pt idx="119">
                  <c:v>-5.4485814075679213E-5</c:v>
                </c:pt>
                <c:pt idx="120">
                  <c:v>-5.9192256136111898E-6</c:v>
                </c:pt>
                <c:pt idx="121">
                  <c:v>-3.487645858260037E-5</c:v>
                </c:pt>
                <c:pt idx="122">
                  <c:v>-1.7412188622807981E-5</c:v>
                </c:pt>
                <c:pt idx="123">
                  <c:v>-2.2142747470720037E-5</c:v>
                </c:pt>
                <c:pt idx="124">
                  <c:v>-5.1134705193457003E-5</c:v>
                </c:pt>
                <c:pt idx="125">
                  <c:v>-2.2475613156248964E-5</c:v>
                </c:pt>
                <c:pt idx="126">
                  <c:v>-2.4450531712960633E-5</c:v>
                </c:pt>
                <c:pt idx="127">
                  <c:v>-3.3487436544125948E-5</c:v>
                </c:pt>
                <c:pt idx="128">
                  <c:v>-4.7593423100171506E-6</c:v>
                </c:pt>
                <c:pt idx="129">
                  <c:v>-7.765351570229815E-5</c:v>
                </c:pt>
                <c:pt idx="130">
                  <c:v>-7.1407369507151767E-6</c:v>
                </c:pt>
                <c:pt idx="131">
                  <c:v>-4.4551961534831236E-5</c:v>
                </c:pt>
                <c:pt idx="132">
                  <c:v>-2.2777027578969357E-5</c:v>
                </c:pt>
                <c:pt idx="133">
                  <c:v>-1.4162847942263135E-5</c:v>
                </c:pt>
                <c:pt idx="134">
                  <c:v>-5.2991569337242778E-5</c:v>
                </c:pt>
                <c:pt idx="135">
                  <c:v>-1.6603381236789116E-5</c:v>
                </c:pt>
                <c:pt idx="136">
                  <c:v>-2.2191361356832875E-5</c:v>
                </c:pt>
                <c:pt idx="137">
                  <c:v>-1.7039892072644863E-5</c:v>
                </c:pt>
                <c:pt idx="138">
                  <c:v>-4.4867363875114585E-5</c:v>
                </c:pt>
                <c:pt idx="139">
                  <c:v>-6.6445166883314939E-5</c:v>
                </c:pt>
                <c:pt idx="140">
                  <c:v>-8.864454076531721E-6</c:v>
                </c:pt>
                <c:pt idx="141">
                  <c:v>-2.4005587313455368E-5</c:v>
                </c:pt>
                <c:pt idx="142">
                  <c:v>-3.3728133005500886E-5</c:v>
                </c:pt>
                <c:pt idx="143">
                  <c:v>-1.1664027117967365E-4</c:v>
                </c:pt>
                <c:pt idx="144">
                  <c:v>-1.1460396580134646E-6</c:v>
                </c:pt>
                <c:pt idx="145">
                  <c:v>-3.8166319120564243E-5</c:v>
                </c:pt>
                <c:pt idx="146">
                  <c:v>-7.7528123289257594E-5</c:v>
                </c:pt>
                <c:pt idx="147">
                  <c:v>-2.0269066036852912E-5</c:v>
                </c:pt>
                <c:pt idx="148">
                  <c:v>-1.4332144601881397E-5</c:v>
                </c:pt>
                <c:pt idx="149">
                  <c:v>-8.506069615107914E-5</c:v>
                </c:pt>
                <c:pt idx="150">
                  <c:v>-8.6263129360582627E-5</c:v>
                </c:pt>
                <c:pt idx="151">
                  <c:v>-4.4361631612701083E-6</c:v>
                </c:pt>
                <c:pt idx="152">
                  <c:v>-2.321682320292548E-5</c:v>
                </c:pt>
                <c:pt idx="153">
                  <c:v>-9.917809651600884E-6</c:v>
                </c:pt>
                <c:pt idx="154">
                  <c:v>-6.8617819860112943E-5</c:v>
                </c:pt>
                <c:pt idx="155">
                  <c:v>-1.8824331084101725E-5</c:v>
                </c:pt>
                <c:pt idx="156">
                  <c:v>-3.3451553110909818E-5</c:v>
                </c:pt>
                <c:pt idx="157">
                  <c:v>9.5372959042251682E-7</c:v>
                </c:pt>
                <c:pt idx="158">
                  <c:v>-2.8531926174222427E-5</c:v>
                </c:pt>
                <c:pt idx="159">
                  <c:v>-5.0521377165099052E-5</c:v>
                </c:pt>
                <c:pt idx="160">
                  <c:v>-9.6609008941629659E-6</c:v>
                </c:pt>
                <c:pt idx="161">
                  <c:v>-3.4359909193426574E-5</c:v>
                </c:pt>
                <c:pt idx="162">
                  <c:v>-3.1467124034394167E-5</c:v>
                </c:pt>
                <c:pt idx="163">
                  <c:v>-2.2781413754831975E-5</c:v>
                </c:pt>
                <c:pt idx="164">
                  <c:v>-5.9682828630258297E-5</c:v>
                </c:pt>
                <c:pt idx="165">
                  <c:v>-2.9422743411810929E-5</c:v>
                </c:pt>
                <c:pt idx="166">
                  <c:v>-2.4894147714573517E-4</c:v>
                </c:pt>
                <c:pt idx="167">
                  <c:v>2.6399109607410618E-4</c:v>
                </c:pt>
                <c:pt idx="168">
                  <c:v>-8.4572048287019988E-5</c:v>
                </c:pt>
                <c:pt idx="169">
                  <c:v>2.3255731892282694E-5</c:v>
                </c:pt>
                <c:pt idx="170">
                  <c:v>1.186106042008056E-5</c:v>
                </c:pt>
                <c:pt idx="171">
                  <c:v>-2.2340853701532243E-5</c:v>
                </c:pt>
                <c:pt idx="172">
                  <c:v>-1.1516517340553686E-5</c:v>
                </c:pt>
                <c:pt idx="173">
                  <c:v>-3.9263022671779269E-5</c:v>
                </c:pt>
                <c:pt idx="174">
                  <c:v>-6.0988907006825216E-5</c:v>
                </c:pt>
                <c:pt idx="175">
                  <c:v>-1.8488757881924417E-5</c:v>
                </c:pt>
                <c:pt idx="176">
                  <c:v>-6.7052906627852391E-5</c:v>
                </c:pt>
                <c:pt idx="177">
                  <c:v>-4.8813025043245237E-6</c:v>
                </c:pt>
                <c:pt idx="178">
                  <c:v>-6.8552958415062093E-5</c:v>
                </c:pt>
                <c:pt idx="179">
                  <c:v>-2.6166252481342467E-5</c:v>
                </c:pt>
                <c:pt idx="180">
                  <c:v>-1.4094338389961103E-5</c:v>
                </c:pt>
                <c:pt idx="181">
                  <c:v>-4.1824080048795918E-5</c:v>
                </c:pt>
                <c:pt idx="182">
                  <c:v>-1.5575645876460265E-5</c:v>
                </c:pt>
                <c:pt idx="183">
                  <c:v>-7.9483790548260519E-5</c:v>
                </c:pt>
                <c:pt idx="184">
                  <c:v>2.3214966628273478E-4</c:v>
                </c:pt>
                <c:pt idx="185">
                  <c:v>6.3015003643670034E-5</c:v>
                </c:pt>
                <c:pt idx="186">
                  <c:v>2.8893099834801511E-4</c:v>
                </c:pt>
                <c:pt idx="187">
                  <c:v>-2.8644025341184945E-4</c:v>
                </c:pt>
                <c:pt idx="188">
                  <c:v>-3.3154753065930617E-4</c:v>
                </c:pt>
                <c:pt idx="189">
                  <c:v>-3.1312097075444933E-4</c:v>
                </c:pt>
                <c:pt idx="190">
                  <c:v>-1.2455083964867878E-4</c:v>
                </c:pt>
                <c:pt idx="191">
                  <c:v>4.1543350746802918E-5</c:v>
                </c:pt>
                <c:pt idx="192">
                  <c:v>-1.6317027288032492E-4</c:v>
                </c:pt>
                <c:pt idx="193">
                  <c:v>-2.3082996164867572E-4</c:v>
                </c:pt>
                <c:pt idx="194">
                  <c:v>-1.9883942008156602E-4</c:v>
                </c:pt>
                <c:pt idx="195">
                  <c:v>-5.7778727564666496E-4</c:v>
                </c:pt>
                <c:pt idx="196">
                  <c:v>1.239087085457129E-3</c:v>
                </c:pt>
                <c:pt idx="197">
                  <c:v>1.4894954737394717E-5</c:v>
                </c:pt>
                <c:pt idx="198">
                  <c:v>-8.1025072249494776E-5</c:v>
                </c:pt>
                <c:pt idx="199">
                  <c:v>-1.677740739499875E-5</c:v>
                </c:pt>
                <c:pt idx="200">
                  <c:v>-3.5878350086249525E-5</c:v>
                </c:pt>
                <c:pt idx="201">
                  <c:v>-1.7829032950721926E-5</c:v>
                </c:pt>
                <c:pt idx="202">
                  <c:v>1.221118128533899E-6</c:v>
                </c:pt>
                <c:pt idx="203">
                  <c:v>-7.6321606361430538E-5</c:v>
                </c:pt>
                <c:pt idx="204">
                  <c:v>-6.6182840548489885E-6</c:v>
                </c:pt>
                <c:pt idx="205">
                  <c:v>-3.1944013109736283E-5</c:v>
                </c:pt>
                <c:pt idx="206">
                  <c:v>-1.3528147405074756E-5</c:v>
                </c:pt>
                <c:pt idx="207">
                  <c:v>-2.2026904512202627E-5</c:v>
                </c:pt>
                <c:pt idx="208">
                  <c:v>-6.6766954687720592E-5</c:v>
                </c:pt>
                <c:pt idx="209">
                  <c:v>-2.6233621817705471E-5</c:v>
                </c:pt>
                <c:pt idx="210">
                  <c:v>-2.5455572764310555E-5</c:v>
                </c:pt>
                <c:pt idx="211">
                  <c:v>-1.5643102421781206E-5</c:v>
                </c:pt>
                <c:pt idx="212">
                  <c:v>-4.8025599492454094E-5</c:v>
                </c:pt>
                <c:pt idx="213">
                  <c:v>-4.7122559671507191E-5</c:v>
                </c:pt>
                <c:pt idx="214">
                  <c:v>-5.0721693918110572E-5</c:v>
                </c:pt>
                <c:pt idx="215">
                  <c:v>-2.8822746153028649E-5</c:v>
                </c:pt>
                <c:pt idx="216">
                  <c:v>-5.6425529917339314E-5</c:v>
                </c:pt>
                <c:pt idx="217">
                  <c:v>-2.2755552309959223E-5</c:v>
                </c:pt>
                <c:pt idx="218">
                  <c:v>-6.3757816150818158E-5</c:v>
                </c:pt>
                <c:pt idx="219">
                  <c:v>-1.4447830595645979E-5</c:v>
                </c:pt>
                <c:pt idx="220">
                  <c:v>-5.5752559525619472E-5</c:v>
                </c:pt>
                <c:pt idx="221">
                  <c:v>8.587968574995386E-7</c:v>
                </c:pt>
                <c:pt idx="222">
                  <c:v>-4.1677203687511682E-5</c:v>
                </c:pt>
                <c:pt idx="223">
                  <c:v>-9.7883311506927889E-5</c:v>
                </c:pt>
                <c:pt idx="224">
                  <c:v>-2.8011786704506755E-5</c:v>
                </c:pt>
                <c:pt idx="225">
                  <c:v>-1.8950042310575399E-5</c:v>
                </c:pt>
                <c:pt idx="226">
                  <c:v>-4.3563306764016034E-5</c:v>
                </c:pt>
                <c:pt idx="227">
                  <c:v>-8.5434235035375394E-6</c:v>
                </c:pt>
                <c:pt idx="228">
                  <c:v>-9.589784739611612E-5</c:v>
                </c:pt>
                <c:pt idx="229">
                  <c:v>1.7911066211948046E-5</c:v>
                </c:pt>
                <c:pt idx="230">
                  <c:v>-4.5698216112569079E-5</c:v>
                </c:pt>
                <c:pt idx="231">
                  <c:v>-1.6174564832969335E-5</c:v>
                </c:pt>
                <c:pt idx="232">
                  <c:v>-1.9617837998663068E-5</c:v>
                </c:pt>
                <c:pt idx="233">
                  <c:v>-6.4616251079662249E-5</c:v>
                </c:pt>
                <c:pt idx="234">
                  <c:v>-3.089439777132939E-5</c:v>
                </c:pt>
                <c:pt idx="235">
                  <c:v>-2.2561001200719147E-5</c:v>
                </c:pt>
                <c:pt idx="236">
                  <c:v>-1.4384389272277705E-5</c:v>
                </c:pt>
                <c:pt idx="237">
                  <c:v>-1.2696951330564213E-5</c:v>
                </c:pt>
                <c:pt idx="238">
                  <c:v>-7.579983797096311E-5</c:v>
                </c:pt>
                <c:pt idx="239">
                  <c:v>-1.8949590769492121E-5</c:v>
                </c:pt>
                <c:pt idx="240">
                  <c:v>-1.9470503363098763E-5</c:v>
                </c:pt>
                <c:pt idx="241">
                  <c:v>-3.1455638208791048E-5</c:v>
                </c:pt>
                <c:pt idx="242">
                  <c:v>-4.643443009912096E-6</c:v>
                </c:pt>
                <c:pt idx="243">
                  <c:v>-6.8505247519542144E-5</c:v>
                </c:pt>
                <c:pt idx="244">
                  <c:v>-1.900595950795822E-5</c:v>
                </c:pt>
                <c:pt idx="245">
                  <c:v>-3.7431380598239652E-5</c:v>
                </c:pt>
                <c:pt idx="246">
                  <c:v>-9.7492383742733141E-6</c:v>
                </c:pt>
                <c:pt idx="247">
                  <c:v>-1.0002942421209055E-5</c:v>
                </c:pt>
                <c:pt idx="248">
                  <c:v>-7.3183311815674945E-5</c:v>
                </c:pt>
                <c:pt idx="249">
                  <c:v>-3.9180932922339411E-5</c:v>
                </c:pt>
                <c:pt idx="250">
                  <c:v>-1.8091584918181192E-5</c:v>
                </c:pt>
                <c:pt idx="251">
                  <c:v>-2.1084470097113461E-5</c:v>
                </c:pt>
                <c:pt idx="252">
                  <c:v>-2.6490961218404892E-5</c:v>
                </c:pt>
                <c:pt idx="253">
                  <c:v>-4.8944670424459422E-5</c:v>
                </c:pt>
                <c:pt idx="254">
                  <c:v>-1.3528109349405897E-5</c:v>
                </c:pt>
                <c:pt idx="255">
                  <c:v>-2.7167982100935982E-5</c:v>
                </c:pt>
                <c:pt idx="256">
                  <c:v>-2.4225148963948062E-6</c:v>
                </c:pt>
                <c:pt idx="257">
                  <c:v>-4.0314589062299434E-5</c:v>
                </c:pt>
                <c:pt idx="258">
                  <c:v>-6.7781713482688993E-5</c:v>
                </c:pt>
                <c:pt idx="259">
                  <c:v>-9.6272941893016167E-6</c:v>
                </c:pt>
                <c:pt idx="260">
                  <c:v>-3.7219563813249788E-5</c:v>
                </c:pt>
                <c:pt idx="261">
                  <c:v>-1.0403625938740918E-5</c:v>
                </c:pt>
                <c:pt idx="262">
                  <c:v>-4.0156778513260327E-5</c:v>
                </c:pt>
                <c:pt idx="263">
                  <c:v>-5.1585320815840732E-5</c:v>
                </c:pt>
                <c:pt idx="264">
                  <c:v>-3.4520193421751829E-5</c:v>
                </c:pt>
                <c:pt idx="265">
                  <c:v>-2.0995594647282801E-5</c:v>
                </c:pt>
                <c:pt idx="266">
                  <c:v>-1.8399046455099856E-5</c:v>
                </c:pt>
                <c:pt idx="267">
                  <c:v>-2.1079745128795707E-5</c:v>
                </c:pt>
                <c:pt idx="268">
                  <c:v>-8.0049735578719902E-5</c:v>
                </c:pt>
                <c:pt idx="269">
                  <c:v>-1.5489788922889948E-5</c:v>
                </c:pt>
                <c:pt idx="270">
                  <c:v>-3.1023636886635259E-5</c:v>
                </c:pt>
                <c:pt idx="271">
                  <c:v>7.3361638829906595E-7</c:v>
                </c:pt>
                <c:pt idx="272">
                  <c:v>-2.6494564393482641E-5</c:v>
                </c:pt>
                <c:pt idx="273">
                  <c:v>-8.0109940492492995E-5</c:v>
                </c:pt>
                <c:pt idx="274">
                  <c:v>-1.4992983621883726E-5</c:v>
                </c:pt>
                <c:pt idx="275">
                  <c:v>-2.4324385019423508E-5</c:v>
                </c:pt>
                <c:pt idx="276">
                  <c:v>-1.4991889662793745E-5</c:v>
                </c:pt>
                <c:pt idx="277">
                  <c:v>-9.9235010191309203E-6</c:v>
                </c:pt>
                <c:pt idx="278">
                  <c:v>-5.4242256201753741E-5</c:v>
                </c:pt>
                <c:pt idx="279">
                  <c:v>-8.0236861900053955E-5</c:v>
                </c:pt>
                <c:pt idx="280">
                  <c:v>-5.5236328976443483E-6</c:v>
                </c:pt>
                <c:pt idx="281">
                  <c:v>-2.9211914106034263E-5</c:v>
                </c:pt>
                <c:pt idx="282">
                  <c:v>-7.5203528980619105E-6</c:v>
                </c:pt>
                <c:pt idx="283">
                  <c:v>-7.0123624933533801E-5</c:v>
                </c:pt>
                <c:pt idx="284">
                  <c:v>-4.3060277149169213E-5</c:v>
                </c:pt>
                <c:pt idx="285">
                  <c:v>-3.4833862221755971E-5</c:v>
                </c:pt>
                <c:pt idx="286">
                  <c:v>-2.3374266742517014E-5</c:v>
                </c:pt>
                <c:pt idx="287">
                  <c:v>-6.8562047192808999E-5</c:v>
                </c:pt>
                <c:pt idx="288">
                  <c:v>-2.0960018283864429E-5</c:v>
                </c:pt>
                <c:pt idx="289">
                  <c:v>-2.9555632590425041E-5</c:v>
                </c:pt>
                <c:pt idx="290">
                  <c:v>-5.4335997138929559E-5</c:v>
                </c:pt>
                <c:pt idx="291">
                  <c:v>-3.0157611165365118E-5</c:v>
                </c:pt>
                <c:pt idx="292">
                  <c:v>-6.4933664777833133E-5</c:v>
                </c:pt>
                <c:pt idx="293">
                  <c:v>-1.8526870146217712E-5</c:v>
                </c:pt>
                <c:pt idx="294">
                  <c:v>-2.8343821591248278E-6</c:v>
                </c:pt>
                <c:pt idx="295">
                  <c:v>-4.2330676451324788E-5</c:v>
                </c:pt>
                <c:pt idx="296">
                  <c:v>1.9217055018741491E-6</c:v>
                </c:pt>
                <c:pt idx="297">
                  <c:v>-7.9124640814236605E-5</c:v>
                </c:pt>
                <c:pt idx="298">
                  <c:v>-5.9723457018117168E-6</c:v>
                </c:pt>
                <c:pt idx="299">
                  <c:v>-3.2899735472541672E-5</c:v>
                </c:pt>
                <c:pt idx="300">
                  <c:v>-3.279615395548191E-5</c:v>
                </c:pt>
                <c:pt idx="301">
                  <c:v>2.2652199459282166E-7</c:v>
                </c:pt>
                <c:pt idx="302">
                  <c:v>-6.4031156476247741E-5</c:v>
                </c:pt>
                <c:pt idx="303">
                  <c:v>-2.2613826913003669E-5</c:v>
                </c:pt>
                <c:pt idx="304">
                  <c:v>-1.5794889795490291E-5</c:v>
                </c:pt>
                <c:pt idx="305">
                  <c:v>-4.7180352269611016E-5</c:v>
                </c:pt>
                <c:pt idx="306">
                  <c:v>-1.3553376033141606E-5</c:v>
                </c:pt>
                <c:pt idx="307">
                  <c:v>-7.6553194308433964E-5</c:v>
                </c:pt>
                <c:pt idx="308">
                  <c:v>-6.1051582871864823E-6</c:v>
                </c:pt>
                <c:pt idx="309">
                  <c:v>-4.6109278227549413E-5</c:v>
                </c:pt>
                <c:pt idx="310">
                  <c:v>-1.368751838255397E-5</c:v>
                </c:pt>
                <c:pt idx="311">
                  <c:v>-1.2963404789076557E-5</c:v>
                </c:pt>
                <c:pt idx="312">
                  <c:v>-1.1920784935201198E-4</c:v>
                </c:pt>
                <c:pt idx="313">
                  <c:v>-2.0361807788893161E-4</c:v>
                </c:pt>
                <c:pt idx="314">
                  <c:v>-3.4556989388381809E-5</c:v>
                </c:pt>
                <c:pt idx="315">
                  <c:v>-3.6161731163902042E-5</c:v>
                </c:pt>
                <c:pt idx="316">
                  <c:v>-7.1764937719944431E-5</c:v>
                </c:pt>
                <c:pt idx="317">
                  <c:v>-2.6495820420864569E-5</c:v>
                </c:pt>
                <c:pt idx="318">
                  <c:v>-5.169094420853608E-5</c:v>
                </c:pt>
                <c:pt idx="319">
                  <c:v>-1.8389336696084807E-5</c:v>
                </c:pt>
                <c:pt idx="320">
                  <c:v>-4.6293103694423909E-5</c:v>
                </c:pt>
                <c:pt idx="321">
                  <c:v>-3.9573963415045002E-5</c:v>
                </c:pt>
                <c:pt idx="322">
                  <c:v>-3.4437453122228984E-5</c:v>
                </c:pt>
                <c:pt idx="323">
                  <c:v>-7.6791448058817144E-6</c:v>
                </c:pt>
                <c:pt idx="324">
                  <c:v>-3.1957175679060701E-5</c:v>
                </c:pt>
                <c:pt idx="325">
                  <c:v>-1.7662925297100632E-4</c:v>
                </c:pt>
                <c:pt idx="326">
                  <c:v>-2.5719455613172626E-5</c:v>
                </c:pt>
                <c:pt idx="327">
                  <c:v>5.23550903599318E-6</c:v>
                </c:pt>
                <c:pt idx="328">
                  <c:v>-5.4307474281029347E-5</c:v>
                </c:pt>
                <c:pt idx="329">
                  <c:v>-7.617878216373275E-5</c:v>
                </c:pt>
                <c:pt idx="330">
                  <c:v>1.7675844160099444E-5</c:v>
                </c:pt>
                <c:pt idx="331">
                  <c:v>-2.7835999891711455E-5</c:v>
                </c:pt>
                <c:pt idx="332">
                  <c:v>-4.6366440637067574E-5</c:v>
                </c:pt>
                <c:pt idx="333">
                  <c:v>1.2991136620892074E-5</c:v>
                </c:pt>
                <c:pt idx="334">
                  <c:v>-5.4945732870967942E-5</c:v>
                </c:pt>
                <c:pt idx="335">
                  <c:v>1.0435016538591288E-5</c:v>
                </c:pt>
                <c:pt idx="336">
                  <c:v>-5.6995068174858776E-5</c:v>
                </c:pt>
                <c:pt idx="337">
                  <c:v>-1.3645789223816138E-5</c:v>
                </c:pt>
                <c:pt idx="338">
                  <c:v>-2.4363858326492682E-5</c:v>
                </c:pt>
                <c:pt idx="339">
                  <c:v>-9.0091614260628949E-5</c:v>
                </c:pt>
                <c:pt idx="340">
                  <c:v>-8.0532841920156334E-5</c:v>
                </c:pt>
                <c:pt idx="341">
                  <c:v>-4.9518148047746069E-5</c:v>
                </c:pt>
                <c:pt idx="342">
                  <c:v>-1.0912046670726039E-4</c:v>
                </c:pt>
                <c:pt idx="343">
                  <c:v>-4.4415947434275904E-5</c:v>
                </c:pt>
                <c:pt idx="344">
                  <c:v>-1.6738485836413283E-4</c:v>
                </c:pt>
                <c:pt idx="345">
                  <c:v>-6.1500365468591944E-5</c:v>
                </c:pt>
                <c:pt idx="346">
                  <c:v>-1.4733887157364345E-5</c:v>
                </c:pt>
                <c:pt idx="347">
                  <c:v>-4.8505058191317119E-5</c:v>
                </c:pt>
                <c:pt idx="348">
                  <c:v>-5.9391233586308934E-5</c:v>
                </c:pt>
                <c:pt idx="349">
                  <c:v>-1.2024250804065773E-4</c:v>
                </c:pt>
                <c:pt idx="350">
                  <c:v>-9.4594696176029947E-5</c:v>
                </c:pt>
                <c:pt idx="351">
                  <c:v>-3.5074984004023618E-5</c:v>
                </c:pt>
                <c:pt idx="352">
                  <c:v>-5.3674536935367778E-6</c:v>
                </c:pt>
                <c:pt idx="353">
                  <c:v>-4.0621854499399423E-5</c:v>
                </c:pt>
                <c:pt idx="354">
                  <c:v>-7.3272234627299454E-5</c:v>
                </c:pt>
                <c:pt idx="355">
                  <c:v>-3.8075546818255868E-5</c:v>
                </c:pt>
                <c:pt idx="356">
                  <c:v>-1.7295667085720501E-5</c:v>
                </c:pt>
                <c:pt idx="357">
                  <c:v>-3.9538584830498685E-5</c:v>
                </c:pt>
                <c:pt idx="358">
                  <c:v>1.2020758673667031E-6</c:v>
                </c:pt>
                <c:pt idx="359">
                  <c:v>-6.847973035615379E-5</c:v>
                </c:pt>
                <c:pt idx="360">
                  <c:v>-4.7296604055630659E-5</c:v>
                </c:pt>
                <c:pt idx="361">
                  <c:v>-2.4831506525574421E-5</c:v>
                </c:pt>
                <c:pt idx="362">
                  <c:v>-1.744050025793292E-5</c:v>
                </c:pt>
                <c:pt idx="363">
                  <c:v>-1.919720021641971E-5</c:v>
                </c:pt>
                <c:pt idx="364">
                  <c:v>-7.0460515845157008E-5</c:v>
                </c:pt>
                <c:pt idx="365">
                  <c:v>-2.5450697311884662E-5</c:v>
                </c:pt>
                <c:pt idx="366">
                  <c:v>-1.908467804214364E-5</c:v>
                </c:pt>
                <c:pt idx="367">
                  <c:v>-2.1039195943746078E-5</c:v>
                </c:pt>
                <c:pt idx="368">
                  <c:v>-1.5845947784117256E-5</c:v>
                </c:pt>
                <c:pt idx="369">
                  <c:v>-7.1578894338404642E-5</c:v>
                </c:pt>
                <c:pt idx="370">
                  <c:v>-2.6814190244487269E-5</c:v>
                </c:pt>
                <c:pt idx="371">
                  <c:v>-2.1615607035771478E-5</c:v>
                </c:pt>
                <c:pt idx="372">
                  <c:v>-4.6073187553823808E-5</c:v>
                </c:pt>
                <c:pt idx="373">
                  <c:v>-3.4756406176707222E-5</c:v>
                </c:pt>
                <c:pt idx="374">
                  <c:v>-6.0953154590766712E-5</c:v>
                </c:pt>
                <c:pt idx="375">
                  <c:v>-4.3664409770348411E-5</c:v>
                </c:pt>
                <c:pt idx="376">
                  <c:v>-1.8830961194012466E-5</c:v>
                </c:pt>
                <c:pt idx="377">
                  <c:v>-1.7380273333938741E-5</c:v>
                </c:pt>
                <c:pt idx="378">
                  <c:v>-1.3224998514528054E-5</c:v>
                </c:pt>
                <c:pt idx="379">
                  <c:v>-7.2125497821609597E-5</c:v>
                </c:pt>
                <c:pt idx="380">
                  <c:v>-2.948965829148182E-5</c:v>
                </c:pt>
                <c:pt idx="381">
                  <c:v>-3.8500501161326428E-5</c:v>
                </c:pt>
                <c:pt idx="382">
                  <c:v>-7.89463074485873E-6</c:v>
                </c:pt>
                <c:pt idx="383">
                  <c:v>-1.0236816664116813E-5</c:v>
                </c:pt>
                <c:pt idx="384">
                  <c:v>-7.0625146911715265E-5</c:v>
                </c:pt>
                <c:pt idx="385">
                  <c:v>-2.9801179781984094E-5</c:v>
                </c:pt>
                <c:pt idx="386">
                  <c:v>-2.9137922755507681E-5</c:v>
                </c:pt>
                <c:pt idx="387">
                  <c:v>-6.5045044792023943E-6</c:v>
                </c:pt>
                <c:pt idx="388">
                  <c:v>-3.3918996958787195E-5</c:v>
                </c:pt>
                <c:pt idx="389">
                  <c:v>-7.2406673100437052E-5</c:v>
                </c:pt>
                <c:pt idx="390">
                  <c:v>-1.7695725369429836E-4</c:v>
                </c:pt>
                <c:pt idx="391">
                  <c:v>-2.0770904774501664E-5</c:v>
                </c:pt>
                <c:pt idx="392">
                  <c:v>-1.3789617021477477E-5</c:v>
                </c:pt>
                <c:pt idx="393">
                  <c:v>-9.3385980343869968E-5</c:v>
                </c:pt>
                <c:pt idx="394">
                  <c:v>-1.8106753110340087E-5</c:v>
                </c:pt>
                <c:pt idx="395">
                  <c:v>-8.0837951396909441E-5</c:v>
                </c:pt>
                <c:pt idx="396">
                  <c:v>-9.159834812270094E-5</c:v>
                </c:pt>
                <c:pt idx="397">
                  <c:v>-8.7580420718915732E-5</c:v>
                </c:pt>
                <c:pt idx="398">
                  <c:v>-1.0814074684776121E-4</c:v>
                </c:pt>
                <c:pt idx="399">
                  <c:v>-4.2077237347066219E-5</c:v>
                </c:pt>
                <c:pt idx="400">
                  <c:v>-2.7620672153935168E-5</c:v>
                </c:pt>
                <c:pt idx="401">
                  <c:v>-1.8689938390775522E-5</c:v>
                </c:pt>
                <c:pt idx="402">
                  <c:v>-3.2127406393146415E-5</c:v>
                </c:pt>
                <c:pt idx="403">
                  <c:v>-7.0300862374375606E-5</c:v>
                </c:pt>
                <c:pt idx="404">
                  <c:v>-1.9543193275203905E-5</c:v>
                </c:pt>
                <c:pt idx="405">
                  <c:v>-3.5108943952488064E-5</c:v>
                </c:pt>
                <c:pt idx="406">
                  <c:v>-2.677145458785269E-5</c:v>
                </c:pt>
                <c:pt idx="407">
                  <c:v>-1.8319359540111373E-5</c:v>
                </c:pt>
                <c:pt idx="408">
                  <c:v>-1.161356350703165E-4</c:v>
                </c:pt>
                <c:pt idx="409">
                  <c:v>-1.3241035324487033E-5</c:v>
                </c:pt>
                <c:pt idx="410">
                  <c:v>-4.2789510131717792E-5</c:v>
                </c:pt>
                <c:pt idx="411">
                  <c:v>-2.0601767805914634E-5</c:v>
                </c:pt>
                <c:pt idx="412">
                  <c:v>-2.4521588059550278E-5</c:v>
                </c:pt>
                <c:pt idx="413">
                  <c:v>-6.0897786848715385E-5</c:v>
                </c:pt>
                <c:pt idx="414">
                  <c:v>-4.8364933707809379E-5</c:v>
                </c:pt>
                <c:pt idx="415">
                  <c:v>3.9535027312586485E-7</c:v>
                </c:pt>
                <c:pt idx="416">
                  <c:v>-3.3427848118887556E-5</c:v>
                </c:pt>
                <c:pt idx="417">
                  <c:v>-1.9180263301111101E-5</c:v>
                </c:pt>
                <c:pt idx="418">
                  <c:v>-6.3570846202088208E-5</c:v>
                </c:pt>
                <c:pt idx="419">
                  <c:v>-3.8338231919573564E-5</c:v>
                </c:pt>
                <c:pt idx="420">
                  <c:v>-1.5777676165498397E-5</c:v>
                </c:pt>
                <c:pt idx="421">
                  <c:v>-3.3076813080221146E-5</c:v>
                </c:pt>
                <c:pt idx="422">
                  <c:v>-3.984739158560506E-5</c:v>
                </c:pt>
                <c:pt idx="423">
                  <c:v>-7.5992637987592213E-5</c:v>
                </c:pt>
                <c:pt idx="424">
                  <c:v>-2.0425748453447787E-6</c:v>
                </c:pt>
                <c:pt idx="425">
                  <c:v>-6.366812614585788E-5</c:v>
                </c:pt>
                <c:pt idx="426">
                  <c:v>-1.5344876424483803E-5</c:v>
                </c:pt>
                <c:pt idx="427">
                  <c:v>-8.5453029718736244E-5</c:v>
                </c:pt>
                <c:pt idx="428">
                  <c:v>-3.821840118113911E-5</c:v>
                </c:pt>
                <c:pt idx="429">
                  <c:v>-6.0247838857552249E-6</c:v>
                </c:pt>
                <c:pt idx="430">
                  <c:v>-1.744585543645219E-5</c:v>
                </c:pt>
                <c:pt idx="431">
                  <c:v>-2.911234101903807E-5</c:v>
                </c:pt>
                <c:pt idx="432">
                  <c:v>-1.2441069574269104E-4</c:v>
                </c:pt>
                <c:pt idx="433">
                  <c:v>1.6875173024408566E-5</c:v>
                </c:pt>
                <c:pt idx="434">
                  <c:v>-2.5011093656131917E-5</c:v>
                </c:pt>
                <c:pt idx="435">
                  <c:v>-3.3553635049371998E-5</c:v>
                </c:pt>
                <c:pt idx="436">
                  <c:v>-4.2671216765311631E-5</c:v>
                </c:pt>
                <c:pt idx="437">
                  <c:v>-3.6788343197903528E-6</c:v>
                </c:pt>
                <c:pt idx="438">
                  <c:v>-3.4291803416528117E-5</c:v>
                </c:pt>
                <c:pt idx="439">
                  <c:v>-2.7530268816948087E-5</c:v>
                </c:pt>
                <c:pt idx="440">
                  <c:v>-3.3338222927921726E-5</c:v>
                </c:pt>
                <c:pt idx="441">
                  <c:v>-1.2875756812788172E-4</c:v>
                </c:pt>
                <c:pt idx="442">
                  <c:v>-9.0529450053489918E-6</c:v>
                </c:pt>
                <c:pt idx="443">
                  <c:v>-2.8837814472961604E-5</c:v>
                </c:pt>
                <c:pt idx="444">
                  <c:v>-2.8339309270856592E-5</c:v>
                </c:pt>
                <c:pt idx="445">
                  <c:v>-2.3701164661866711E-5</c:v>
                </c:pt>
                <c:pt idx="446">
                  <c:v>-4.9968839443845225E-5</c:v>
                </c:pt>
                <c:pt idx="447">
                  <c:v>-2.6087921689330051E-5</c:v>
                </c:pt>
                <c:pt idx="448">
                  <c:v>-3.1399573627841071E-5</c:v>
                </c:pt>
                <c:pt idx="449">
                  <c:v>-3.8665410445573156E-5</c:v>
                </c:pt>
                <c:pt idx="450">
                  <c:v>-3.3183845214467857E-5</c:v>
                </c:pt>
                <c:pt idx="451">
                  <c:v>-4.4865304672275688E-5</c:v>
                </c:pt>
                <c:pt idx="452">
                  <c:v>-4.4468852576695639E-5</c:v>
                </c:pt>
                <c:pt idx="453">
                  <c:v>-4.6509622009990306E-6</c:v>
                </c:pt>
                <c:pt idx="454">
                  <c:v>-2.6869173861729378E-5</c:v>
                </c:pt>
                <c:pt idx="455">
                  <c:v>-2.3609871807838551E-5</c:v>
                </c:pt>
                <c:pt idx="456">
                  <c:v>-1.5196074993801406E-5</c:v>
                </c:pt>
                <c:pt idx="457">
                  <c:v>-2.9237082666724694E-5</c:v>
                </c:pt>
                <c:pt idx="458">
                  <c:v>-1.8275764326102298E-6</c:v>
                </c:pt>
                <c:pt idx="459">
                  <c:v>-1.3402963179908259E-5</c:v>
                </c:pt>
                <c:pt idx="460">
                  <c:v>-1.3528228102847872E-7</c:v>
                </c:pt>
                <c:pt idx="461">
                  <c:v>-5.3841187761971554E-5</c:v>
                </c:pt>
                <c:pt idx="462">
                  <c:v>-1.6855750945853759E-5</c:v>
                </c:pt>
                <c:pt idx="463">
                  <c:v>7.5811505164538953E-6</c:v>
                </c:pt>
                <c:pt idx="464">
                  <c:v>-1.7296979127746741E-5</c:v>
                </c:pt>
                <c:pt idx="465">
                  <c:v>1.5296207744059515E-6</c:v>
                </c:pt>
                <c:pt idx="466">
                  <c:v>-4.6444560333386981E-5</c:v>
                </c:pt>
                <c:pt idx="467">
                  <c:v>1.1938316032833116E-5</c:v>
                </c:pt>
                <c:pt idx="468">
                  <c:v>-7.2833543472387846E-6</c:v>
                </c:pt>
                <c:pt idx="469">
                  <c:v>-8.0198237944013526E-6</c:v>
                </c:pt>
                <c:pt idx="470">
                  <c:v>-1.9714269419381439E-5</c:v>
                </c:pt>
                <c:pt idx="471">
                  <c:v>-3.9218763731974082E-5</c:v>
                </c:pt>
                <c:pt idx="472">
                  <c:v>-1.9603660824918205E-5</c:v>
                </c:pt>
                <c:pt idx="473">
                  <c:v>-2.7955888068915795E-6</c:v>
                </c:pt>
                <c:pt idx="474">
                  <c:v>-4.4609628616026561E-5</c:v>
                </c:pt>
                <c:pt idx="475">
                  <c:v>-1.6387523106800583E-5</c:v>
                </c:pt>
                <c:pt idx="476">
                  <c:v>7.7923235100897659E-6</c:v>
                </c:pt>
                <c:pt idx="477">
                  <c:v>-2.4484369382238302E-6</c:v>
                </c:pt>
                <c:pt idx="478">
                  <c:v>-2.3358364967935447E-5</c:v>
                </c:pt>
                <c:pt idx="479">
                  <c:v>-5.4920078248942017E-5</c:v>
                </c:pt>
                <c:pt idx="480">
                  <c:v>5.4953157406063173E-5</c:v>
                </c:pt>
                <c:pt idx="481">
                  <c:v>-7.8785261115531594E-5</c:v>
                </c:pt>
                <c:pt idx="482">
                  <c:v>5.74947262267601E-6</c:v>
                </c:pt>
                <c:pt idx="483">
                  <c:v>-2.4611901930767822E-5</c:v>
                </c:pt>
                <c:pt idx="484">
                  <c:v>3.5334125421896539E-6</c:v>
                </c:pt>
                <c:pt idx="485">
                  <c:v>-1.9057578560265076E-5</c:v>
                </c:pt>
                <c:pt idx="486">
                  <c:v>-7.628899452068183E-5</c:v>
                </c:pt>
                <c:pt idx="487">
                  <c:v>7.8701386414690641E-6</c:v>
                </c:pt>
                <c:pt idx="488">
                  <c:v>-2.7685742835584226E-6</c:v>
                </c:pt>
                <c:pt idx="489">
                  <c:v>-6.6794697378483314E-6</c:v>
                </c:pt>
                <c:pt idx="490">
                  <c:v>-7.7878796354149266E-5</c:v>
                </c:pt>
                <c:pt idx="491">
                  <c:v>-9.2026506425223198E-6</c:v>
                </c:pt>
                <c:pt idx="492">
                  <c:v>-1.4130523849145704E-6</c:v>
                </c:pt>
                <c:pt idx="493">
                  <c:v>1.0357555393100334E-5</c:v>
                </c:pt>
                <c:pt idx="494">
                  <c:v>-4.7602441492593673E-5</c:v>
                </c:pt>
                <c:pt idx="495">
                  <c:v>1.6788935740801036E-5</c:v>
                </c:pt>
                <c:pt idx="496">
                  <c:v>-5.5191425741452083E-5</c:v>
                </c:pt>
                <c:pt idx="497">
                  <c:v>-9.9235050629552235E-6</c:v>
                </c:pt>
                <c:pt idx="498">
                  <c:v>-4.8448685224531177E-6</c:v>
                </c:pt>
                <c:pt idx="499">
                  <c:v>-1.4328889891035076E-5</c:v>
                </c:pt>
                <c:pt idx="500">
                  <c:v>-4.3971024661960262E-5</c:v>
                </c:pt>
                <c:pt idx="501">
                  <c:v>3.1058512241911038E-5</c:v>
                </c:pt>
                <c:pt idx="502">
                  <c:v>-6.249573574512203E-5</c:v>
                </c:pt>
                <c:pt idx="503">
                  <c:v>4.8929635908107874E-6</c:v>
                </c:pt>
                <c:pt idx="504">
                  <c:v>7.7301795071518277E-6</c:v>
                </c:pt>
                <c:pt idx="505">
                  <c:v>-2.9490698904391789E-5</c:v>
                </c:pt>
                <c:pt idx="506">
                  <c:v>-6.3623554279589739E-5</c:v>
                </c:pt>
                <c:pt idx="507">
                  <c:v>4.7576345527748469E-5</c:v>
                </c:pt>
                <c:pt idx="508">
                  <c:v>-4.4254383289697372E-5</c:v>
                </c:pt>
                <c:pt idx="509">
                  <c:v>-9.4464454218942239E-6</c:v>
                </c:pt>
                <c:pt idx="510">
                  <c:v>-1.5694297759853357E-5</c:v>
                </c:pt>
                <c:pt idx="511">
                  <c:v>-2.4186196986543764E-5</c:v>
                </c:pt>
                <c:pt idx="512">
                  <c:v>-3.073198714892097E-5</c:v>
                </c:pt>
                <c:pt idx="513">
                  <c:v>-1.6557114526955821E-5</c:v>
                </c:pt>
                <c:pt idx="514">
                  <c:v>-2.0494431938596243E-5</c:v>
                </c:pt>
                <c:pt idx="515">
                  <c:v>-2.1847448050444371E-5</c:v>
                </c:pt>
                <c:pt idx="516">
                  <c:v>-1.8064657181415117E-5</c:v>
                </c:pt>
                <c:pt idx="517">
                  <c:v>-6.2811064437413161E-6</c:v>
                </c:pt>
                <c:pt idx="518">
                  <c:v>-1.8689136578471308E-5</c:v>
                </c:pt>
                <c:pt idx="519">
                  <c:v>-7.4626842754286007E-6</c:v>
                </c:pt>
                <c:pt idx="520">
                  <c:v>-3.2400422910933298E-5</c:v>
                </c:pt>
                <c:pt idx="521">
                  <c:v>2.1437455687391485E-7</c:v>
                </c:pt>
                <c:pt idx="522">
                  <c:v>-6.3582944567338803E-6</c:v>
                </c:pt>
                <c:pt idx="523">
                  <c:v>-2.5107429309775137E-5</c:v>
                </c:pt>
                <c:pt idx="524">
                  <c:v>-9.349880344755937E-6</c:v>
                </c:pt>
                <c:pt idx="525">
                  <c:v>-2.9854095470143241E-5</c:v>
                </c:pt>
                <c:pt idx="526">
                  <c:v>-2.281964082842796E-5</c:v>
                </c:pt>
                <c:pt idx="527">
                  <c:v>-1.3035629933279801E-5</c:v>
                </c:pt>
                <c:pt idx="528">
                  <c:v>-3.6447460167295109E-5</c:v>
                </c:pt>
                <c:pt idx="529">
                  <c:v>-3.5242460531518735E-5</c:v>
                </c:pt>
                <c:pt idx="530">
                  <c:v>-2.6646224264136736E-7</c:v>
                </c:pt>
                <c:pt idx="531">
                  <c:v>-1.4650683337911162E-5</c:v>
                </c:pt>
                <c:pt idx="532">
                  <c:v>-7.6497219819206264E-7</c:v>
                </c:pt>
                <c:pt idx="533">
                  <c:v>5.4754414709635296E-6</c:v>
                </c:pt>
                <c:pt idx="534">
                  <c:v>-5.1760134536184364E-5</c:v>
                </c:pt>
                <c:pt idx="535">
                  <c:v>-1.7364271995824049E-5</c:v>
                </c:pt>
                <c:pt idx="536">
                  <c:v>-1.6663432247022991E-5</c:v>
                </c:pt>
                <c:pt idx="537">
                  <c:v>-9.165120868121282E-6</c:v>
                </c:pt>
                <c:pt idx="538">
                  <c:v>-6.9773407897673074E-6</c:v>
                </c:pt>
                <c:pt idx="539">
                  <c:v>-4.3223205195324493E-5</c:v>
                </c:pt>
                <c:pt idx="540">
                  <c:v>-2.3107268310052637E-5</c:v>
                </c:pt>
                <c:pt idx="541">
                  <c:v>8.2181351276598702E-6</c:v>
                </c:pt>
                <c:pt idx="542">
                  <c:v>-3.675439380122162E-5</c:v>
                </c:pt>
                <c:pt idx="543">
                  <c:v>-2.2507765243230064E-6</c:v>
                </c:pt>
                <c:pt idx="544">
                  <c:v>-2.4836829955732914E-5</c:v>
                </c:pt>
                <c:pt idx="545">
                  <c:v>-2.1174334272327372E-6</c:v>
                </c:pt>
                <c:pt idx="546">
                  <c:v>-4.1945819177383742E-5</c:v>
                </c:pt>
                <c:pt idx="547">
                  <c:v>5.0310516972410652E-6</c:v>
                </c:pt>
                <c:pt idx="548">
                  <c:v>-2.006827072706819E-5</c:v>
                </c:pt>
                <c:pt idx="549">
                  <c:v>-2.7209971334318794E-5</c:v>
                </c:pt>
                <c:pt idx="550">
                  <c:v>-1.2195532406352729E-5</c:v>
                </c:pt>
                <c:pt idx="551">
                  <c:v>-2.1024505653600284E-5</c:v>
                </c:pt>
                <c:pt idx="552">
                  <c:v>-7.6087193777371609E-6</c:v>
                </c:pt>
                <c:pt idx="553">
                  <c:v>4.5318820252647843E-6</c:v>
                </c:pt>
                <c:pt idx="554">
                  <c:v>-4.4000738937143014E-5</c:v>
                </c:pt>
                <c:pt idx="555">
                  <c:v>-3.4303322340367357E-6</c:v>
                </c:pt>
                <c:pt idx="556">
                  <c:v>-1.2985243054885326E-5</c:v>
                </c:pt>
                <c:pt idx="557">
                  <c:v>-2.5939943761269652E-6</c:v>
                </c:pt>
                <c:pt idx="558">
                  <c:v>-2.121550633641528E-5</c:v>
                </c:pt>
                <c:pt idx="559">
                  <c:v>-4.2184864415350729E-5</c:v>
                </c:pt>
                <c:pt idx="560">
                  <c:v>-2.1151258226936864E-5</c:v>
                </c:pt>
                <c:pt idx="561">
                  <c:v>-1.3305481616538231E-5</c:v>
                </c:pt>
                <c:pt idx="562">
                  <c:v>-2.9666928909005078E-5</c:v>
                </c:pt>
                <c:pt idx="563">
                  <c:v>6.2319028991736011E-6</c:v>
                </c:pt>
                <c:pt idx="564">
                  <c:v>-2.4969469974222419E-5</c:v>
                </c:pt>
                <c:pt idx="565">
                  <c:v>-1.80232657516371E-5</c:v>
                </c:pt>
                <c:pt idx="566">
                  <c:v>-5.5982876393556244E-5</c:v>
                </c:pt>
                <c:pt idx="567">
                  <c:v>-2.2160604252807747E-5</c:v>
                </c:pt>
                <c:pt idx="568">
                  <c:v>1.5949768001318268E-6</c:v>
                </c:pt>
                <c:pt idx="569">
                  <c:v>-8.8607110428481559E-6</c:v>
                </c:pt>
                <c:pt idx="570">
                  <c:v>-2.9121462432072677E-5</c:v>
                </c:pt>
                <c:pt idx="571">
                  <c:v>-2.9192467397390256E-5</c:v>
                </c:pt>
                <c:pt idx="572">
                  <c:v>-1.4748966153102158E-5</c:v>
                </c:pt>
                <c:pt idx="573">
                  <c:v>5.1819882027417941E-6</c:v>
                </c:pt>
                <c:pt idx="574">
                  <c:v>-6.7208041324264348E-6</c:v>
                </c:pt>
                <c:pt idx="575">
                  <c:v>-4.1589068675838316E-5</c:v>
                </c:pt>
                <c:pt idx="576">
                  <c:v>-1.9181041684447619E-5</c:v>
                </c:pt>
                <c:pt idx="577">
                  <c:v>-2.2989638353156094E-5</c:v>
                </c:pt>
                <c:pt idx="578">
                  <c:v>1.3175213979581268E-5</c:v>
                </c:pt>
                <c:pt idx="579">
                  <c:v>-9.6953122389730612E-6</c:v>
                </c:pt>
                <c:pt idx="580">
                  <c:v>-3.1226475605562395E-5</c:v>
                </c:pt>
                <c:pt idx="581">
                  <c:v>-4.4835706271839637E-6</c:v>
                </c:pt>
                <c:pt idx="582">
                  <c:v>-1.8328095982773451E-5</c:v>
                </c:pt>
                <c:pt idx="583">
                  <c:v>-1.3931342252294227E-5</c:v>
                </c:pt>
                <c:pt idx="584">
                  <c:v>-8.4144146880668624E-6</c:v>
                </c:pt>
                <c:pt idx="585">
                  <c:v>-3.0239054465969542E-5</c:v>
                </c:pt>
                <c:pt idx="586">
                  <c:v>-2.9538720906416988E-5</c:v>
                </c:pt>
                <c:pt idx="587">
                  <c:v>-4.2205493120481968E-6</c:v>
                </c:pt>
                <c:pt idx="588">
                  <c:v>-1.5014657198198411E-5</c:v>
                </c:pt>
                <c:pt idx="589">
                  <c:v>-1.0180364067055407E-5</c:v>
                </c:pt>
                <c:pt idx="590">
                  <c:v>-2.9302652102580252E-5</c:v>
                </c:pt>
                <c:pt idx="591">
                  <c:v>4.2857581199207129E-6</c:v>
                </c:pt>
                <c:pt idx="592">
                  <c:v>-6.5492714392248377E-6</c:v>
                </c:pt>
                <c:pt idx="593">
                  <c:v>-1.8213862840804011E-5</c:v>
                </c:pt>
                <c:pt idx="594">
                  <c:v>-1.490875777852927E-5</c:v>
                </c:pt>
                <c:pt idx="595">
                  <c:v>-4.4405645618091289E-5</c:v>
                </c:pt>
                <c:pt idx="596">
                  <c:v>-4.9696675740642376E-6</c:v>
                </c:pt>
                <c:pt idx="597">
                  <c:v>-4.5020474178873032E-6</c:v>
                </c:pt>
                <c:pt idx="598">
                  <c:v>-2.0888392805031714E-5</c:v>
                </c:pt>
                <c:pt idx="599">
                  <c:v>-4.8590344201835702E-6</c:v>
                </c:pt>
                <c:pt idx="600">
                  <c:v>-5.2017667128670571E-5</c:v>
                </c:pt>
                <c:pt idx="601">
                  <c:v>1.4970894093282918E-6</c:v>
                </c:pt>
                <c:pt idx="602">
                  <c:v>-5.8773260999414817E-6</c:v>
                </c:pt>
                <c:pt idx="603">
                  <c:v>-6.4554349413752793E-6</c:v>
                </c:pt>
                <c:pt idx="604">
                  <c:v>-1.2292695418264325E-5</c:v>
                </c:pt>
                <c:pt idx="605">
                  <c:v>-5.127964658410266E-5</c:v>
                </c:pt>
                <c:pt idx="606">
                  <c:v>-7.0974708004326731E-6</c:v>
                </c:pt>
                <c:pt idx="607">
                  <c:v>-1.7022318745833764E-5</c:v>
                </c:pt>
                <c:pt idx="608">
                  <c:v>-1.5185184359903237E-5</c:v>
                </c:pt>
                <c:pt idx="609">
                  <c:v>-5.7492551578091494E-6</c:v>
                </c:pt>
                <c:pt idx="610">
                  <c:v>-2.9736248069544766E-5</c:v>
                </c:pt>
                <c:pt idx="611">
                  <c:v>-7.2018458540153846E-6</c:v>
                </c:pt>
                <c:pt idx="612">
                  <c:v>-2.7368050207379757E-5</c:v>
                </c:pt>
                <c:pt idx="613">
                  <c:v>-5.6826034522342722E-6</c:v>
                </c:pt>
                <c:pt idx="614">
                  <c:v>-1.895299444491013E-5</c:v>
                </c:pt>
                <c:pt idx="615">
                  <c:v>-3.2248685332929228E-5</c:v>
                </c:pt>
                <c:pt idx="616">
                  <c:v>-1.106842811906053E-6</c:v>
                </c:pt>
                <c:pt idx="617">
                  <c:v>-4.4050590408434287E-5</c:v>
                </c:pt>
                <c:pt idx="618">
                  <c:v>-8.3659614452582381E-8</c:v>
                </c:pt>
                <c:pt idx="619">
                  <c:v>-1.5374684754747986E-6</c:v>
                </c:pt>
                <c:pt idx="620">
                  <c:v>-3.2472876045520384E-5</c:v>
                </c:pt>
                <c:pt idx="621">
                  <c:v>-2.6176045353632459E-5</c:v>
                </c:pt>
                <c:pt idx="622">
                  <c:v>-1.984079119500895E-5</c:v>
                </c:pt>
                <c:pt idx="623">
                  <c:v>1.4051931783443106E-7</c:v>
                </c:pt>
                <c:pt idx="624">
                  <c:v>2.4361985648275325E-6</c:v>
                </c:pt>
                <c:pt idx="625">
                  <c:v>-1.8168274932405665E-5</c:v>
                </c:pt>
                <c:pt idx="626">
                  <c:v>-1.2282113409549725E-5</c:v>
                </c:pt>
                <c:pt idx="627">
                  <c:v>-3.1722655209136274E-5</c:v>
                </c:pt>
                <c:pt idx="628">
                  <c:v>-1.2825470173623288E-5</c:v>
                </c:pt>
                <c:pt idx="629">
                  <c:v>-1.8332539530343226E-5</c:v>
                </c:pt>
                <c:pt idx="630">
                  <c:v>-2.6304170900914511E-5</c:v>
                </c:pt>
                <c:pt idx="631">
                  <c:v>-2.6341920936952604E-5</c:v>
                </c:pt>
                <c:pt idx="632">
                  <c:v>-1.4124399345792887E-5</c:v>
                </c:pt>
                <c:pt idx="633">
                  <c:v>-1.1415472043691324E-5</c:v>
                </c:pt>
                <c:pt idx="634">
                  <c:v>1.173950627267762E-5</c:v>
                </c:pt>
                <c:pt idx="635">
                  <c:v>-3.0096880008202015E-5</c:v>
                </c:pt>
                <c:pt idx="636">
                  <c:v>-2.052154407466461E-5</c:v>
                </c:pt>
                <c:pt idx="637">
                  <c:v>-3.7401611753628931E-6</c:v>
                </c:pt>
                <c:pt idx="638">
                  <c:v>-5.678769008764066E-6</c:v>
                </c:pt>
                <c:pt idx="639">
                  <c:v>2.7002400638779026E-5</c:v>
                </c:pt>
                <c:pt idx="640">
                  <c:v>-1.010855418697755E-4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37-42D1-B703-B3553392D2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0538328"/>
        <c:axId val="610538656"/>
      </c:lineChart>
      <c:dateAx>
        <c:axId val="61053832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numFmt formatCode="m/d/yyyy" sourceLinked="0"/>
        <c:majorTickMark val="none"/>
        <c:minorTickMark val="none"/>
        <c:tickLblPos val="low"/>
        <c:spPr>
          <a:noFill/>
          <a:ln w="222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10538656"/>
        <c:crosses val="autoZero"/>
        <c:auto val="0"/>
        <c:lblOffset val="100"/>
        <c:baseTimeUnit val="days"/>
      </c:dateAx>
      <c:valAx>
        <c:axId val="61053865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numFmt formatCode="0.000%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10538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l-PL" sz="2000" b="1">
                <a:solidFill>
                  <a:sysClr val="windowText" lastClr="000000"/>
                </a:solidFill>
              </a:rPr>
              <a:t>Beta ETF WIG</a:t>
            </a:r>
            <a:r>
              <a:rPr lang="pl-PL" sz="2000" b="1" baseline="0">
                <a:solidFill>
                  <a:sysClr val="windowText" lastClr="000000"/>
                </a:solidFill>
              </a:rPr>
              <a:t>20TR - premia/dyskonto na zamknięciu</a:t>
            </a:r>
            <a:endParaRPr lang="en-US" sz="20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3.937101851851852E-2"/>
          <c:y val="0.11029467592592594"/>
          <c:w val="0.94769379629629624"/>
          <c:h val="0.71470810185185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Analiza_Całość!$I$7</c:f>
              <c:strCache>
                <c:ptCount val="1"/>
                <c:pt idx="0">
                  <c:v>PREMIA/DYSKONTO</c:v>
                </c:pt>
              </c:strCache>
            </c:strRef>
          </c:tx>
          <c:spPr>
            <a:solidFill>
              <a:srgbClr val="00B0F0"/>
            </a:solidFill>
            <a:ln w="3175">
              <a:solidFill>
                <a:srgbClr val="00B0F0"/>
              </a:solidFill>
            </a:ln>
            <a:effectLst/>
          </c:spPr>
          <c:invertIfNegative val="0"/>
          <c:cat>
            <c:numRef>
              <c:f>Analiza_Całość!$B$10:$B$651</c:f>
              <c:numCache>
                <c:formatCode>m/d/yyyy</c:formatCode>
                <c:ptCount val="642"/>
                <c:pt idx="1">
                  <c:v>44405</c:v>
                </c:pt>
                <c:pt idx="2">
                  <c:v>44404</c:v>
                </c:pt>
                <c:pt idx="3">
                  <c:v>44403</c:v>
                </c:pt>
                <c:pt idx="4">
                  <c:v>44400</c:v>
                </c:pt>
                <c:pt idx="5">
                  <c:v>44399</c:v>
                </c:pt>
                <c:pt idx="6">
                  <c:v>44398</c:v>
                </c:pt>
                <c:pt idx="7">
                  <c:v>44397</c:v>
                </c:pt>
                <c:pt idx="8">
                  <c:v>44396</c:v>
                </c:pt>
                <c:pt idx="9">
                  <c:v>44393</c:v>
                </c:pt>
                <c:pt idx="10">
                  <c:v>44392</c:v>
                </c:pt>
                <c:pt idx="11">
                  <c:v>44391</c:v>
                </c:pt>
                <c:pt idx="12">
                  <c:v>44390</c:v>
                </c:pt>
                <c:pt idx="13">
                  <c:v>44389</c:v>
                </c:pt>
                <c:pt idx="14">
                  <c:v>44386</c:v>
                </c:pt>
                <c:pt idx="15">
                  <c:v>44385</c:v>
                </c:pt>
                <c:pt idx="16">
                  <c:v>44384</c:v>
                </c:pt>
                <c:pt idx="17">
                  <c:v>44383</c:v>
                </c:pt>
                <c:pt idx="18">
                  <c:v>44382</c:v>
                </c:pt>
                <c:pt idx="19">
                  <c:v>44379</c:v>
                </c:pt>
                <c:pt idx="20">
                  <c:v>44378</c:v>
                </c:pt>
                <c:pt idx="21">
                  <c:v>44377</c:v>
                </c:pt>
                <c:pt idx="22">
                  <c:v>44376</c:v>
                </c:pt>
                <c:pt idx="23">
                  <c:v>44375</c:v>
                </c:pt>
                <c:pt idx="24">
                  <c:v>44372</c:v>
                </c:pt>
                <c:pt idx="25">
                  <c:v>44371</c:v>
                </c:pt>
                <c:pt idx="26">
                  <c:v>44370</c:v>
                </c:pt>
                <c:pt idx="27">
                  <c:v>44369</c:v>
                </c:pt>
                <c:pt idx="28">
                  <c:v>44368</c:v>
                </c:pt>
                <c:pt idx="29">
                  <c:v>44365</c:v>
                </c:pt>
                <c:pt idx="30">
                  <c:v>44364</c:v>
                </c:pt>
                <c:pt idx="31">
                  <c:v>44363</c:v>
                </c:pt>
                <c:pt idx="32">
                  <c:v>44362</c:v>
                </c:pt>
                <c:pt idx="33">
                  <c:v>44361</c:v>
                </c:pt>
                <c:pt idx="34">
                  <c:v>44358</c:v>
                </c:pt>
                <c:pt idx="35">
                  <c:v>44357</c:v>
                </c:pt>
                <c:pt idx="36">
                  <c:v>44356</c:v>
                </c:pt>
                <c:pt idx="37">
                  <c:v>44355</c:v>
                </c:pt>
                <c:pt idx="38">
                  <c:v>44354</c:v>
                </c:pt>
                <c:pt idx="39">
                  <c:v>44351</c:v>
                </c:pt>
                <c:pt idx="40">
                  <c:v>44349</c:v>
                </c:pt>
                <c:pt idx="41">
                  <c:v>44348</c:v>
                </c:pt>
                <c:pt idx="42">
                  <c:v>44347</c:v>
                </c:pt>
                <c:pt idx="43">
                  <c:v>44344</c:v>
                </c:pt>
                <c:pt idx="44">
                  <c:v>44343</c:v>
                </c:pt>
                <c:pt idx="45">
                  <c:v>44342</c:v>
                </c:pt>
                <c:pt idx="46">
                  <c:v>44341</c:v>
                </c:pt>
                <c:pt idx="47">
                  <c:v>44340</c:v>
                </c:pt>
                <c:pt idx="48">
                  <c:v>44337</c:v>
                </c:pt>
                <c:pt idx="49">
                  <c:v>44336</c:v>
                </c:pt>
                <c:pt idx="50">
                  <c:v>44335</c:v>
                </c:pt>
                <c:pt idx="51">
                  <c:v>44334</c:v>
                </c:pt>
                <c:pt idx="52">
                  <c:v>44333</c:v>
                </c:pt>
                <c:pt idx="53">
                  <c:v>44330</c:v>
                </c:pt>
                <c:pt idx="54">
                  <c:v>44329</c:v>
                </c:pt>
                <c:pt idx="55">
                  <c:v>44328</c:v>
                </c:pt>
                <c:pt idx="56">
                  <c:v>44327</c:v>
                </c:pt>
                <c:pt idx="57">
                  <c:v>44326</c:v>
                </c:pt>
                <c:pt idx="58">
                  <c:v>44323</c:v>
                </c:pt>
                <c:pt idx="59">
                  <c:v>44322</c:v>
                </c:pt>
                <c:pt idx="60">
                  <c:v>44321</c:v>
                </c:pt>
                <c:pt idx="61">
                  <c:v>44320</c:v>
                </c:pt>
                <c:pt idx="62">
                  <c:v>44316</c:v>
                </c:pt>
                <c:pt idx="63">
                  <c:v>44315</c:v>
                </c:pt>
                <c:pt idx="64">
                  <c:v>44314</c:v>
                </c:pt>
                <c:pt idx="65">
                  <c:v>44313</c:v>
                </c:pt>
                <c:pt idx="66">
                  <c:v>44312</c:v>
                </c:pt>
                <c:pt idx="67">
                  <c:v>44309</c:v>
                </c:pt>
                <c:pt idx="68">
                  <c:v>44308</c:v>
                </c:pt>
                <c:pt idx="69">
                  <c:v>44307</c:v>
                </c:pt>
                <c:pt idx="70">
                  <c:v>44306</c:v>
                </c:pt>
                <c:pt idx="71">
                  <c:v>44305</c:v>
                </c:pt>
                <c:pt idx="72">
                  <c:v>44302</c:v>
                </c:pt>
                <c:pt idx="73">
                  <c:v>44301</c:v>
                </c:pt>
                <c:pt idx="74">
                  <c:v>44300</c:v>
                </c:pt>
                <c:pt idx="75">
                  <c:v>44299</c:v>
                </c:pt>
                <c:pt idx="76">
                  <c:v>44298</c:v>
                </c:pt>
                <c:pt idx="77">
                  <c:v>44295</c:v>
                </c:pt>
                <c:pt idx="78">
                  <c:v>44294</c:v>
                </c:pt>
                <c:pt idx="79">
                  <c:v>44293</c:v>
                </c:pt>
                <c:pt idx="80">
                  <c:v>44292</c:v>
                </c:pt>
                <c:pt idx="81">
                  <c:v>44287</c:v>
                </c:pt>
                <c:pt idx="82">
                  <c:v>44286</c:v>
                </c:pt>
                <c:pt idx="83">
                  <c:v>44285</c:v>
                </c:pt>
                <c:pt idx="84">
                  <c:v>44284</c:v>
                </c:pt>
                <c:pt idx="85">
                  <c:v>44281</c:v>
                </c:pt>
                <c:pt idx="86">
                  <c:v>44280</c:v>
                </c:pt>
                <c:pt idx="87">
                  <c:v>44279</c:v>
                </c:pt>
                <c:pt idx="88">
                  <c:v>44278</c:v>
                </c:pt>
                <c:pt idx="89">
                  <c:v>44277</c:v>
                </c:pt>
                <c:pt idx="90">
                  <c:v>44274</c:v>
                </c:pt>
                <c:pt idx="91">
                  <c:v>44273</c:v>
                </c:pt>
                <c:pt idx="92">
                  <c:v>44272</c:v>
                </c:pt>
                <c:pt idx="93">
                  <c:v>44271</c:v>
                </c:pt>
                <c:pt idx="94">
                  <c:v>44270</c:v>
                </c:pt>
                <c:pt idx="95">
                  <c:v>44267</c:v>
                </c:pt>
                <c:pt idx="96">
                  <c:v>44266</c:v>
                </c:pt>
                <c:pt idx="97">
                  <c:v>44265</c:v>
                </c:pt>
                <c:pt idx="98">
                  <c:v>44264</c:v>
                </c:pt>
                <c:pt idx="99">
                  <c:v>44263</c:v>
                </c:pt>
                <c:pt idx="100">
                  <c:v>44260</c:v>
                </c:pt>
                <c:pt idx="101">
                  <c:v>44259</c:v>
                </c:pt>
                <c:pt idx="102">
                  <c:v>44258</c:v>
                </c:pt>
                <c:pt idx="103">
                  <c:v>44257</c:v>
                </c:pt>
                <c:pt idx="104">
                  <c:v>44256</c:v>
                </c:pt>
                <c:pt idx="105">
                  <c:v>44253</c:v>
                </c:pt>
                <c:pt idx="106">
                  <c:v>44252</c:v>
                </c:pt>
                <c:pt idx="107">
                  <c:v>44251</c:v>
                </c:pt>
                <c:pt idx="108">
                  <c:v>44250</c:v>
                </c:pt>
                <c:pt idx="109">
                  <c:v>44249</c:v>
                </c:pt>
                <c:pt idx="110">
                  <c:v>44246</c:v>
                </c:pt>
                <c:pt idx="111">
                  <c:v>44245</c:v>
                </c:pt>
                <c:pt idx="112">
                  <c:v>44244</c:v>
                </c:pt>
                <c:pt idx="113">
                  <c:v>44243</c:v>
                </c:pt>
                <c:pt idx="114">
                  <c:v>44242</c:v>
                </c:pt>
                <c:pt idx="115">
                  <c:v>44239</c:v>
                </c:pt>
                <c:pt idx="116">
                  <c:v>44238</c:v>
                </c:pt>
                <c:pt idx="117">
                  <c:v>44237</c:v>
                </c:pt>
                <c:pt idx="118">
                  <c:v>44236</c:v>
                </c:pt>
                <c:pt idx="119">
                  <c:v>44235</c:v>
                </c:pt>
                <c:pt idx="120">
                  <c:v>44232</c:v>
                </c:pt>
                <c:pt idx="121">
                  <c:v>44231</c:v>
                </c:pt>
                <c:pt idx="122">
                  <c:v>44230</c:v>
                </c:pt>
                <c:pt idx="123">
                  <c:v>44229</c:v>
                </c:pt>
                <c:pt idx="124">
                  <c:v>44228</c:v>
                </c:pt>
                <c:pt idx="125">
                  <c:v>44225</c:v>
                </c:pt>
                <c:pt idx="126">
                  <c:v>44224</c:v>
                </c:pt>
                <c:pt idx="127">
                  <c:v>44223</c:v>
                </c:pt>
                <c:pt idx="128">
                  <c:v>44222</c:v>
                </c:pt>
                <c:pt idx="129">
                  <c:v>44221</c:v>
                </c:pt>
                <c:pt idx="130">
                  <c:v>44218</c:v>
                </c:pt>
                <c:pt idx="131">
                  <c:v>44217</c:v>
                </c:pt>
                <c:pt idx="132">
                  <c:v>44216</c:v>
                </c:pt>
                <c:pt idx="133">
                  <c:v>44215</c:v>
                </c:pt>
                <c:pt idx="134">
                  <c:v>44214</c:v>
                </c:pt>
                <c:pt idx="135">
                  <c:v>44211</c:v>
                </c:pt>
                <c:pt idx="136">
                  <c:v>44210</c:v>
                </c:pt>
                <c:pt idx="137">
                  <c:v>44209</c:v>
                </c:pt>
                <c:pt idx="138">
                  <c:v>44208</c:v>
                </c:pt>
                <c:pt idx="139">
                  <c:v>44207</c:v>
                </c:pt>
                <c:pt idx="140">
                  <c:v>44204</c:v>
                </c:pt>
                <c:pt idx="141">
                  <c:v>44203</c:v>
                </c:pt>
                <c:pt idx="142">
                  <c:v>44201</c:v>
                </c:pt>
                <c:pt idx="143">
                  <c:v>44200</c:v>
                </c:pt>
                <c:pt idx="144">
                  <c:v>44195</c:v>
                </c:pt>
                <c:pt idx="145">
                  <c:v>44194</c:v>
                </c:pt>
                <c:pt idx="146">
                  <c:v>44193</c:v>
                </c:pt>
                <c:pt idx="147">
                  <c:v>44188</c:v>
                </c:pt>
                <c:pt idx="148">
                  <c:v>44187</c:v>
                </c:pt>
                <c:pt idx="149">
                  <c:v>44186</c:v>
                </c:pt>
                <c:pt idx="150">
                  <c:v>44183</c:v>
                </c:pt>
                <c:pt idx="151">
                  <c:v>44182</c:v>
                </c:pt>
                <c:pt idx="152">
                  <c:v>44181</c:v>
                </c:pt>
                <c:pt idx="153">
                  <c:v>44180</c:v>
                </c:pt>
                <c:pt idx="154">
                  <c:v>44179</c:v>
                </c:pt>
                <c:pt idx="155">
                  <c:v>44176</c:v>
                </c:pt>
                <c:pt idx="156">
                  <c:v>44175</c:v>
                </c:pt>
                <c:pt idx="157">
                  <c:v>44174</c:v>
                </c:pt>
                <c:pt idx="158">
                  <c:v>44173</c:v>
                </c:pt>
                <c:pt idx="159">
                  <c:v>44172</c:v>
                </c:pt>
                <c:pt idx="160">
                  <c:v>44169</c:v>
                </c:pt>
                <c:pt idx="161">
                  <c:v>44168</c:v>
                </c:pt>
                <c:pt idx="162">
                  <c:v>44167</c:v>
                </c:pt>
                <c:pt idx="163">
                  <c:v>44166</c:v>
                </c:pt>
                <c:pt idx="164">
                  <c:v>44165</c:v>
                </c:pt>
                <c:pt idx="165">
                  <c:v>44162</c:v>
                </c:pt>
                <c:pt idx="166">
                  <c:v>44161</c:v>
                </c:pt>
                <c:pt idx="167">
                  <c:v>44160</c:v>
                </c:pt>
                <c:pt idx="168">
                  <c:v>44159</c:v>
                </c:pt>
                <c:pt idx="169">
                  <c:v>44158</c:v>
                </c:pt>
                <c:pt idx="170">
                  <c:v>44155</c:v>
                </c:pt>
                <c:pt idx="171">
                  <c:v>44154</c:v>
                </c:pt>
                <c:pt idx="172">
                  <c:v>44153</c:v>
                </c:pt>
                <c:pt idx="173">
                  <c:v>44152</c:v>
                </c:pt>
                <c:pt idx="174">
                  <c:v>44151</c:v>
                </c:pt>
                <c:pt idx="175">
                  <c:v>44148</c:v>
                </c:pt>
                <c:pt idx="176">
                  <c:v>44147</c:v>
                </c:pt>
                <c:pt idx="177">
                  <c:v>44145</c:v>
                </c:pt>
                <c:pt idx="178">
                  <c:v>44144</c:v>
                </c:pt>
                <c:pt idx="179">
                  <c:v>44141</c:v>
                </c:pt>
                <c:pt idx="180">
                  <c:v>44140</c:v>
                </c:pt>
                <c:pt idx="181">
                  <c:v>44139</c:v>
                </c:pt>
                <c:pt idx="182">
                  <c:v>44138</c:v>
                </c:pt>
                <c:pt idx="183">
                  <c:v>44137</c:v>
                </c:pt>
                <c:pt idx="184">
                  <c:v>44134</c:v>
                </c:pt>
                <c:pt idx="185">
                  <c:v>44133</c:v>
                </c:pt>
                <c:pt idx="186">
                  <c:v>44132</c:v>
                </c:pt>
                <c:pt idx="187">
                  <c:v>44131</c:v>
                </c:pt>
                <c:pt idx="188">
                  <c:v>44130</c:v>
                </c:pt>
                <c:pt idx="189">
                  <c:v>44127</c:v>
                </c:pt>
                <c:pt idx="190">
                  <c:v>44126</c:v>
                </c:pt>
                <c:pt idx="191">
                  <c:v>44125</c:v>
                </c:pt>
                <c:pt idx="192">
                  <c:v>44124</c:v>
                </c:pt>
                <c:pt idx="193">
                  <c:v>44123</c:v>
                </c:pt>
                <c:pt idx="194">
                  <c:v>44120</c:v>
                </c:pt>
                <c:pt idx="195">
                  <c:v>44119</c:v>
                </c:pt>
                <c:pt idx="196">
                  <c:v>44118</c:v>
                </c:pt>
                <c:pt idx="197">
                  <c:v>44117</c:v>
                </c:pt>
                <c:pt idx="198">
                  <c:v>44116</c:v>
                </c:pt>
                <c:pt idx="199">
                  <c:v>44113</c:v>
                </c:pt>
                <c:pt idx="200">
                  <c:v>44112</c:v>
                </c:pt>
                <c:pt idx="201">
                  <c:v>44111</c:v>
                </c:pt>
                <c:pt idx="202">
                  <c:v>44110</c:v>
                </c:pt>
                <c:pt idx="203">
                  <c:v>44109</c:v>
                </c:pt>
                <c:pt idx="204">
                  <c:v>44106</c:v>
                </c:pt>
                <c:pt idx="205">
                  <c:v>44105</c:v>
                </c:pt>
                <c:pt idx="206">
                  <c:v>44104</c:v>
                </c:pt>
                <c:pt idx="207">
                  <c:v>44103</c:v>
                </c:pt>
                <c:pt idx="208">
                  <c:v>44102</c:v>
                </c:pt>
                <c:pt idx="209">
                  <c:v>44099</c:v>
                </c:pt>
                <c:pt idx="210">
                  <c:v>44098</c:v>
                </c:pt>
                <c:pt idx="211">
                  <c:v>44097</c:v>
                </c:pt>
                <c:pt idx="212">
                  <c:v>44096</c:v>
                </c:pt>
                <c:pt idx="213">
                  <c:v>44095</c:v>
                </c:pt>
                <c:pt idx="214">
                  <c:v>44092</c:v>
                </c:pt>
                <c:pt idx="215">
                  <c:v>44091</c:v>
                </c:pt>
                <c:pt idx="216">
                  <c:v>44090</c:v>
                </c:pt>
                <c:pt idx="217">
                  <c:v>44089</c:v>
                </c:pt>
                <c:pt idx="218">
                  <c:v>44088</c:v>
                </c:pt>
                <c:pt idx="219">
                  <c:v>44085</c:v>
                </c:pt>
                <c:pt idx="220">
                  <c:v>44084</c:v>
                </c:pt>
                <c:pt idx="221">
                  <c:v>44083</c:v>
                </c:pt>
                <c:pt idx="222">
                  <c:v>44082</c:v>
                </c:pt>
                <c:pt idx="223">
                  <c:v>44081</c:v>
                </c:pt>
                <c:pt idx="224">
                  <c:v>44078</c:v>
                </c:pt>
                <c:pt idx="225">
                  <c:v>44077</c:v>
                </c:pt>
                <c:pt idx="226">
                  <c:v>44076</c:v>
                </c:pt>
                <c:pt idx="227">
                  <c:v>44075</c:v>
                </c:pt>
                <c:pt idx="228">
                  <c:v>44074</c:v>
                </c:pt>
                <c:pt idx="229">
                  <c:v>44071</c:v>
                </c:pt>
                <c:pt idx="230">
                  <c:v>44070</c:v>
                </c:pt>
                <c:pt idx="231">
                  <c:v>44069</c:v>
                </c:pt>
                <c:pt idx="232">
                  <c:v>44068</c:v>
                </c:pt>
                <c:pt idx="233">
                  <c:v>44067</c:v>
                </c:pt>
                <c:pt idx="234">
                  <c:v>44064</c:v>
                </c:pt>
                <c:pt idx="235">
                  <c:v>44063</c:v>
                </c:pt>
                <c:pt idx="236">
                  <c:v>44062</c:v>
                </c:pt>
                <c:pt idx="237">
                  <c:v>44061</c:v>
                </c:pt>
                <c:pt idx="238">
                  <c:v>44060</c:v>
                </c:pt>
                <c:pt idx="239">
                  <c:v>44057</c:v>
                </c:pt>
                <c:pt idx="240">
                  <c:v>44056</c:v>
                </c:pt>
                <c:pt idx="241">
                  <c:v>44055</c:v>
                </c:pt>
                <c:pt idx="242">
                  <c:v>44054</c:v>
                </c:pt>
                <c:pt idx="243">
                  <c:v>44053</c:v>
                </c:pt>
                <c:pt idx="244">
                  <c:v>44050</c:v>
                </c:pt>
                <c:pt idx="245">
                  <c:v>44049</c:v>
                </c:pt>
                <c:pt idx="246">
                  <c:v>44048</c:v>
                </c:pt>
                <c:pt idx="247">
                  <c:v>44047</c:v>
                </c:pt>
                <c:pt idx="248">
                  <c:v>44046</c:v>
                </c:pt>
                <c:pt idx="249">
                  <c:v>44043</c:v>
                </c:pt>
                <c:pt idx="250">
                  <c:v>44042</c:v>
                </c:pt>
                <c:pt idx="251">
                  <c:v>44041</c:v>
                </c:pt>
                <c:pt idx="252">
                  <c:v>44040</c:v>
                </c:pt>
                <c:pt idx="253">
                  <c:v>44039</c:v>
                </c:pt>
                <c:pt idx="254">
                  <c:v>44036</c:v>
                </c:pt>
                <c:pt idx="255">
                  <c:v>44035</c:v>
                </c:pt>
                <c:pt idx="256">
                  <c:v>44034</c:v>
                </c:pt>
                <c:pt idx="257">
                  <c:v>44033</c:v>
                </c:pt>
                <c:pt idx="258">
                  <c:v>44032</c:v>
                </c:pt>
                <c:pt idx="259">
                  <c:v>44029</c:v>
                </c:pt>
                <c:pt idx="260">
                  <c:v>44028</c:v>
                </c:pt>
                <c:pt idx="261">
                  <c:v>44027</c:v>
                </c:pt>
                <c:pt idx="262">
                  <c:v>44026</c:v>
                </c:pt>
                <c:pt idx="263">
                  <c:v>44025</c:v>
                </c:pt>
                <c:pt idx="264">
                  <c:v>44022</c:v>
                </c:pt>
                <c:pt idx="265">
                  <c:v>44021</c:v>
                </c:pt>
                <c:pt idx="266">
                  <c:v>44020</c:v>
                </c:pt>
                <c:pt idx="267">
                  <c:v>44019</c:v>
                </c:pt>
                <c:pt idx="268">
                  <c:v>44018</c:v>
                </c:pt>
                <c:pt idx="269">
                  <c:v>44015</c:v>
                </c:pt>
                <c:pt idx="270">
                  <c:v>44014</c:v>
                </c:pt>
                <c:pt idx="271">
                  <c:v>44013</c:v>
                </c:pt>
                <c:pt idx="272">
                  <c:v>44012</c:v>
                </c:pt>
                <c:pt idx="273">
                  <c:v>44011</c:v>
                </c:pt>
                <c:pt idx="274">
                  <c:v>44008</c:v>
                </c:pt>
                <c:pt idx="275">
                  <c:v>44007</c:v>
                </c:pt>
                <c:pt idx="276">
                  <c:v>44006</c:v>
                </c:pt>
                <c:pt idx="277">
                  <c:v>44005</c:v>
                </c:pt>
                <c:pt idx="278">
                  <c:v>44004</c:v>
                </c:pt>
                <c:pt idx="279">
                  <c:v>44001</c:v>
                </c:pt>
                <c:pt idx="280">
                  <c:v>44000</c:v>
                </c:pt>
                <c:pt idx="281">
                  <c:v>43999</c:v>
                </c:pt>
                <c:pt idx="282">
                  <c:v>43998</c:v>
                </c:pt>
                <c:pt idx="283">
                  <c:v>43997</c:v>
                </c:pt>
                <c:pt idx="284">
                  <c:v>43994</c:v>
                </c:pt>
                <c:pt idx="285">
                  <c:v>43992</c:v>
                </c:pt>
                <c:pt idx="286">
                  <c:v>43991</c:v>
                </c:pt>
                <c:pt idx="287">
                  <c:v>43990</c:v>
                </c:pt>
                <c:pt idx="288">
                  <c:v>43987</c:v>
                </c:pt>
                <c:pt idx="289">
                  <c:v>43986</c:v>
                </c:pt>
                <c:pt idx="290">
                  <c:v>43985</c:v>
                </c:pt>
                <c:pt idx="291">
                  <c:v>43984</c:v>
                </c:pt>
                <c:pt idx="292">
                  <c:v>43983</c:v>
                </c:pt>
                <c:pt idx="293">
                  <c:v>43980</c:v>
                </c:pt>
                <c:pt idx="294">
                  <c:v>43979</c:v>
                </c:pt>
                <c:pt idx="295">
                  <c:v>43978</c:v>
                </c:pt>
                <c:pt idx="296">
                  <c:v>43977</c:v>
                </c:pt>
                <c:pt idx="297">
                  <c:v>43976</c:v>
                </c:pt>
                <c:pt idx="298">
                  <c:v>43973</c:v>
                </c:pt>
                <c:pt idx="299">
                  <c:v>43972</c:v>
                </c:pt>
                <c:pt idx="300">
                  <c:v>43971</c:v>
                </c:pt>
                <c:pt idx="301">
                  <c:v>43970</c:v>
                </c:pt>
                <c:pt idx="302">
                  <c:v>43969</c:v>
                </c:pt>
                <c:pt idx="303">
                  <c:v>43966</c:v>
                </c:pt>
                <c:pt idx="304">
                  <c:v>43965</c:v>
                </c:pt>
                <c:pt idx="305">
                  <c:v>43964</c:v>
                </c:pt>
                <c:pt idx="306">
                  <c:v>43963</c:v>
                </c:pt>
                <c:pt idx="307">
                  <c:v>43962</c:v>
                </c:pt>
                <c:pt idx="308">
                  <c:v>43959</c:v>
                </c:pt>
                <c:pt idx="309">
                  <c:v>43958</c:v>
                </c:pt>
                <c:pt idx="310">
                  <c:v>43957</c:v>
                </c:pt>
                <c:pt idx="311">
                  <c:v>43956</c:v>
                </c:pt>
                <c:pt idx="312">
                  <c:v>43955</c:v>
                </c:pt>
                <c:pt idx="313">
                  <c:v>43951</c:v>
                </c:pt>
                <c:pt idx="314">
                  <c:v>43950</c:v>
                </c:pt>
                <c:pt idx="315">
                  <c:v>43949</c:v>
                </c:pt>
                <c:pt idx="316">
                  <c:v>43948</c:v>
                </c:pt>
                <c:pt idx="317">
                  <c:v>43945</c:v>
                </c:pt>
                <c:pt idx="318">
                  <c:v>43944</c:v>
                </c:pt>
                <c:pt idx="319">
                  <c:v>43943</c:v>
                </c:pt>
                <c:pt idx="320">
                  <c:v>43942</c:v>
                </c:pt>
                <c:pt idx="321">
                  <c:v>43941</c:v>
                </c:pt>
                <c:pt idx="322">
                  <c:v>43938</c:v>
                </c:pt>
                <c:pt idx="323">
                  <c:v>43937</c:v>
                </c:pt>
                <c:pt idx="324">
                  <c:v>43936</c:v>
                </c:pt>
                <c:pt idx="325">
                  <c:v>43935</c:v>
                </c:pt>
                <c:pt idx="326">
                  <c:v>43930</c:v>
                </c:pt>
                <c:pt idx="327">
                  <c:v>43929</c:v>
                </c:pt>
                <c:pt idx="328">
                  <c:v>43928</c:v>
                </c:pt>
                <c:pt idx="329">
                  <c:v>43927</c:v>
                </c:pt>
                <c:pt idx="330">
                  <c:v>43924</c:v>
                </c:pt>
                <c:pt idx="331">
                  <c:v>43923</c:v>
                </c:pt>
                <c:pt idx="332">
                  <c:v>43922</c:v>
                </c:pt>
                <c:pt idx="333">
                  <c:v>43921</c:v>
                </c:pt>
                <c:pt idx="334">
                  <c:v>43920</c:v>
                </c:pt>
                <c:pt idx="335">
                  <c:v>43917</c:v>
                </c:pt>
                <c:pt idx="336">
                  <c:v>43916</c:v>
                </c:pt>
                <c:pt idx="337">
                  <c:v>43915</c:v>
                </c:pt>
                <c:pt idx="338">
                  <c:v>43914</c:v>
                </c:pt>
                <c:pt idx="339">
                  <c:v>43913</c:v>
                </c:pt>
                <c:pt idx="340">
                  <c:v>43910</c:v>
                </c:pt>
                <c:pt idx="341">
                  <c:v>43909</c:v>
                </c:pt>
                <c:pt idx="342">
                  <c:v>43908</c:v>
                </c:pt>
                <c:pt idx="343">
                  <c:v>43907</c:v>
                </c:pt>
                <c:pt idx="344">
                  <c:v>43906</c:v>
                </c:pt>
                <c:pt idx="345">
                  <c:v>43903</c:v>
                </c:pt>
                <c:pt idx="346">
                  <c:v>43902</c:v>
                </c:pt>
                <c:pt idx="347">
                  <c:v>43901</c:v>
                </c:pt>
                <c:pt idx="348">
                  <c:v>43900</c:v>
                </c:pt>
                <c:pt idx="349">
                  <c:v>43899</c:v>
                </c:pt>
                <c:pt idx="350">
                  <c:v>43896</c:v>
                </c:pt>
                <c:pt idx="351">
                  <c:v>43895</c:v>
                </c:pt>
                <c:pt idx="352">
                  <c:v>43894</c:v>
                </c:pt>
                <c:pt idx="353">
                  <c:v>43893</c:v>
                </c:pt>
                <c:pt idx="354">
                  <c:v>43892</c:v>
                </c:pt>
                <c:pt idx="355">
                  <c:v>43889</c:v>
                </c:pt>
                <c:pt idx="356">
                  <c:v>43888</c:v>
                </c:pt>
                <c:pt idx="357">
                  <c:v>43887</c:v>
                </c:pt>
                <c:pt idx="358">
                  <c:v>43886</c:v>
                </c:pt>
                <c:pt idx="359">
                  <c:v>43885</c:v>
                </c:pt>
                <c:pt idx="360">
                  <c:v>43882</c:v>
                </c:pt>
                <c:pt idx="361">
                  <c:v>43881</c:v>
                </c:pt>
                <c:pt idx="362">
                  <c:v>43880</c:v>
                </c:pt>
                <c:pt idx="363">
                  <c:v>43879</c:v>
                </c:pt>
                <c:pt idx="364">
                  <c:v>43878</c:v>
                </c:pt>
                <c:pt idx="365">
                  <c:v>43875</c:v>
                </c:pt>
                <c:pt idx="366">
                  <c:v>43874</c:v>
                </c:pt>
                <c:pt idx="367">
                  <c:v>43873</c:v>
                </c:pt>
                <c:pt idx="368">
                  <c:v>43872</c:v>
                </c:pt>
                <c:pt idx="369">
                  <c:v>43871</c:v>
                </c:pt>
                <c:pt idx="370">
                  <c:v>43868</c:v>
                </c:pt>
                <c:pt idx="371">
                  <c:v>43867</c:v>
                </c:pt>
                <c:pt idx="372">
                  <c:v>43866</c:v>
                </c:pt>
                <c:pt idx="373">
                  <c:v>43865</c:v>
                </c:pt>
                <c:pt idx="374">
                  <c:v>43864</c:v>
                </c:pt>
                <c:pt idx="375">
                  <c:v>43861</c:v>
                </c:pt>
                <c:pt idx="376">
                  <c:v>43860</c:v>
                </c:pt>
                <c:pt idx="377">
                  <c:v>43859</c:v>
                </c:pt>
                <c:pt idx="378">
                  <c:v>43858</c:v>
                </c:pt>
                <c:pt idx="379">
                  <c:v>43857</c:v>
                </c:pt>
                <c:pt idx="380">
                  <c:v>43854</c:v>
                </c:pt>
                <c:pt idx="381">
                  <c:v>43853</c:v>
                </c:pt>
                <c:pt idx="382">
                  <c:v>43852</c:v>
                </c:pt>
                <c:pt idx="383">
                  <c:v>43851</c:v>
                </c:pt>
                <c:pt idx="384">
                  <c:v>43850</c:v>
                </c:pt>
                <c:pt idx="385">
                  <c:v>43847</c:v>
                </c:pt>
                <c:pt idx="386">
                  <c:v>43846</c:v>
                </c:pt>
                <c:pt idx="387">
                  <c:v>43845</c:v>
                </c:pt>
                <c:pt idx="388">
                  <c:v>43844</c:v>
                </c:pt>
                <c:pt idx="389">
                  <c:v>43843</c:v>
                </c:pt>
                <c:pt idx="390">
                  <c:v>43840</c:v>
                </c:pt>
                <c:pt idx="391">
                  <c:v>43839</c:v>
                </c:pt>
                <c:pt idx="392">
                  <c:v>43838</c:v>
                </c:pt>
                <c:pt idx="393">
                  <c:v>43837</c:v>
                </c:pt>
                <c:pt idx="394">
                  <c:v>43833</c:v>
                </c:pt>
                <c:pt idx="395">
                  <c:v>43832</c:v>
                </c:pt>
                <c:pt idx="396">
                  <c:v>43829</c:v>
                </c:pt>
                <c:pt idx="397">
                  <c:v>43826</c:v>
                </c:pt>
                <c:pt idx="398">
                  <c:v>43822</c:v>
                </c:pt>
                <c:pt idx="399">
                  <c:v>43819</c:v>
                </c:pt>
                <c:pt idx="400">
                  <c:v>43818</c:v>
                </c:pt>
                <c:pt idx="401">
                  <c:v>43817</c:v>
                </c:pt>
                <c:pt idx="402">
                  <c:v>43816</c:v>
                </c:pt>
                <c:pt idx="403">
                  <c:v>43815</c:v>
                </c:pt>
                <c:pt idx="404">
                  <c:v>43812</c:v>
                </c:pt>
                <c:pt idx="405">
                  <c:v>43811</c:v>
                </c:pt>
                <c:pt idx="406">
                  <c:v>43810</c:v>
                </c:pt>
                <c:pt idx="407">
                  <c:v>43809</c:v>
                </c:pt>
                <c:pt idx="408">
                  <c:v>43808</c:v>
                </c:pt>
                <c:pt idx="409">
                  <c:v>43805</c:v>
                </c:pt>
                <c:pt idx="410">
                  <c:v>43804</c:v>
                </c:pt>
                <c:pt idx="411">
                  <c:v>43803</c:v>
                </c:pt>
                <c:pt idx="412">
                  <c:v>43802</c:v>
                </c:pt>
                <c:pt idx="413">
                  <c:v>43801</c:v>
                </c:pt>
                <c:pt idx="414">
                  <c:v>43798</c:v>
                </c:pt>
                <c:pt idx="415">
                  <c:v>43797</c:v>
                </c:pt>
                <c:pt idx="416">
                  <c:v>43796</c:v>
                </c:pt>
                <c:pt idx="417">
                  <c:v>43795</c:v>
                </c:pt>
                <c:pt idx="418">
                  <c:v>43794</c:v>
                </c:pt>
                <c:pt idx="419">
                  <c:v>43791</c:v>
                </c:pt>
                <c:pt idx="420">
                  <c:v>43790</c:v>
                </c:pt>
                <c:pt idx="421">
                  <c:v>43789</c:v>
                </c:pt>
                <c:pt idx="422">
                  <c:v>43788</c:v>
                </c:pt>
                <c:pt idx="423">
                  <c:v>43787</c:v>
                </c:pt>
                <c:pt idx="424">
                  <c:v>43784</c:v>
                </c:pt>
                <c:pt idx="425">
                  <c:v>43783</c:v>
                </c:pt>
                <c:pt idx="426">
                  <c:v>43782</c:v>
                </c:pt>
                <c:pt idx="427">
                  <c:v>43781</c:v>
                </c:pt>
                <c:pt idx="428">
                  <c:v>43777</c:v>
                </c:pt>
                <c:pt idx="429">
                  <c:v>43776</c:v>
                </c:pt>
                <c:pt idx="430">
                  <c:v>43775</c:v>
                </c:pt>
                <c:pt idx="431">
                  <c:v>43774</c:v>
                </c:pt>
                <c:pt idx="432">
                  <c:v>43773</c:v>
                </c:pt>
                <c:pt idx="433">
                  <c:v>43769</c:v>
                </c:pt>
                <c:pt idx="434">
                  <c:v>43768</c:v>
                </c:pt>
                <c:pt idx="435">
                  <c:v>43767</c:v>
                </c:pt>
                <c:pt idx="436">
                  <c:v>43766</c:v>
                </c:pt>
                <c:pt idx="437">
                  <c:v>43763</c:v>
                </c:pt>
                <c:pt idx="438">
                  <c:v>43762</c:v>
                </c:pt>
                <c:pt idx="439">
                  <c:v>43761</c:v>
                </c:pt>
                <c:pt idx="440">
                  <c:v>43760</c:v>
                </c:pt>
                <c:pt idx="441">
                  <c:v>43759</c:v>
                </c:pt>
                <c:pt idx="442">
                  <c:v>43756</c:v>
                </c:pt>
                <c:pt idx="443">
                  <c:v>43755</c:v>
                </c:pt>
                <c:pt idx="444">
                  <c:v>43754</c:v>
                </c:pt>
                <c:pt idx="445">
                  <c:v>43753</c:v>
                </c:pt>
                <c:pt idx="446">
                  <c:v>43752</c:v>
                </c:pt>
                <c:pt idx="447">
                  <c:v>43749</c:v>
                </c:pt>
                <c:pt idx="448">
                  <c:v>43748</c:v>
                </c:pt>
                <c:pt idx="449">
                  <c:v>43747</c:v>
                </c:pt>
                <c:pt idx="450">
                  <c:v>43746</c:v>
                </c:pt>
                <c:pt idx="451">
                  <c:v>43745</c:v>
                </c:pt>
                <c:pt idx="452">
                  <c:v>43742</c:v>
                </c:pt>
                <c:pt idx="453">
                  <c:v>43741</c:v>
                </c:pt>
                <c:pt idx="454">
                  <c:v>43740</c:v>
                </c:pt>
                <c:pt idx="455">
                  <c:v>43739</c:v>
                </c:pt>
                <c:pt idx="456">
                  <c:v>43738</c:v>
                </c:pt>
                <c:pt idx="457">
                  <c:v>43735</c:v>
                </c:pt>
                <c:pt idx="458">
                  <c:v>43734</c:v>
                </c:pt>
                <c:pt idx="459">
                  <c:v>43733</c:v>
                </c:pt>
                <c:pt idx="460">
                  <c:v>43732</c:v>
                </c:pt>
                <c:pt idx="461">
                  <c:v>43731</c:v>
                </c:pt>
                <c:pt idx="462">
                  <c:v>43728</c:v>
                </c:pt>
                <c:pt idx="463">
                  <c:v>43727</c:v>
                </c:pt>
                <c:pt idx="464">
                  <c:v>43726</c:v>
                </c:pt>
                <c:pt idx="465">
                  <c:v>43725</c:v>
                </c:pt>
                <c:pt idx="466">
                  <c:v>43724</c:v>
                </c:pt>
                <c:pt idx="467">
                  <c:v>43721</c:v>
                </c:pt>
                <c:pt idx="468">
                  <c:v>43720</c:v>
                </c:pt>
                <c:pt idx="469">
                  <c:v>43719</c:v>
                </c:pt>
                <c:pt idx="470">
                  <c:v>43718</c:v>
                </c:pt>
                <c:pt idx="471">
                  <c:v>43717</c:v>
                </c:pt>
                <c:pt idx="472">
                  <c:v>43714</c:v>
                </c:pt>
                <c:pt idx="473">
                  <c:v>43713</c:v>
                </c:pt>
                <c:pt idx="474">
                  <c:v>43712</c:v>
                </c:pt>
                <c:pt idx="475">
                  <c:v>43711</c:v>
                </c:pt>
                <c:pt idx="476">
                  <c:v>43710</c:v>
                </c:pt>
                <c:pt idx="477">
                  <c:v>43707</c:v>
                </c:pt>
                <c:pt idx="478">
                  <c:v>43706</c:v>
                </c:pt>
                <c:pt idx="479">
                  <c:v>43705</c:v>
                </c:pt>
                <c:pt idx="480">
                  <c:v>43704</c:v>
                </c:pt>
                <c:pt idx="481">
                  <c:v>43703</c:v>
                </c:pt>
                <c:pt idx="482">
                  <c:v>43700</c:v>
                </c:pt>
                <c:pt idx="483">
                  <c:v>43699</c:v>
                </c:pt>
                <c:pt idx="484">
                  <c:v>43698</c:v>
                </c:pt>
                <c:pt idx="485">
                  <c:v>43697</c:v>
                </c:pt>
                <c:pt idx="486">
                  <c:v>43696</c:v>
                </c:pt>
                <c:pt idx="487">
                  <c:v>43693</c:v>
                </c:pt>
                <c:pt idx="488">
                  <c:v>43691</c:v>
                </c:pt>
                <c:pt idx="489">
                  <c:v>43690</c:v>
                </c:pt>
                <c:pt idx="490">
                  <c:v>43689</c:v>
                </c:pt>
                <c:pt idx="491">
                  <c:v>43686</c:v>
                </c:pt>
                <c:pt idx="492">
                  <c:v>43685</c:v>
                </c:pt>
                <c:pt idx="493">
                  <c:v>43684</c:v>
                </c:pt>
                <c:pt idx="494">
                  <c:v>43683</c:v>
                </c:pt>
                <c:pt idx="495">
                  <c:v>43682</c:v>
                </c:pt>
                <c:pt idx="496">
                  <c:v>43679</c:v>
                </c:pt>
                <c:pt idx="497">
                  <c:v>43678</c:v>
                </c:pt>
                <c:pt idx="498">
                  <c:v>43677</c:v>
                </c:pt>
                <c:pt idx="499">
                  <c:v>43676</c:v>
                </c:pt>
                <c:pt idx="500">
                  <c:v>43675</c:v>
                </c:pt>
                <c:pt idx="501">
                  <c:v>43672</c:v>
                </c:pt>
                <c:pt idx="502">
                  <c:v>43671</c:v>
                </c:pt>
                <c:pt idx="503">
                  <c:v>43670</c:v>
                </c:pt>
                <c:pt idx="504">
                  <c:v>43669</c:v>
                </c:pt>
                <c:pt idx="505">
                  <c:v>43668</c:v>
                </c:pt>
                <c:pt idx="506">
                  <c:v>43665</c:v>
                </c:pt>
                <c:pt idx="507">
                  <c:v>43664</c:v>
                </c:pt>
                <c:pt idx="508">
                  <c:v>43663</c:v>
                </c:pt>
                <c:pt idx="509">
                  <c:v>43662</c:v>
                </c:pt>
                <c:pt idx="510">
                  <c:v>43661</c:v>
                </c:pt>
                <c:pt idx="511">
                  <c:v>43658</c:v>
                </c:pt>
                <c:pt idx="512">
                  <c:v>43657</c:v>
                </c:pt>
                <c:pt idx="513">
                  <c:v>43656</c:v>
                </c:pt>
                <c:pt idx="514">
                  <c:v>43655</c:v>
                </c:pt>
                <c:pt idx="515">
                  <c:v>43654</c:v>
                </c:pt>
                <c:pt idx="516">
                  <c:v>43651</c:v>
                </c:pt>
                <c:pt idx="517">
                  <c:v>43650</c:v>
                </c:pt>
                <c:pt idx="518">
                  <c:v>43649</c:v>
                </c:pt>
                <c:pt idx="519">
                  <c:v>43648</c:v>
                </c:pt>
                <c:pt idx="520">
                  <c:v>43647</c:v>
                </c:pt>
                <c:pt idx="521">
                  <c:v>43644</c:v>
                </c:pt>
                <c:pt idx="522">
                  <c:v>43643</c:v>
                </c:pt>
                <c:pt idx="523">
                  <c:v>43642</c:v>
                </c:pt>
                <c:pt idx="524">
                  <c:v>43641</c:v>
                </c:pt>
                <c:pt idx="525">
                  <c:v>43640</c:v>
                </c:pt>
                <c:pt idx="526">
                  <c:v>43637</c:v>
                </c:pt>
                <c:pt idx="527">
                  <c:v>43635</c:v>
                </c:pt>
                <c:pt idx="528">
                  <c:v>43634</c:v>
                </c:pt>
                <c:pt idx="529">
                  <c:v>43633</c:v>
                </c:pt>
                <c:pt idx="530">
                  <c:v>43630</c:v>
                </c:pt>
                <c:pt idx="531">
                  <c:v>43629</c:v>
                </c:pt>
                <c:pt idx="532">
                  <c:v>43628</c:v>
                </c:pt>
                <c:pt idx="533">
                  <c:v>43627</c:v>
                </c:pt>
                <c:pt idx="534">
                  <c:v>43626</c:v>
                </c:pt>
                <c:pt idx="535">
                  <c:v>43623</c:v>
                </c:pt>
                <c:pt idx="536">
                  <c:v>43622</c:v>
                </c:pt>
                <c:pt idx="537">
                  <c:v>43621</c:v>
                </c:pt>
                <c:pt idx="538">
                  <c:v>43620</c:v>
                </c:pt>
                <c:pt idx="539">
                  <c:v>43619</c:v>
                </c:pt>
                <c:pt idx="540">
                  <c:v>43616</c:v>
                </c:pt>
                <c:pt idx="541">
                  <c:v>43615</c:v>
                </c:pt>
                <c:pt idx="542">
                  <c:v>43614</c:v>
                </c:pt>
                <c:pt idx="543">
                  <c:v>43613</c:v>
                </c:pt>
                <c:pt idx="544">
                  <c:v>43612</c:v>
                </c:pt>
                <c:pt idx="545">
                  <c:v>43609</c:v>
                </c:pt>
                <c:pt idx="546">
                  <c:v>43608</c:v>
                </c:pt>
                <c:pt idx="547">
                  <c:v>43607</c:v>
                </c:pt>
                <c:pt idx="548">
                  <c:v>43606</c:v>
                </c:pt>
                <c:pt idx="549">
                  <c:v>43605</c:v>
                </c:pt>
                <c:pt idx="550">
                  <c:v>43602</c:v>
                </c:pt>
                <c:pt idx="551">
                  <c:v>43601</c:v>
                </c:pt>
                <c:pt idx="552">
                  <c:v>43600</c:v>
                </c:pt>
                <c:pt idx="553">
                  <c:v>43599</c:v>
                </c:pt>
                <c:pt idx="554">
                  <c:v>43598</c:v>
                </c:pt>
                <c:pt idx="555">
                  <c:v>43595</c:v>
                </c:pt>
                <c:pt idx="556">
                  <c:v>43594</c:v>
                </c:pt>
                <c:pt idx="557">
                  <c:v>43593</c:v>
                </c:pt>
                <c:pt idx="558">
                  <c:v>43592</c:v>
                </c:pt>
                <c:pt idx="559">
                  <c:v>43591</c:v>
                </c:pt>
                <c:pt idx="560">
                  <c:v>43587</c:v>
                </c:pt>
                <c:pt idx="561">
                  <c:v>43585</c:v>
                </c:pt>
                <c:pt idx="562">
                  <c:v>43584</c:v>
                </c:pt>
                <c:pt idx="563">
                  <c:v>43581</c:v>
                </c:pt>
                <c:pt idx="564">
                  <c:v>43580</c:v>
                </c:pt>
                <c:pt idx="565">
                  <c:v>43579</c:v>
                </c:pt>
                <c:pt idx="566">
                  <c:v>43578</c:v>
                </c:pt>
                <c:pt idx="567">
                  <c:v>43573</c:v>
                </c:pt>
                <c:pt idx="568">
                  <c:v>43572</c:v>
                </c:pt>
                <c:pt idx="569">
                  <c:v>43571</c:v>
                </c:pt>
                <c:pt idx="570">
                  <c:v>43570</c:v>
                </c:pt>
                <c:pt idx="571">
                  <c:v>43567</c:v>
                </c:pt>
                <c:pt idx="572">
                  <c:v>43566</c:v>
                </c:pt>
                <c:pt idx="573">
                  <c:v>43565</c:v>
                </c:pt>
                <c:pt idx="574">
                  <c:v>43564</c:v>
                </c:pt>
                <c:pt idx="575">
                  <c:v>43563</c:v>
                </c:pt>
                <c:pt idx="576">
                  <c:v>43560</c:v>
                </c:pt>
                <c:pt idx="577">
                  <c:v>43559</c:v>
                </c:pt>
                <c:pt idx="578">
                  <c:v>43558</c:v>
                </c:pt>
                <c:pt idx="579">
                  <c:v>43557</c:v>
                </c:pt>
                <c:pt idx="580">
                  <c:v>43556</c:v>
                </c:pt>
                <c:pt idx="581">
                  <c:v>43553</c:v>
                </c:pt>
                <c:pt idx="582">
                  <c:v>43552</c:v>
                </c:pt>
                <c:pt idx="583">
                  <c:v>43551</c:v>
                </c:pt>
                <c:pt idx="584">
                  <c:v>43550</c:v>
                </c:pt>
                <c:pt idx="585">
                  <c:v>43549</c:v>
                </c:pt>
                <c:pt idx="586">
                  <c:v>43546</c:v>
                </c:pt>
                <c:pt idx="587">
                  <c:v>43545</c:v>
                </c:pt>
                <c:pt idx="588">
                  <c:v>43544</c:v>
                </c:pt>
                <c:pt idx="589">
                  <c:v>43543</c:v>
                </c:pt>
                <c:pt idx="590">
                  <c:v>43542</c:v>
                </c:pt>
                <c:pt idx="591">
                  <c:v>43539</c:v>
                </c:pt>
                <c:pt idx="592">
                  <c:v>43538</c:v>
                </c:pt>
                <c:pt idx="593">
                  <c:v>43537</c:v>
                </c:pt>
                <c:pt idx="594">
                  <c:v>43536</c:v>
                </c:pt>
                <c:pt idx="595">
                  <c:v>43535</c:v>
                </c:pt>
                <c:pt idx="596">
                  <c:v>43532</c:v>
                </c:pt>
                <c:pt idx="597">
                  <c:v>43531</c:v>
                </c:pt>
                <c:pt idx="598">
                  <c:v>43530</c:v>
                </c:pt>
                <c:pt idx="599">
                  <c:v>43529</c:v>
                </c:pt>
                <c:pt idx="600">
                  <c:v>43528</c:v>
                </c:pt>
                <c:pt idx="601">
                  <c:v>43525</c:v>
                </c:pt>
                <c:pt idx="602">
                  <c:v>43524</c:v>
                </c:pt>
                <c:pt idx="603">
                  <c:v>43523</c:v>
                </c:pt>
                <c:pt idx="604">
                  <c:v>43522</c:v>
                </c:pt>
                <c:pt idx="605">
                  <c:v>43521</c:v>
                </c:pt>
                <c:pt idx="606">
                  <c:v>43518</c:v>
                </c:pt>
                <c:pt idx="607">
                  <c:v>43517</c:v>
                </c:pt>
                <c:pt idx="608">
                  <c:v>43516</c:v>
                </c:pt>
                <c:pt idx="609">
                  <c:v>43515</c:v>
                </c:pt>
                <c:pt idx="610">
                  <c:v>43514</c:v>
                </c:pt>
                <c:pt idx="611">
                  <c:v>43511</c:v>
                </c:pt>
                <c:pt idx="612">
                  <c:v>43510</c:v>
                </c:pt>
                <c:pt idx="613">
                  <c:v>43509</c:v>
                </c:pt>
                <c:pt idx="614">
                  <c:v>43508</c:v>
                </c:pt>
                <c:pt idx="615">
                  <c:v>43507</c:v>
                </c:pt>
                <c:pt idx="616">
                  <c:v>43504</c:v>
                </c:pt>
                <c:pt idx="617">
                  <c:v>43503</c:v>
                </c:pt>
                <c:pt idx="618">
                  <c:v>43502</c:v>
                </c:pt>
                <c:pt idx="619">
                  <c:v>43501</c:v>
                </c:pt>
                <c:pt idx="620">
                  <c:v>43500</c:v>
                </c:pt>
                <c:pt idx="621">
                  <c:v>43497</c:v>
                </c:pt>
                <c:pt idx="622">
                  <c:v>43496</c:v>
                </c:pt>
                <c:pt idx="623">
                  <c:v>43495</c:v>
                </c:pt>
                <c:pt idx="624">
                  <c:v>43494</c:v>
                </c:pt>
                <c:pt idx="625">
                  <c:v>43493</c:v>
                </c:pt>
                <c:pt idx="626">
                  <c:v>43490</c:v>
                </c:pt>
                <c:pt idx="627">
                  <c:v>43489</c:v>
                </c:pt>
                <c:pt idx="628">
                  <c:v>43488</c:v>
                </c:pt>
                <c:pt idx="629">
                  <c:v>43487</c:v>
                </c:pt>
                <c:pt idx="630">
                  <c:v>43486</c:v>
                </c:pt>
                <c:pt idx="631">
                  <c:v>43483</c:v>
                </c:pt>
                <c:pt idx="632">
                  <c:v>43482</c:v>
                </c:pt>
                <c:pt idx="633">
                  <c:v>43481</c:v>
                </c:pt>
                <c:pt idx="634">
                  <c:v>43480</c:v>
                </c:pt>
                <c:pt idx="635">
                  <c:v>43479</c:v>
                </c:pt>
                <c:pt idx="636">
                  <c:v>43476</c:v>
                </c:pt>
                <c:pt idx="637">
                  <c:v>43475</c:v>
                </c:pt>
                <c:pt idx="638">
                  <c:v>43474</c:v>
                </c:pt>
                <c:pt idx="639">
                  <c:v>43473</c:v>
                </c:pt>
                <c:pt idx="640">
                  <c:v>43472</c:v>
                </c:pt>
                <c:pt idx="641">
                  <c:v>43469</c:v>
                </c:pt>
              </c:numCache>
            </c:numRef>
          </c:cat>
          <c:val>
            <c:numRef>
              <c:f>Analiza_Całość!$I$10:$I$651</c:f>
              <c:numCache>
                <c:formatCode>#\ ##0.000</c:formatCode>
                <c:ptCount val="642"/>
                <c:pt idx="1">
                  <c:v>1.266113629112553E-2</c:v>
                </c:pt>
                <c:pt idx="2">
                  <c:v>-1.3171614566864775E-2</c:v>
                </c:pt>
                <c:pt idx="3">
                  <c:v>-1.9500102824032695E-3</c:v>
                </c:pt>
                <c:pt idx="4">
                  <c:v>2.919393065847764E-2</c:v>
                </c:pt>
                <c:pt idx="5">
                  <c:v>0.20881637147960319</c:v>
                </c:pt>
                <c:pt idx="6">
                  <c:v>-0.10189980068894267</c:v>
                </c:pt>
                <c:pt idx="7">
                  <c:v>-0.44247991919615925</c:v>
                </c:pt>
                <c:pt idx="8">
                  <c:v>-1.1606382697812556</c:v>
                </c:pt>
                <c:pt idx="9">
                  <c:v>-4.0940604476291664E-2</c:v>
                </c:pt>
                <c:pt idx="10">
                  <c:v>0.44096073625772281</c:v>
                </c:pt>
                <c:pt idx="11">
                  <c:v>9.5799678775154717E-2</c:v>
                </c:pt>
                <c:pt idx="12">
                  <c:v>1.1316442678777072E-2</c:v>
                </c:pt>
                <c:pt idx="13">
                  <c:v>0.3464140651141312</c:v>
                </c:pt>
                <c:pt idx="14">
                  <c:v>-0.10611076485431692</c:v>
                </c:pt>
                <c:pt idx="15">
                  <c:v>-9.0887977425524458E-2</c:v>
                </c:pt>
                <c:pt idx="16">
                  <c:v>4.6095948785374041E-2</c:v>
                </c:pt>
                <c:pt idx="17">
                  <c:v>0.19306989799514618</c:v>
                </c:pt>
                <c:pt idx="18">
                  <c:v>0.19628904503024014</c:v>
                </c:pt>
                <c:pt idx="19">
                  <c:v>8.9781479619355231E-2</c:v>
                </c:pt>
                <c:pt idx="20">
                  <c:v>-6.2922716688862401E-2</c:v>
                </c:pt>
                <c:pt idx="21">
                  <c:v>3.5177809238673419E-3</c:v>
                </c:pt>
                <c:pt idx="22">
                  <c:v>0.59669721296793377</c:v>
                </c:pt>
                <c:pt idx="23">
                  <c:v>0.25515134288505159</c:v>
                </c:pt>
                <c:pt idx="24">
                  <c:v>-1.4718991467543852E-2</c:v>
                </c:pt>
                <c:pt idx="25">
                  <c:v>0.49682118921636764</c:v>
                </c:pt>
                <c:pt idx="26">
                  <c:v>0.10911509811928344</c:v>
                </c:pt>
                <c:pt idx="27">
                  <c:v>-9.5693396492013694E-2</c:v>
                </c:pt>
                <c:pt idx="28">
                  <c:v>5.5820339864576241E-2</c:v>
                </c:pt>
                <c:pt idx="29">
                  <c:v>-8.3235068797882228E-2</c:v>
                </c:pt>
                <c:pt idx="30">
                  <c:v>-1.8044224316249302E-2</c:v>
                </c:pt>
                <c:pt idx="31">
                  <c:v>-6.3831297578698099E-4</c:v>
                </c:pt>
                <c:pt idx="32">
                  <c:v>6.0296898687450806E-2</c:v>
                </c:pt>
                <c:pt idx="33">
                  <c:v>-0.13147538349020937</c:v>
                </c:pt>
                <c:pt idx="34">
                  <c:v>1.7148429290414491E-2</c:v>
                </c:pt>
                <c:pt idx="35">
                  <c:v>7.1816056618412283E-2</c:v>
                </c:pt>
                <c:pt idx="36">
                  <c:v>9.3446639630778705E-2</c:v>
                </c:pt>
                <c:pt idx="37">
                  <c:v>9.3828120981243046E-3</c:v>
                </c:pt>
                <c:pt idx="38">
                  <c:v>0.10217368396492343</c:v>
                </c:pt>
                <c:pt idx="39">
                  <c:v>-0.30584976488736704</c:v>
                </c:pt>
                <c:pt idx="40">
                  <c:v>-0.15402641121968763</c:v>
                </c:pt>
                <c:pt idx="41">
                  <c:v>0.75765571269417187</c:v>
                </c:pt>
                <c:pt idx="42">
                  <c:v>1.6758602194277827E-2</c:v>
                </c:pt>
                <c:pt idx="43">
                  <c:v>2.2099923846963243E-2</c:v>
                </c:pt>
                <c:pt idx="44">
                  <c:v>-8.2000160797957022E-3</c:v>
                </c:pt>
                <c:pt idx="45">
                  <c:v>-6.2770713300297487E-3</c:v>
                </c:pt>
                <c:pt idx="46">
                  <c:v>1.1528564778795491E-2</c:v>
                </c:pt>
                <c:pt idx="47">
                  <c:v>1.5917157654699032E-2</c:v>
                </c:pt>
                <c:pt idx="48">
                  <c:v>2.0864033530187953E-3</c:v>
                </c:pt>
                <c:pt idx="49">
                  <c:v>9.3858631185161912E-3</c:v>
                </c:pt>
                <c:pt idx="50">
                  <c:v>1.1506177640074888E-2</c:v>
                </c:pt>
                <c:pt idx="51">
                  <c:v>1.1163193358143531E-3</c:v>
                </c:pt>
                <c:pt idx="52">
                  <c:v>1.0462705617619861E-2</c:v>
                </c:pt>
                <c:pt idx="53">
                  <c:v>0.80993699248850248</c:v>
                </c:pt>
                <c:pt idx="54">
                  <c:v>-0.1000308212209533</c:v>
                </c:pt>
                <c:pt idx="55">
                  <c:v>-3.1437070107220855E-3</c:v>
                </c:pt>
                <c:pt idx="56">
                  <c:v>1.2132587557589503E-2</c:v>
                </c:pt>
                <c:pt idx="57">
                  <c:v>-0.44573274035376587</c:v>
                </c:pt>
                <c:pt idx="58">
                  <c:v>1.195255439516707E-2</c:v>
                </c:pt>
                <c:pt idx="59">
                  <c:v>-1.9767351808552824E-2</c:v>
                </c:pt>
                <c:pt idx="60">
                  <c:v>-1.8804202938316195E-3</c:v>
                </c:pt>
                <c:pt idx="61">
                  <c:v>9.5710151824190959E-3</c:v>
                </c:pt>
                <c:pt idx="62">
                  <c:v>0.11705061249913662</c:v>
                </c:pt>
                <c:pt idx="63">
                  <c:v>4.9924615649787896E-2</c:v>
                </c:pt>
                <c:pt idx="64">
                  <c:v>1.1175304745880688E-2</c:v>
                </c:pt>
                <c:pt idx="65">
                  <c:v>1.2833860865857361E-2</c:v>
                </c:pt>
                <c:pt idx="66">
                  <c:v>-9.1203145227192195E-2</c:v>
                </c:pt>
                <c:pt idx="67">
                  <c:v>-0.43077872668576545</c:v>
                </c:pt>
                <c:pt idx="68">
                  <c:v>0.2389879467677769</c:v>
                </c:pt>
                <c:pt idx="69">
                  <c:v>-0.18100299097549843</c:v>
                </c:pt>
                <c:pt idx="70">
                  <c:v>-7.0751417598491351E-3</c:v>
                </c:pt>
                <c:pt idx="71">
                  <c:v>7.7361912854834181E-2</c:v>
                </c:pt>
                <c:pt idx="72">
                  <c:v>-3.7805097299226098E-3</c:v>
                </c:pt>
                <c:pt idx="73">
                  <c:v>-4.1920581281496005E-3</c:v>
                </c:pt>
                <c:pt idx="74">
                  <c:v>0.12384967714094142</c:v>
                </c:pt>
                <c:pt idx="75">
                  <c:v>1.125523542748752E-2</c:v>
                </c:pt>
                <c:pt idx="76">
                  <c:v>-9.145480931707084E-2</c:v>
                </c:pt>
                <c:pt idx="77">
                  <c:v>8.6279454119742027E-2</c:v>
                </c:pt>
                <c:pt idx="78">
                  <c:v>-0.2414544558435594</c:v>
                </c:pt>
                <c:pt idx="79">
                  <c:v>1.3978814151993646E-3</c:v>
                </c:pt>
                <c:pt idx="80">
                  <c:v>-0.91059870965163325</c:v>
                </c:pt>
                <c:pt idx="81">
                  <c:v>0.13184431698267662</c:v>
                </c:pt>
                <c:pt idx="82">
                  <c:v>3.5095471863577643E-2</c:v>
                </c:pt>
                <c:pt idx="83">
                  <c:v>2.034107398158902E-2</c:v>
                </c:pt>
                <c:pt idx="84">
                  <c:v>-1.7441903810921922E-3</c:v>
                </c:pt>
                <c:pt idx="85">
                  <c:v>0.27497794179354162</c:v>
                </c:pt>
                <c:pt idx="86">
                  <c:v>-2.289328758786624E-4</c:v>
                </c:pt>
                <c:pt idx="87">
                  <c:v>-4.2487111907507646E-2</c:v>
                </c:pt>
                <c:pt idx="88">
                  <c:v>0.30510534747323348</c:v>
                </c:pt>
                <c:pt idx="89">
                  <c:v>0.42321205919075844</c:v>
                </c:pt>
                <c:pt idx="90">
                  <c:v>0.22084189636562002</c:v>
                </c:pt>
                <c:pt idx="91">
                  <c:v>2.1189112671327059E-2</c:v>
                </c:pt>
                <c:pt idx="92">
                  <c:v>0.220879262786422</c:v>
                </c:pt>
                <c:pt idx="93">
                  <c:v>3.5279560352807771E-2</c:v>
                </c:pt>
                <c:pt idx="94">
                  <c:v>1.1024233057965738E-2</c:v>
                </c:pt>
                <c:pt idx="95">
                  <c:v>-3.5499858693999187E-3</c:v>
                </c:pt>
                <c:pt idx="96">
                  <c:v>2.1102882201540218E-2</c:v>
                </c:pt>
                <c:pt idx="97">
                  <c:v>-0.18929449228640705</c:v>
                </c:pt>
                <c:pt idx="98">
                  <c:v>2.737728918942306E-2</c:v>
                </c:pt>
                <c:pt idx="99">
                  <c:v>3.2308643962419836E-4</c:v>
                </c:pt>
                <c:pt idx="100">
                  <c:v>-2.9388385024087249E-3</c:v>
                </c:pt>
                <c:pt idx="101">
                  <c:v>0.16196214252202079</c:v>
                </c:pt>
                <c:pt idx="102">
                  <c:v>1.9625847848203648E-3</c:v>
                </c:pt>
                <c:pt idx="103">
                  <c:v>-0.2302079490239306</c:v>
                </c:pt>
                <c:pt idx="104">
                  <c:v>-8.6264988765039075E-2</c:v>
                </c:pt>
                <c:pt idx="105">
                  <c:v>6.9552008753026584E-2</c:v>
                </c:pt>
                <c:pt idx="106">
                  <c:v>0.12437023241491652</c:v>
                </c:pt>
                <c:pt idx="107">
                  <c:v>1.7189736597100769E-2</c:v>
                </c:pt>
                <c:pt idx="108">
                  <c:v>0.19896865545170339</c:v>
                </c:pt>
                <c:pt idx="109">
                  <c:v>3.0778282283927538E-3</c:v>
                </c:pt>
                <c:pt idx="110">
                  <c:v>-4.1618112422514564E-2</c:v>
                </c:pt>
                <c:pt idx="111">
                  <c:v>5.1227551196131316E-3</c:v>
                </c:pt>
                <c:pt idx="112">
                  <c:v>-5.4364859277455935E-3</c:v>
                </c:pt>
                <c:pt idx="113">
                  <c:v>-1.0801481405930957E-2</c:v>
                </c:pt>
                <c:pt idx="114">
                  <c:v>1.5592851524193208E-3</c:v>
                </c:pt>
                <c:pt idx="115">
                  <c:v>0.21271180925679367</c:v>
                </c:pt>
                <c:pt idx="116">
                  <c:v>1.5998456561150398E-2</c:v>
                </c:pt>
                <c:pt idx="117">
                  <c:v>7.5347159971261846E-4</c:v>
                </c:pt>
                <c:pt idx="118">
                  <c:v>0.15358412137087551</c:v>
                </c:pt>
                <c:pt idx="119">
                  <c:v>3.9858952668003766E-3</c:v>
                </c:pt>
                <c:pt idx="120">
                  <c:v>1.1433674559424567E-2</c:v>
                </c:pt>
                <c:pt idx="121">
                  <c:v>2.3982640657616017E-3</c:v>
                </c:pt>
                <c:pt idx="122">
                  <c:v>6.7231627140262873E-2</c:v>
                </c:pt>
                <c:pt idx="123">
                  <c:v>-7.5253704888755824E-2</c:v>
                </c:pt>
                <c:pt idx="124">
                  <c:v>0.25774097841990695</c:v>
                </c:pt>
                <c:pt idx="125">
                  <c:v>1.443762375887836E-2</c:v>
                </c:pt>
                <c:pt idx="126">
                  <c:v>-0.14251603969971383</c:v>
                </c:pt>
                <c:pt idx="127">
                  <c:v>8.5622301748466967E-3</c:v>
                </c:pt>
                <c:pt idx="128">
                  <c:v>0.33886361118573571</c:v>
                </c:pt>
                <c:pt idx="129">
                  <c:v>0.39239531524259963</c:v>
                </c:pt>
                <c:pt idx="130">
                  <c:v>-1.6254883006272536E-5</c:v>
                </c:pt>
                <c:pt idx="131">
                  <c:v>-7.3031675470125457E-2</c:v>
                </c:pt>
                <c:pt idx="132">
                  <c:v>-4.0498597131399805E-4</c:v>
                </c:pt>
                <c:pt idx="133">
                  <c:v>1.3972794105499453</c:v>
                </c:pt>
                <c:pt idx="134">
                  <c:v>-4.9357017004703074E-3</c:v>
                </c:pt>
                <c:pt idx="135">
                  <c:v>1.1497436569829489E-2</c:v>
                </c:pt>
                <c:pt idx="136">
                  <c:v>8.7705967063400614E-2</c:v>
                </c:pt>
                <c:pt idx="137">
                  <c:v>0.12071966060498429</c:v>
                </c:pt>
                <c:pt idx="138">
                  <c:v>-0.13131360030578243</c:v>
                </c:pt>
                <c:pt idx="139">
                  <c:v>-7.144944045078816E-3</c:v>
                </c:pt>
                <c:pt idx="140">
                  <c:v>-8.3299311441686896E-3</c:v>
                </c:pt>
                <c:pt idx="141">
                  <c:v>-1.7617357861269056</c:v>
                </c:pt>
                <c:pt idx="142">
                  <c:v>-5.098063479003212E-3</c:v>
                </c:pt>
                <c:pt idx="143">
                  <c:v>-1.924938725056391E-2</c:v>
                </c:pt>
                <c:pt idx="144">
                  <c:v>3.0589691845994693E-3</c:v>
                </c:pt>
                <c:pt idx="145">
                  <c:v>-0.23077933165619458</c:v>
                </c:pt>
                <c:pt idx="146">
                  <c:v>5.7241823542719672E-3</c:v>
                </c:pt>
                <c:pt idx="147">
                  <c:v>0.15285951328476433</c:v>
                </c:pt>
                <c:pt idx="148">
                  <c:v>-5.4231231558510284E-2</c:v>
                </c:pt>
                <c:pt idx="149">
                  <c:v>1.7339014886719184E-2</c:v>
                </c:pt>
                <c:pt idx="150">
                  <c:v>0.38551843366969596</c:v>
                </c:pt>
                <c:pt idx="151">
                  <c:v>5.9471441425684723E-2</c:v>
                </c:pt>
                <c:pt idx="152">
                  <c:v>0.49731485224786542</c:v>
                </c:pt>
                <c:pt idx="153">
                  <c:v>0.10697668814139139</c:v>
                </c:pt>
                <c:pt idx="154">
                  <c:v>0.31289431317584881</c:v>
                </c:pt>
                <c:pt idx="155">
                  <c:v>1.3262401119622513</c:v>
                </c:pt>
                <c:pt idx="156">
                  <c:v>-0.16151798213484003</c:v>
                </c:pt>
                <c:pt idx="157">
                  <c:v>6.5053595202013703E-2</c:v>
                </c:pt>
                <c:pt idx="158">
                  <c:v>-0.12487059725801997</c:v>
                </c:pt>
                <c:pt idx="159">
                  <c:v>5.1276546370115916E-2</c:v>
                </c:pt>
                <c:pt idx="160">
                  <c:v>-3.0087593343552932E-2</c:v>
                </c:pt>
                <c:pt idx="161">
                  <c:v>0.37240094529020773</c:v>
                </c:pt>
                <c:pt idx="162">
                  <c:v>-0.20096891777553472</c:v>
                </c:pt>
                <c:pt idx="163">
                  <c:v>-5.3315168333101237E-2</c:v>
                </c:pt>
                <c:pt idx="164">
                  <c:v>-6.7674212538282319E-4</c:v>
                </c:pt>
                <c:pt idx="165">
                  <c:v>8.6495348859005894E-2</c:v>
                </c:pt>
                <c:pt idx="166">
                  <c:v>0.26812306708778877</c:v>
                </c:pt>
                <c:pt idx="167">
                  <c:v>-1.0844367865125992E-2</c:v>
                </c:pt>
                <c:pt idx="168">
                  <c:v>2.3031636859371929E-2</c:v>
                </c:pt>
                <c:pt idx="169">
                  <c:v>1.28469781931142</c:v>
                </c:pt>
                <c:pt idx="170">
                  <c:v>-2.5632234324890479E-2</c:v>
                </c:pt>
                <c:pt idx="171">
                  <c:v>7.009251221603563E-2</c:v>
                </c:pt>
                <c:pt idx="172">
                  <c:v>0.5488774294835963</c:v>
                </c:pt>
                <c:pt idx="173">
                  <c:v>0.51131553124732498</c:v>
                </c:pt>
                <c:pt idx="174">
                  <c:v>6.8075985422133556E-3</c:v>
                </c:pt>
                <c:pt idx="175">
                  <c:v>8.4293467882212703E-2</c:v>
                </c:pt>
                <c:pt idx="176">
                  <c:v>9.4492490151831809E-2</c:v>
                </c:pt>
                <c:pt idx="177">
                  <c:v>0.63570093678242401</c:v>
                </c:pt>
                <c:pt idx="178">
                  <c:v>1.5729241705453312E-2</c:v>
                </c:pt>
                <c:pt idx="179">
                  <c:v>-0.39857484484311367</c:v>
                </c:pt>
                <c:pt idx="180">
                  <c:v>-5.2622414949665686E-2</c:v>
                </c:pt>
                <c:pt idx="181">
                  <c:v>-0.24374400913923511</c:v>
                </c:pt>
                <c:pt idx="182">
                  <c:v>0.3412698222972077</c:v>
                </c:pt>
                <c:pt idx="183">
                  <c:v>-2.3674755434965888E-4</c:v>
                </c:pt>
                <c:pt idx="184">
                  <c:v>0.66628334105813813</c:v>
                </c:pt>
                <c:pt idx="185">
                  <c:v>0.46362001692639154</c:v>
                </c:pt>
                <c:pt idx="186">
                  <c:v>4.109214599005373</c:v>
                </c:pt>
                <c:pt idx="187">
                  <c:v>-0.28317761051660506</c:v>
                </c:pt>
                <c:pt idx="188">
                  <c:v>3.3993603035820108E-2</c:v>
                </c:pt>
                <c:pt idx="189">
                  <c:v>-9.8146713000324404E-2</c:v>
                </c:pt>
                <c:pt idx="190">
                  <c:v>1.2048917158224981E-2</c:v>
                </c:pt>
                <c:pt idx="191">
                  <c:v>0.13104094809441857</c:v>
                </c:pt>
                <c:pt idx="192">
                  <c:v>0.24260710988841527</c:v>
                </c:pt>
                <c:pt idx="193">
                  <c:v>-0.19812454579616334</c:v>
                </c:pt>
                <c:pt idx="194">
                  <c:v>1.4939464689223136E-2</c:v>
                </c:pt>
                <c:pt idx="195">
                  <c:v>4.3576507992959534E-2</c:v>
                </c:pt>
                <c:pt idx="196">
                  <c:v>-0.11249973680388381</c:v>
                </c:pt>
                <c:pt idx="197">
                  <c:v>-1.7782367414365119E-2</c:v>
                </c:pt>
                <c:pt idx="198">
                  <c:v>0.56754440041377752</c:v>
                </c:pt>
                <c:pt idx="199">
                  <c:v>1.0497443073997914E-2</c:v>
                </c:pt>
                <c:pt idx="200">
                  <c:v>-3.2875794864950514E-2</c:v>
                </c:pt>
                <c:pt idx="201">
                  <c:v>5.2797496663536947E-5</c:v>
                </c:pt>
                <c:pt idx="202">
                  <c:v>-2.3299894825301593E-3</c:v>
                </c:pt>
                <c:pt idx="203">
                  <c:v>1.8638551132443837E-2</c:v>
                </c:pt>
                <c:pt idx="204">
                  <c:v>0.22431306551733421</c:v>
                </c:pt>
                <c:pt idx="205">
                  <c:v>-2.6475595699460008E-3</c:v>
                </c:pt>
                <c:pt idx="206">
                  <c:v>0.14614635447085522</c:v>
                </c:pt>
                <c:pt idx="207">
                  <c:v>-3.946953072675452E-3</c:v>
                </c:pt>
                <c:pt idx="208">
                  <c:v>-0.29071149165394994</c:v>
                </c:pt>
                <c:pt idx="209">
                  <c:v>-1.2837659416820024E-2</c:v>
                </c:pt>
                <c:pt idx="210">
                  <c:v>0.51119305344784483</c:v>
                </c:pt>
                <c:pt idx="211">
                  <c:v>0.22028862579610564</c:v>
                </c:pt>
                <c:pt idx="212">
                  <c:v>6.7644170278047255E-3</c:v>
                </c:pt>
                <c:pt idx="213">
                  <c:v>0.17425570570002158</c:v>
                </c:pt>
                <c:pt idx="214">
                  <c:v>7.0843800084929853E-2</c:v>
                </c:pt>
                <c:pt idx="215">
                  <c:v>-6.193236380033218E-2</c:v>
                </c:pt>
                <c:pt idx="216">
                  <c:v>0.23868538762950031</c:v>
                </c:pt>
                <c:pt idx="217">
                  <c:v>-0.2536322623713172</c:v>
                </c:pt>
                <c:pt idx="218">
                  <c:v>0.19487983193799963</c:v>
                </c:pt>
                <c:pt idx="219">
                  <c:v>-0.26819378199536281</c:v>
                </c:pt>
                <c:pt idx="220">
                  <c:v>3.6174171423941637E-2</c:v>
                </c:pt>
                <c:pt idx="221">
                  <c:v>-1.7645243631014829E-3</c:v>
                </c:pt>
                <c:pt idx="222">
                  <c:v>5.1251657391393479E-3</c:v>
                </c:pt>
                <c:pt idx="223">
                  <c:v>7.2126790979565314E-3</c:v>
                </c:pt>
                <c:pt idx="224">
                  <c:v>-0.16690371536840498</c:v>
                </c:pt>
                <c:pt idx="225">
                  <c:v>1.8589204598185027E-2</c:v>
                </c:pt>
                <c:pt idx="226">
                  <c:v>-5.6284022216246399E-3</c:v>
                </c:pt>
                <c:pt idx="227">
                  <c:v>-1.4925224093120804E-2</c:v>
                </c:pt>
                <c:pt idx="228">
                  <c:v>1.756826157750524E-2</c:v>
                </c:pt>
                <c:pt idx="229">
                  <c:v>-3.7850185091503619E-3</c:v>
                </c:pt>
                <c:pt idx="230">
                  <c:v>-0.14355664259234624</c:v>
                </c:pt>
                <c:pt idx="231">
                  <c:v>0.10181903577453078</c:v>
                </c:pt>
                <c:pt idx="232">
                  <c:v>0.23293744608092748</c:v>
                </c:pt>
                <c:pt idx="233">
                  <c:v>-5.3553057986410746E-2</c:v>
                </c:pt>
                <c:pt idx="234">
                  <c:v>-9.2703119227788289E-2</c:v>
                </c:pt>
                <c:pt idx="235">
                  <c:v>1.6990349251799763E-2</c:v>
                </c:pt>
                <c:pt idx="236">
                  <c:v>-4.8588897805657005E-2</c:v>
                </c:pt>
                <c:pt idx="237">
                  <c:v>1.0377297474706282E-2</c:v>
                </c:pt>
                <c:pt idx="238">
                  <c:v>-2.5820576118351646E-2</c:v>
                </c:pt>
                <c:pt idx="239">
                  <c:v>-0.20848086599528637</c:v>
                </c:pt>
                <c:pt idx="240">
                  <c:v>-0.14817151645695192</c:v>
                </c:pt>
                <c:pt idx="241">
                  <c:v>-0.39584203124313211</c:v>
                </c:pt>
                <c:pt idx="242">
                  <c:v>0.10291413345544509</c:v>
                </c:pt>
                <c:pt idx="243">
                  <c:v>0.30844921490862376</c:v>
                </c:pt>
                <c:pt idx="244">
                  <c:v>0.12757918084740361</c:v>
                </c:pt>
                <c:pt idx="245">
                  <c:v>8.0232388048284697E-2</c:v>
                </c:pt>
                <c:pt idx="246">
                  <c:v>2.4551544694828564E-3</c:v>
                </c:pt>
                <c:pt idx="247">
                  <c:v>0.47214503593482338</c:v>
                </c:pt>
                <c:pt idx="248">
                  <c:v>-4.562199188756777E-2</c:v>
                </c:pt>
                <c:pt idx="249">
                  <c:v>0.469428620202339</c:v>
                </c:pt>
                <c:pt idx="250">
                  <c:v>1.2343879636889099E-2</c:v>
                </c:pt>
                <c:pt idx="251">
                  <c:v>0.20476015506476486</c:v>
                </c:pt>
                <c:pt idx="252">
                  <c:v>-0.32145773271842204</c:v>
                </c:pt>
                <c:pt idx="253">
                  <c:v>-5.0622528503496689E-2</c:v>
                </c:pt>
                <c:pt idx="254">
                  <c:v>-0.18590446630706303</c:v>
                </c:pt>
                <c:pt idx="255">
                  <c:v>-3.8285022175232886E-2</c:v>
                </c:pt>
                <c:pt idx="256">
                  <c:v>2.8518976655789174E-3</c:v>
                </c:pt>
                <c:pt idx="257">
                  <c:v>-0.12775826535085244</c:v>
                </c:pt>
                <c:pt idx="258">
                  <c:v>-0.41673988234158799</c:v>
                </c:pt>
                <c:pt idx="259">
                  <c:v>-7.6937553115397073E-2</c:v>
                </c:pt>
                <c:pt idx="260">
                  <c:v>1.9951223245273653E-3</c:v>
                </c:pt>
                <c:pt idx="261">
                  <c:v>-0.18700620274885171</c:v>
                </c:pt>
                <c:pt idx="262">
                  <c:v>6.7598916796907105E-2</c:v>
                </c:pt>
                <c:pt idx="263">
                  <c:v>0.3242556560399068</c:v>
                </c:pt>
                <c:pt idx="264">
                  <c:v>2.2894287591566975</c:v>
                </c:pt>
                <c:pt idx="265">
                  <c:v>1.11970623362323E-2</c:v>
                </c:pt>
                <c:pt idx="266">
                  <c:v>5.3251314734659161E-3</c:v>
                </c:pt>
                <c:pt idx="267">
                  <c:v>0.24457010398282186</c:v>
                </c:pt>
                <c:pt idx="268">
                  <c:v>-0.27603615601160536</c:v>
                </c:pt>
                <c:pt idx="269">
                  <c:v>5.2972580785759504E-2</c:v>
                </c:pt>
                <c:pt idx="270">
                  <c:v>0.25750099212236144</c:v>
                </c:pt>
                <c:pt idx="271">
                  <c:v>-1.3733833398066331E-2</c:v>
                </c:pt>
                <c:pt idx="272">
                  <c:v>-1.2136782128702173E-2</c:v>
                </c:pt>
                <c:pt idx="273">
                  <c:v>4.8273060963976988E-2</c:v>
                </c:pt>
                <c:pt idx="274">
                  <c:v>-1.1938702059214212</c:v>
                </c:pt>
                <c:pt idx="275">
                  <c:v>-0.90081745555252724</c:v>
                </c:pt>
                <c:pt idx="276">
                  <c:v>0.4775369922808359</c:v>
                </c:pt>
                <c:pt idx="277">
                  <c:v>1.3824720256105927E-2</c:v>
                </c:pt>
                <c:pt idx="278">
                  <c:v>0.23298474244730638</c:v>
                </c:pt>
                <c:pt idx="279">
                  <c:v>0.11656273735984879</c:v>
                </c:pt>
                <c:pt idx="280">
                  <c:v>-9.0315837891097317E-3</c:v>
                </c:pt>
                <c:pt idx="281">
                  <c:v>1.2999045790818009E-2</c:v>
                </c:pt>
                <c:pt idx="282">
                  <c:v>-3.808780595471184E-4</c:v>
                </c:pt>
                <c:pt idx="283">
                  <c:v>3.4408776266481311E-3</c:v>
                </c:pt>
                <c:pt idx="284">
                  <c:v>1.0998621225133398E-2</c:v>
                </c:pt>
                <c:pt idx="285">
                  <c:v>5.0395031129912837E-3</c:v>
                </c:pt>
                <c:pt idx="286">
                  <c:v>1.8181003503814352E-2</c:v>
                </c:pt>
                <c:pt idx="287">
                  <c:v>-0.19591946591066556</c:v>
                </c:pt>
                <c:pt idx="288">
                  <c:v>-9.3260585345689151E-2</c:v>
                </c:pt>
                <c:pt idx="289">
                  <c:v>1.910771066171435E-2</c:v>
                </c:pt>
                <c:pt idx="290">
                  <c:v>-9.7362142261914197E-2</c:v>
                </c:pt>
                <c:pt idx="291">
                  <c:v>-9.239125224077549E-2</c:v>
                </c:pt>
                <c:pt idx="292">
                  <c:v>1.7517997541327546E-2</c:v>
                </c:pt>
                <c:pt idx="293">
                  <c:v>0.30082970596372327</c:v>
                </c:pt>
                <c:pt idx="294">
                  <c:v>-7.1008252177051645E-2</c:v>
                </c:pt>
                <c:pt idx="295">
                  <c:v>1.3415573189656804E-2</c:v>
                </c:pt>
                <c:pt idx="296">
                  <c:v>-1.1574719800899747E-2</c:v>
                </c:pt>
                <c:pt idx="297">
                  <c:v>4.3631506342500792E-2</c:v>
                </c:pt>
                <c:pt idx="298">
                  <c:v>1.2237607520559912E-2</c:v>
                </c:pt>
                <c:pt idx="299">
                  <c:v>-9.7525567786749257E-3</c:v>
                </c:pt>
                <c:pt idx="300">
                  <c:v>0.33585193186700391</c:v>
                </c:pt>
                <c:pt idx="301">
                  <c:v>2.0829502318964188E-3</c:v>
                </c:pt>
                <c:pt idx="302">
                  <c:v>1.5277603395769113E-2</c:v>
                </c:pt>
                <c:pt idx="303">
                  <c:v>0.78403469439396467</c:v>
                </c:pt>
                <c:pt idx="304">
                  <c:v>6.7541197535270214E-3</c:v>
                </c:pt>
                <c:pt idx="305">
                  <c:v>0.37456721762951783</c:v>
                </c:pt>
                <c:pt idx="306">
                  <c:v>0.24332571061356223</c:v>
                </c:pt>
                <c:pt idx="307">
                  <c:v>-1.5195695252090413E-2</c:v>
                </c:pt>
                <c:pt idx="308">
                  <c:v>8.503145909499743E-3</c:v>
                </c:pt>
                <c:pt idx="309">
                  <c:v>0.10364542745342487</c:v>
                </c:pt>
                <c:pt idx="310">
                  <c:v>2.4528088389041969E-2</c:v>
                </c:pt>
                <c:pt idx="311">
                  <c:v>0.40677377132753989</c:v>
                </c:pt>
                <c:pt idx="312">
                  <c:v>0.12711559448674858</c:v>
                </c:pt>
                <c:pt idx="313">
                  <c:v>-5.8504240472856406E-2</c:v>
                </c:pt>
                <c:pt idx="314">
                  <c:v>3.8748615023287414E-3</c:v>
                </c:pt>
                <c:pt idx="315">
                  <c:v>3.9700249691909661E-3</c:v>
                </c:pt>
                <c:pt idx="316">
                  <c:v>0.43929490221898959</c:v>
                </c:pt>
                <c:pt idx="317">
                  <c:v>0.17572778439374215</c:v>
                </c:pt>
                <c:pt idx="318">
                  <c:v>-5.1937344712937872E-2</c:v>
                </c:pt>
                <c:pt idx="319">
                  <c:v>-5.0593602703796758E-2</c:v>
                </c:pt>
                <c:pt idx="320">
                  <c:v>0.11030030288536885</c:v>
                </c:pt>
                <c:pt idx="321">
                  <c:v>1.7028290049037054E-2</c:v>
                </c:pt>
                <c:pt idx="322">
                  <c:v>0.12656967804562935</c:v>
                </c:pt>
                <c:pt idx="323">
                  <c:v>0.1110964854239338</c:v>
                </c:pt>
                <c:pt idx="324">
                  <c:v>-5.171671334058825E-3</c:v>
                </c:pt>
                <c:pt idx="325">
                  <c:v>5.1203572012603615E-3</c:v>
                </c:pt>
                <c:pt idx="326">
                  <c:v>1.821776625028404</c:v>
                </c:pt>
                <c:pt idx="327">
                  <c:v>-0.54944735570078285</c:v>
                </c:pt>
                <c:pt idx="328">
                  <c:v>-5.8132630039064992E-3</c:v>
                </c:pt>
                <c:pt idx="329">
                  <c:v>-3.2628170759330111E-3</c:v>
                </c:pt>
                <c:pt idx="330">
                  <c:v>-0.17002095387906868</c:v>
                </c:pt>
                <c:pt idx="331">
                  <c:v>-0.50818491722969261</c:v>
                </c:pt>
                <c:pt idx="332">
                  <c:v>2.2080190125017829E-2</c:v>
                </c:pt>
                <c:pt idx="333">
                  <c:v>-5.2107145886681749E-2</c:v>
                </c:pt>
                <c:pt idx="334">
                  <c:v>-5.5725185556076973E-2</c:v>
                </c:pt>
                <c:pt idx="335">
                  <c:v>1.725734137987267E-2</c:v>
                </c:pt>
                <c:pt idx="336">
                  <c:v>-0.1561262742860392</c:v>
                </c:pt>
                <c:pt idx="337">
                  <c:v>-0.1902016475113677</c:v>
                </c:pt>
                <c:pt idx="338">
                  <c:v>-1.4425596415845732E-2</c:v>
                </c:pt>
                <c:pt idx="339">
                  <c:v>6.8361686402340638E-3</c:v>
                </c:pt>
                <c:pt idx="340">
                  <c:v>2.7228546220059435E-2</c:v>
                </c:pt>
                <c:pt idx="341">
                  <c:v>-7.2081060081718995E-3</c:v>
                </c:pt>
                <c:pt idx="342">
                  <c:v>0.61714477502701204</c:v>
                </c:pt>
                <c:pt idx="343">
                  <c:v>0.23808041692732207</c:v>
                </c:pt>
                <c:pt idx="344">
                  <c:v>3.2441194081758384</c:v>
                </c:pt>
                <c:pt idx="345">
                  <c:v>5.3112709725411378E-3</c:v>
                </c:pt>
                <c:pt idx="346">
                  <c:v>11.850402174779218</c:v>
                </c:pt>
                <c:pt idx="347">
                  <c:v>-3.8264961254541596E-2</c:v>
                </c:pt>
                <c:pt idx="348">
                  <c:v>0.69788061439419735</c:v>
                </c:pt>
                <c:pt idx="349">
                  <c:v>0.34951935208311635</c:v>
                </c:pt>
                <c:pt idx="350">
                  <c:v>-6.0386530179479259E-3</c:v>
                </c:pt>
                <c:pt idx="351">
                  <c:v>0.50295207042361234</c:v>
                </c:pt>
                <c:pt idx="352">
                  <c:v>-1.3541183136356327E-2</c:v>
                </c:pt>
                <c:pt idx="353">
                  <c:v>1.941495188508835E-2</c:v>
                </c:pt>
                <c:pt idx="354">
                  <c:v>5.8494710214018752E-3</c:v>
                </c:pt>
                <c:pt idx="355">
                  <c:v>7.7967621285804922</c:v>
                </c:pt>
                <c:pt idx="356">
                  <c:v>1.4488279505799895</c:v>
                </c:pt>
                <c:pt idx="357">
                  <c:v>0.25309360820797711</c:v>
                </c:pt>
                <c:pt idx="358">
                  <c:v>1.2836624714585021E-2</c:v>
                </c:pt>
                <c:pt idx="359">
                  <c:v>1.0380555095812483E-2</c:v>
                </c:pt>
                <c:pt idx="360">
                  <c:v>-0.14803573036906714</c:v>
                </c:pt>
                <c:pt idx="361">
                  <c:v>6.0257074802061439E-3</c:v>
                </c:pt>
                <c:pt idx="362">
                  <c:v>0.1122652619534259</c:v>
                </c:pt>
                <c:pt idx="363">
                  <c:v>-8.6883168321538751E-2</c:v>
                </c:pt>
                <c:pt idx="364">
                  <c:v>0.24238547913781883</c:v>
                </c:pt>
                <c:pt idx="365">
                  <c:v>0.15154036139291005</c:v>
                </c:pt>
                <c:pt idx="366">
                  <c:v>-2.1416148361708132E-2</c:v>
                </c:pt>
                <c:pt idx="367">
                  <c:v>-6.8206849903329481E-2</c:v>
                </c:pt>
                <c:pt idx="368">
                  <c:v>-3.6535591624431429E-2</c:v>
                </c:pt>
                <c:pt idx="369">
                  <c:v>-4.5289497998157735E-2</c:v>
                </c:pt>
                <c:pt idx="370">
                  <c:v>-0.12238343643151683</c:v>
                </c:pt>
                <c:pt idx="371">
                  <c:v>-3.2224696484772775E-2</c:v>
                </c:pt>
                <c:pt idx="372">
                  <c:v>-6.7291035536931609E-3</c:v>
                </c:pt>
                <c:pt idx="373">
                  <c:v>0.20443920993311604</c:v>
                </c:pt>
                <c:pt idx="374">
                  <c:v>-6.2690101058970882E-2</c:v>
                </c:pt>
                <c:pt idx="375">
                  <c:v>-0.1851778246735214</c:v>
                </c:pt>
                <c:pt idx="376">
                  <c:v>-4.7908716836442267E-2</c:v>
                </c:pt>
                <c:pt idx="377">
                  <c:v>-5.0700923736290981E-2</c:v>
                </c:pt>
                <c:pt idx="378">
                  <c:v>-4.5634789040094326E-2</c:v>
                </c:pt>
                <c:pt idx="379">
                  <c:v>0.15819491706290378</c:v>
                </c:pt>
                <c:pt idx="380">
                  <c:v>-2.3810550678993181E-2</c:v>
                </c:pt>
                <c:pt idx="381">
                  <c:v>-2.6381291443355881E-2</c:v>
                </c:pt>
                <c:pt idx="382">
                  <c:v>-2.6202772703398658E-2</c:v>
                </c:pt>
                <c:pt idx="383">
                  <c:v>0.22916207375420772</c:v>
                </c:pt>
                <c:pt idx="384">
                  <c:v>6.5538910698270669E-3</c:v>
                </c:pt>
                <c:pt idx="385">
                  <c:v>1.5360635085359675E-2</c:v>
                </c:pt>
                <c:pt idx="386">
                  <c:v>6.624466597848766E-3</c:v>
                </c:pt>
                <c:pt idx="387">
                  <c:v>2.4565319470393199E-2</c:v>
                </c:pt>
                <c:pt idx="388">
                  <c:v>0.14439736931781688</c:v>
                </c:pt>
                <c:pt idx="389">
                  <c:v>-7.96683447195079E-3</c:v>
                </c:pt>
                <c:pt idx="390">
                  <c:v>-0.11721964246266259</c:v>
                </c:pt>
                <c:pt idx="391">
                  <c:v>1.5660397472716525E-2</c:v>
                </c:pt>
                <c:pt idx="392">
                  <c:v>-6.8082531175073235E-2</c:v>
                </c:pt>
                <c:pt idx="393">
                  <c:v>2.6345344539402404E-2</c:v>
                </c:pt>
                <c:pt idx="394">
                  <c:v>-0.10281233898039588</c:v>
                </c:pt>
                <c:pt idx="395">
                  <c:v>-0.49191526119537476</c:v>
                </c:pt>
                <c:pt idx="396">
                  <c:v>1.5992322000890624E-2</c:v>
                </c:pt>
                <c:pt idx="397">
                  <c:v>3.9131911714829215E-2</c:v>
                </c:pt>
                <c:pt idx="398">
                  <c:v>-0.16907328028286095</c:v>
                </c:pt>
                <c:pt idx="399">
                  <c:v>4.9709439788436782E-3</c:v>
                </c:pt>
                <c:pt idx="400">
                  <c:v>9.0337233510817683E-3</c:v>
                </c:pt>
                <c:pt idx="401">
                  <c:v>3.919906615321711E-2</c:v>
                </c:pt>
                <c:pt idx="402">
                  <c:v>-8.9450731178608578E-3</c:v>
                </c:pt>
                <c:pt idx="403">
                  <c:v>4.290359080525441E-2</c:v>
                </c:pt>
                <c:pt idx="404">
                  <c:v>7.5132799605359679E-3</c:v>
                </c:pt>
                <c:pt idx="405">
                  <c:v>1.597725759172608E-2</c:v>
                </c:pt>
                <c:pt idx="406">
                  <c:v>3.7737223939293685E-3</c:v>
                </c:pt>
                <c:pt idx="407">
                  <c:v>1.3144388108354832E-2</c:v>
                </c:pt>
                <c:pt idx="408">
                  <c:v>4.6871469126408272E-3</c:v>
                </c:pt>
                <c:pt idx="409">
                  <c:v>-1.2912761454031418E-2</c:v>
                </c:pt>
                <c:pt idx="410">
                  <c:v>8.3681560238968444E-4</c:v>
                </c:pt>
                <c:pt idx="411">
                  <c:v>0.37533223526624582</c:v>
                </c:pt>
                <c:pt idx="412">
                  <c:v>0.2956737455767966</c:v>
                </c:pt>
                <c:pt idx="413">
                  <c:v>3.8901339214802988E-3</c:v>
                </c:pt>
                <c:pt idx="414">
                  <c:v>3.6173253614713019E-2</c:v>
                </c:pt>
                <c:pt idx="415">
                  <c:v>-5.3172783756938458E-3</c:v>
                </c:pt>
                <c:pt idx="416">
                  <c:v>-3.082552767275093E-3</c:v>
                </c:pt>
                <c:pt idx="417">
                  <c:v>-9.3658483842906648E-4</c:v>
                </c:pt>
                <c:pt idx="418">
                  <c:v>-2.057276725198065E-4</c:v>
                </c:pt>
                <c:pt idx="419">
                  <c:v>0.47210625825959696</c:v>
                </c:pt>
                <c:pt idx="420">
                  <c:v>1.0667500383410022E-2</c:v>
                </c:pt>
                <c:pt idx="421">
                  <c:v>1.6258046253136982E-2</c:v>
                </c:pt>
                <c:pt idx="422">
                  <c:v>0.92359134932957776</c:v>
                </c:pt>
                <c:pt idx="423">
                  <c:v>-1.3777347627863534E-3</c:v>
                </c:pt>
                <c:pt idx="424">
                  <c:v>-2.9049400618430532E-3</c:v>
                </c:pt>
                <c:pt idx="425">
                  <c:v>2.3733015493077048E-3</c:v>
                </c:pt>
                <c:pt idx="426">
                  <c:v>-4.4233714307728711E-3</c:v>
                </c:pt>
                <c:pt idx="427">
                  <c:v>0.46960604490460245</c:v>
                </c:pt>
                <c:pt idx="428">
                  <c:v>9.1320840320374685E-3</c:v>
                </c:pt>
                <c:pt idx="429">
                  <c:v>-9.256523030010122E-3</c:v>
                </c:pt>
                <c:pt idx="430">
                  <c:v>1.0065632916678169E-2</c:v>
                </c:pt>
                <c:pt idx="431">
                  <c:v>1.8114619937614762E-3</c:v>
                </c:pt>
                <c:pt idx="432">
                  <c:v>7.6605161242859765E-3</c:v>
                </c:pt>
                <c:pt idx="433">
                  <c:v>-1.502875865173614E-2</c:v>
                </c:pt>
                <c:pt idx="434">
                  <c:v>1.5910337291069609E-2</c:v>
                </c:pt>
                <c:pt idx="435">
                  <c:v>1.4755777471453513E-2</c:v>
                </c:pt>
                <c:pt idx="436">
                  <c:v>2.4537487663955915E-4</c:v>
                </c:pt>
                <c:pt idx="437">
                  <c:v>0.25047644423565885</c:v>
                </c:pt>
                <c:pt idx="438">
                  <c:v>1.914727809315675E-2</c:v>
                </c:pt>
                <c:pt idx="439">
                  <c:v>7.7577526460537172E-3</c:v>
                </c:pt>
                <c:pt idx="440">
                  <c:v>2.2178921701421217E-4</c:v>
                </c:pt>
                <c:pt idx="441">
                  <c:v>8.5572953696377851E-3</c:v>
                </c:pt>
                <c:pt idx="442">
                  <c:v>1.2954092735983913E-2</c:v>
                </c:pt>
                <c:pt idx="443">
                  <c:v>1.0457948002251527E-3</c:v>
                </c:pt>
                <c:pt idx="444">
                  <c:v>0.57466952651565872</c:v>
                </c:pt>
                <c:pt idx="445">
                  <c:v>6.5031713049945594E-3</c:v>
                </c:pt>
                <c:pt idx="446">
                  <c:v>-3.2137176893654029E-3</c:v>
                </c:pt>
                <c:pt idx="447">
                  <c:v>0.46658987482339764</c:v>
                </c:pt>
                <c:pt idx="448">
                  <c:v>9.0710681260297577E-2</c:v>
                </c:pt>
                <c:pt idx="449">
                  <c:v>-7.6596893256342113E-3</c:v>
                </c:pt>
                <c:pt idx="450">
                  <c:v>-2.438671648463675E-3</c:v>
                </c:pt>
                <c:pt idx="451">
                  <c:v>-5.9601620763394259E-2</c:v>
                </c:pt>
                <c:pt idx="452">
                  <c:v>-3.0443629680620976E-2</c:v>
                </c:pt>
                <c:pt idx="453">
                  <c:v>-5.237458349638402E-2</c:v>
                </c:pt>
                <c:pt idx="454">
                  <c:v>-3.176802177720095E-2</c:v>
                </c:pt>
                <c:pt idx="455">
                  <c:v>-2.7339596388942233E-2</c:v>
                </c:pt>
                <c:pt idx="456">
                  <c:v>-1.8189747366592623E-2</c:v>
                </c:pt>
                <c:pt idx="457">
                  <c:v>4.810032159241473E-5</c:v>
                </c:pt>
                <c:pt idx="458">
                  <c:v>-1.1616177838458253E-2</c:v>
                </c:pt>
                <c:pt idx="459">
                  <c:v>-1.5353690622066374E-2</c:v>
                </c:pt>
                <c:pt idx="460">
                  <c:v>-6.311913794909696E-3</c:v>
                </c:pt>
                <c:pt idx="461">
                  <c:v>-1.2525797428686314E-2</c:v>
                </c:pt>
                <c:pt idx="462">
                  <c:v>1.45900353683448E-2</c:v>
                </c:pt>
                <c:pt idx="463">
                  <c:v>-1.3839467240217562E-2</c:v>
                </c:pt>
                <c:pt idx="464">
                  <c:v>-1.1280529876012135E-2</c:v>
                </c:pt>
                <c:pt idx="465">
                  <c:v>-1.1604345252191894E-2</c:v>
                </c:pt>
                <c:pt idx="466">
                  <c:v>-3.7523895058733103E-2</c:v>
                </c:pt>
                <c:pt idx="467">
                  <c:v>-3.8510365401844826E-2</c:v>
                </c:pt>
                <c:pt idx="468">
                  <c:v>0.37177238357368747</c:v>
                </c:pt>
                <c:pt idx="469">
                  <c:v>1.7488444336866138E-2</c:v>
                </c:pt>
                <c:pt idx="470">
                  <c:v>-6.1696408857225826E-3</c:v>
                </c:pt>
                <c:pt idx="471">
                  <c:v>1.5503706477071333E-2</c:v>
                </c:pt>
                <c:pt idx="472">
                  <c:v>-9.1071839101175556E-4</c:v>
                </c:pt>
                <c:pt idx="473">
                  <c:v>-6.2981871255418653E-3</c:v>
                </c:pt>
                <c:pt idx="474">
                  <c:v>-3.3479916274670174E-3</c:v>
                </c:pt>
                <c:pt idx="475">
                  <c:v>3.9368011814921999E-3</c:v>
                </c:pt>
                <c:pt idx="476">
                  <c:v>0.17167685870229654</c:v>
                </c:pt>
                <c:pt idx="477">
                  <c:v>2.4118957770991045E-3</c:v>
                </c:pt>
                <c:pt idx="478">
                  <c:v>2.1644637682727286E-2</c:v>
                </c:pt>
                <c:pt idx="479">
                  <c:v>7.3409624397724471E-3</c:v>
                </c:pt>
                <c:pt idx="480">
                  <c:v>-4.2754480229389991E-3</c:v>
                </c:pt>
                <c:pt idx="481">
                  <c:v>0.30573335490611253</c:v>
                </c:pt>
                <c:pt idx="482">
                  <c:v>8.4346425355708021E-3</c:v>
                </c:pt>
                <c:pt idx="483">
                  <c:v>-3.9324582740585257E-3</c:v>
                </c:pt>
                <c:pt idx="484">
                  <c:v>-1.4346544760113211E-2</c:v>
                </c:pt>
                <c:pt idx="485">
                  <c:v>7.3727073403029308E-3</c:v>
                </c:pt>
                <c:pt idx="486">
                  <c:v>1.8426059875920053E-2</c:v>
                </c:pt>
                <c:pt idx="487">
                  <c:v>-1.3704074151499324E-2</c:v>
                </c:pt>
                <c:pt idx="488">
                  <c:v>4.2747321348679534E-3</c:v>
                </c:pt>
                <c:pt idx="489">
                  <c:v>1.4794047722221926E-2</c:v>
                </c:pt>
                <c:pt idx="490">
                  <c:v>1.3449695059697397E-2</c:v>
                </c:pt>
                <c:pt idx="491">
                  <c:v>-3.2394243041133919E-3</c:v>
                </c:pt>
                <c:pt idx="492">
                  <c:v>-4.4355298319032066E-3</c:v>
                </c:pt>
                <c:pt idx="493">
                  <c:v>-4.278084647368896E-3</c:v>
                </c:pt>
                <c:pt idx="494">
                  <c:v>1.00017696375021E-2</c:v>
                </c:pt>
                <c:pt idx="495">
                  <c:v>2.1271280535528625E-2</c:v>
                </c:pt>
                <c:pt idx="496">
                  <c:v>1.429303737321419E-3</c:v>
                </c:pt>
                <c:pt idx="497">
                  <c:v>1.8401086328512228E-2</c:v>
                </c:pt>
                <c:pt idx="498">
                  <c:v>-9.9565881552243773E-3</c:v>
                </c:pt>
                <c:pt idx="499">
                  <c:v>-1.5514396794458207E-2</c:v>
                </c:pt>
                <c:pt idx="500">
                  <c:v>-9.843785461083332E-3</c:v>
                </c:pt>
                <c:pt idx="501">
                  <c:v>-1.1077819335958417E-3</c:v>
                </c:pt>
                <c:pt idx="502">
                  <c:v>1.1301559621368362E-2</c:v>
                </c:pt>
                <c:pt idx="503">
                  <c:v>1.4809507641322384E-3</c:v>
                </c:pt>
                <c:pt idx="504">
                  <c:v>3.3412550314348977E-2</c:v>
                </c:pt>
                <c:pt idx="505">
                  <c:v>7.960913182734064E-2</c:v>
                </c:pt>
                <c:pt idx="506">
                  <c:v>1.2099395605269514E-2</c:v>
                </c:pt>
                <c:pt idx="507">
                  <c:v>-1.3121969252238852E-2</c:v>
                </c:pt>
                <c:pt idx="508">
                  <c:v>1.0424568363731623E-2</c:v>
                </c:pt>
                <c:pt idx="509">
                  <c:v>8.0508877468243867E-3</c:v>
                </c:pt>
                <c:pt idx="510">
                  <c:v>-6.1139958975608977E-3</c:v>
                </c:pt>
                <c:pt idx="511">
                  <c:v>1.4016377264147728E-2</c:v>
                </c:pt>
                <c:pt idx="512">
                  <c:v>-5.4427484676211613E-3</c:v>
                </c:pt>
                <c:pt idx="513">
                  <c:v>-8.0668564113373087E-3</c:v>
                </c:pt>
                <c:pt idx="514">
                  <c:v>-3.6631382299256998E-3</c:v>
                </c:pt>
                <c:pt idx="515">
                  <c:v>6.2787167544708922E-3</c:v>
                </c:pt>
                <c:pt idx="516">
                  <c:v>-4.4764637222238779E-2</c:v>
                </c:pt>
                <c:pt idx="517">
                  <c:v>-2.5670060694737984E-2</c:v>
                </c:pt>
                <c:pt idx="518">
                  <c:v>-1.9984891329893895E-2</c:v>
                </c:pt>
                <c:pt idx="519">
                  <c:v>-1.0107695614636203E-2</c:v>
                </c:pt>
                <c:pt idx="520">
                  <c:v>1.3959534522633987E-2</c:v>
                </c:pt>
                <c:pt idx="521">
                  <c:v>-0.13193497988671643</c:v>
                </c:pt>
                <c:pt idx="522">
                  <c:v>-3.2469529680501097E-3</c:v>
                </c:pt>
                <c:pt idx="523">
                  <c:v>-4.7553655811771733E-3</c:v>
                </c:pt>
                <c:pt idx="524">
                  <c:v>-3.0006696650874964E-2</c:v>
                </c:pt>
                <c:pt idx="525">
                  <c:v>-1.3376482836446879E-2</c:v>
                </c:pt>
                <c:pt idx="526">
                  <c:v>8.5950873797147054E-3</c:v>
                </c:pt>
                <c:pt idx="527">
                  <c:v>5.8402973676097147E-3</c:v>
                </c:pt>
                <c:pt idx="528">
                  <c:v>2.4506782844158082E-3</c:v>
                </c:pt>
                <c:pt idx="529">
                  <c:v>-2.6965255082644912E-2</c:v>
                </c:pt>
                <c:pt idx="530">
                  <c:v>-5.888073378568226E-3</c:v>
                </c:pt>
                <c:pt idx="531">
                  <c:v>2.2159987824310612E-2</c:v>
                </c:pt>
                <c:pt idx="532">
                  <c:v>-4.567779343267464E-3</c:v>
                </c:pt>
                <c:pt idx="533">
                  <c:v>1.2280419033960932E-2</c:v>
                </c:pt>
                <c:pt idx="534">
                  <c:v>8.7545074401340628E-3</c:v>
                </c:pt>
                <c:pt idx="535">
                  <c:v>8.3374220708920532E-3</c:v>
                </c:pt>
                <c:pt idx="536">
                  <c:v>1.5615232511256849E-3</c:v>
                </c:pt>
                <c:pt idx="537">
                  <c:v>-4.1604944621465023E-3</c:v>
                </c:pt>
                <c:pt idx="538">
                  <c:v>8.722500958358026E-3</c:v>
                </c:pt>
                <c:pt idx="539">
                  <c:v>-8.4990451158950542E-3</c:v>
                </c:pt>
                <c:pt idx="540">
                  <c:v>-4.0596595503816779E-3</c:v>
                </c:pt>
                <c:pt idx="541">
                  <c:v>1.0312755749830593E-2</c:v>
                </c:pt>
                <c:pt idx="542">
                  <c:v>-1.3581686961106065E-2</c:v>
                </c:pt>
                <c:pt idx="543">
                  <c:v>-2.4205524510989562E-3</c:v>
                </c:pt>
                <c:pt idx="544">
                  <c:v>6.8624508487991065E-3</c:v>
                </c:pt>
                <c:pt idx="545">
                  <c:v>-1.1843518934118169E-2</c:v>
                </c:pt>
                <c:pt idx="546">
                  <c:v>-8.2231182173209127E-3</c:v>
                </c:pt>
                <c:pt idx="547">
                  <c:v>-2.4295141783037266E-3</c:v>
                </c:pt>
                <c:pt idx="548">
                  <c:v>-2.7626012580328485E-3</c:v>
                </c:pt>
                <c:pt idx="549">
                  <c:v>1.2678922845221763E-2</c:v>
                </c:pt>
                <c:pt idx="550">
                  <c:v>-3.6734871910115707E-2</c:v>
                </c:pt>
                <c:pt idx="551">
                  <c:v>-4.558462384640638E-3</c:v>
                </c:pt>
                <c:pt idx="552">
                  <c:v>-6.5213897879501381E-3</c:v>
                </c:pt>
                <c:pt idx="553">
                  <c:v>4.0684217090003472E-2</c:v>
                </c:pt>
                <c:pt idx="554">
                  <c:v>1.2873107302890929E-2</c:v>
                </c:pt>
                <c:pt idx="555">
                  <c:v>-5.3254226091592471E-3</c:v>
                </c:pt>
                <c:pt idx="556">
                  <c:v>-1.1321437937428236E-2</c:v>
                </c:pt>
                <c:pt idx="557">
                  <c:v>-2.5511363725971847E-4</c:v>
                </c:pt>
                <c:pt idx="558">
                  <c:v>1.8664183949468338E-3</c:v>
                </c:pt>
                <c:pt idx="559">
                  <c:v>3.4014186303488181E-2</c:v>
                </c:pt>
                <c:pt idx="560">
                  <c:v>2.5809471964444164E-2</c:v>
                </c:pt>
                <c:pt idx="561">
                  <c:v>-3.2279612163543803E-2</c:v>
                </c:pt>
                <c:pt idx="562">
                  <c:v>2.8732574078049744E-2</c:v>
                </c:pt>
                <c:pt idx="563">
                  <c:v>2.134439670764543E-3</c:v>
                </c:pt>
                <c:pt idx="564">
                  <c:v>1.3691577836927316E-2</c:v>
                </c:pt>
                <c:pt idx="565">
                  <c:v>-3.0824401679674374E-3</c:v>
                </c:pt>
                <c:pt idx="566">
                  <c:v>1.6283164101360548E-2</c:v>
                </c:pt>
                <c:pt idx="567">
                  <c:v>4.5379330527284267E-3</c:v>
                </c:pt>
                <c:pt idx="568">
                  <c:v>-1.1252837698927376E-2</c:v>
                </c:pt>
                <c:pt idx="569">
                  <c:v>-6.0918795482756138E-3</c:v>
                </c:pt>
                <c:pt idx="570">
                  <c:v>-3.9675687741880239E-4</c:v>
                </c:pt>
                <c:pt idx="571">
                  <c:v>-7.6881242812798511E-3</c:v>
                </c:pt>
                <c:pt idx="572">
                  <c:v>-3.5072097236743538E-3</c:v>
                </c:pt>
                <c:pt idx="573">
                  <c:v>-0.15532984920760828</c:v>
                </c:pt>
                <c:pt idx="574">
                  <c:v>1.7045130964965516E-2</c:v>
                </c:pt>
                <c:pt idx="575">
                  <c:v>1.196817488682278E-2</c:v>
                </c:pt>
                <c:pt idx="576">
                  <c:v>8.9151807081577772E-3</c:v>
                </c:pt>
                <c:pt idx="577">
                  <c:v>-2.3492828280180511E-3</c:v>
                </c:pt>
                <c:pt idx="578">
                  <c:v>4.0068468302623117E-3</c:v>
                </c:pt>
                <c:pt idx="579">
                  <c:v>-2.911064981248046E-3</c:v>
                </c:pt>
                <c:pt idx="580">
                  <c:v>9.9093538637795575E-3</c:v>
                </c:pt>
                <c:pt idx="581">
                  <c:v>-2.7586669997470281E-3</c:v>
                </c:pt>
                <c:pt idx="582">
                  <c:v>2.0635414529124319E-3</c:v>
                </c:pt>
                <c:pt idx="583">
                  <c:v>-8.0053921083012014E-3</c:v>
                </c:pt>
                <c:pt idx="584">
                  <c:v>1.1077815734483742E-2</c:v>
                </c:pt>
                <c:pt idx="585">
                  <c:v>1.4610048014818133E-2</c:v>
                </c:pt>
                <c:pt idx="586">
                  <c:v>-9.894173016777863E-4</c:v>
                </c:pt>
                <c:pt idx="587">
                  <c:v>1.1694154051844485E-2</c:v>
                </c:pt>
                <c:pt idx="588">
                  <c:v>9.8766333499478165E-3</c:v>
                </c:pt>
                <c:pt idx="589">
                  <c:v>9.1338631552861926E-3</c:v>
                </c:pt>
                <c:pt idx="590">
                  <c:v>6.5095727441066842E-3</c:v>
                </c:pt>
                <c:pt idx="591">
                  <c:v>1.182528529863891E-2</c:v>
                </c:pt>
                <c:pt idx="592">
                  <c:v>8.4833427251629345E-3</c:v>
                </c:pt>
                <c:pt idx="593">
                  <c:v>-6.1653090477453709E-3</c:v>
                </c:pt>
                <c:pt idx="594">
                  <c:v>1.2823264239814058E-2</c:v>
                </c:pt>
                <c:pt idx="595">
                  <c:v>-3.2925206508438443E-3</c:v>
                </c:pt>
                <c:pt idx="596">
                  <c:v>-5.5918233176299736E-3</c:v>
                </c:pt>
                <c:pt idx="597">
                  <c:v>-1.5618702731146072E-3</c:v>
                </c:pt>
                <c:pt idx="598">
                  <c:v>-3.571264877522129E-3</c:v>
                </c:pt>
                <c:pt idx="599">
                  <c:v>1.2800852137062613E-2</c:v>
                </c:pt>
                <c:pt idx="600">
                  <c:v>7.3096232896308067E-3</c:v>
                </c:pt>
                <c:pt idx="601">
                  <c:v>-7.3416009064741772E-3</c:v>
                </c:pt>
                <c:pt idx="602">
                  <c:v>3.4594840993884546E-3</c:v>
                </c:pt>
                <c:pt idx="603">
                  <c:v>1.267919579217569E-2</c:v>
                </c:pt>
                <c:pt idx="604">
                  <c:v>9.1438687026546006E-4</c:v>
                </c:pt>
                <c:pt idx="605">
                  <c:v>1.0280060969192206E-2</c:v>
                </c:pt>
                <c:pt idx="606">
                  <c:v>-7.9211036750459485E-3</c:v>
                </c:pt>
                <c:pt idx="607">
                  <c:v>3.3290383825379521E-3</c:v>
                </c:pt>
                <c:pt idx="608">
                  <c:v>1.0778549234569113E-2</c:v>
                </c:pt>
                <c:pt idx="609">
                  <c:v>6.8301290465644371E-4</c:v>
                </c:pt>
                <c:pt idx="610">
                  <c:v>1.5149460509955581E-2</c:v>
                </c:pt>
                <c:pt idx="611">
                  <c:v>-9.8305876172655182E-3</c:v>
                </c:pt>
                <c:pt idx="612">
                  <c:v>-4.5105292956204579E-5</c:v>
                </c:pt>
                <c:pt idx="613">
                  <c:v>-3.4250070823027556E-3</c:v>
                </c:pt>
                <c:pt idx="614">
                  <c:v>-2.320763403285131E-3</c:v>
                </c:pt>
                <c:pt idx="615">
                  <c:v>-9.1161188000454807E-3</c:v>
                </c:pt>
                <c:pt idx="616">
                  <c:v>-4.8816768849491154E-3</c:v>
                </c:pt>
                <c:pt idx="617">
                  <c:v>3.4655847717557364E-3</c:v>
                </c:pt>
                <c:pt idx="618">
                  <c:v>7.4628404224563738E-3</c:v>
                </c:pt>
                <c:pt idx="619">
                  <c:v>-5.689180911305769E-3</c:v>
                </c:pt>
                <c:pt idx="620">
                  <c:v>3.2757587582477043E-3</c:v>
                </c:pt>
                <c:pt idx="621">
                  <c:v>1.5714359408391942E-3</c:v>
                </c:pt>
                <c:pt idx="622">
                  <c:v>3.4168409688728474E-3</c:v>
                </c:pt>
                <c:pt idx="623">
                  <c:v>4.8910109677891001E-3</c:v>
                </c:pt>
                <c:pt idx="624">
                  <c:v>9.5452677378649042E-3</c:v>
                </c:pt>
                <c:pt idx="625">
                  <c:v>-3.7006596019573124E-3</c:v>
                </c:pt>
                <c:pt idx="626">
                  <c:v>-3.5748625764053799E-4</c:v>
                </c:pt>
                <c:pt idx="627">
                  <c:v>5.540243525414823E-3</c:v>
                </c:pt>
                <c:pt idx="628">
                  <c:v>-2.0825693803128154E-3</c:v>
                </c:pt>
                <c:pt idx="629">
                  <c:v>1.2603273779632218E-2</c:v>
                </c:pt>
                <c:pt idx="630">
                  <c:v>-5.5887621137618027E-4</c:v>
                </c:pt>
                <c:pt idx="631">
                  <c:v>8.0000459517171052E-3</c:v>
                </c:pt>
                <c:pt idx="632">
                  <c:v>-8.9234117676362246E-3</c:v>
                </c:pt>
                <c:pt idx="633">
                  <c:v>-1.5093492620299465E-3</c:v>
                </c:pt>
                <c:pt idx="634">
                  <c:v>-1.201781399522428E-2</c:v>
                </c:pt>
                <c:pt idx="635">
                  <c:v>-7.833053106309773E-3</c:v>
                </c:pt>
                <c:pt idx="636">
                  <c:v>5.2105870111507357E-3</c:v>
                </c:pt>
                <c:pt idx="637">
                  <c:v>-5.817312676270614E-3</c:v>
                </c:pt>
                <c:pt idx="638">
                  <c:v>-0.18220444458142415</c:v>
                </c:pt>
                <c:pt idx="639">
                  <c:v>1.5086047820456194E-2</c:v>
                </c:pt>
                <c:pt idx="640">
                  <c:v>6.9963881579537812E-3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0B-439B-A70B-8158A6F59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0538328"/>
        <c:axId val="610538656"/>
      </c:barChart>
      <c:dateAx>
        <c:axId val="61053832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numFmt formatCode="m/d/yyyy" sourceLinked="0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10538656"/>
        <c:crosses val="autoZero"/>
        <c:auto val="0"/>
        <c:lblOffset val="100"/>
        <c:baseTimeUnit val="days"/>
      </c:dateAx>
      <c:valAx>
        <c:axId val="610538656"/>
        <c:scaling>
          <c:orientation val="minMax"/>
          <c:max val="4"/>
          <c:min val="-1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 sz="1000">
                    <a:solidFill>
                      <a:sysClr val="windowText" lastClr="000000"/>
                    </a:solidFill>
                  </a:rPr>
                  <a:t>[%]</a:t>
                </a:r>
              </a:p>
            </c:rich>
          </c:tx>
          <c:layout>
            <c:manualLayout>
              <c:xMode val="edge"/>
              <c:yMode val="edge"/>
              <c:x val="5.8796296296296296E-3"/>
              <c:y val="3.811226851851851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#,##0.00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10538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l-PL" sz="2000" b="1">
                <a:solidFill>
                  <a:sysClr val="windowText" lastClr="000000"/>
                </a:solidFill>
              </a:rPr>
              <a:t>Beta ETF WIG</a:t>
            </a:r>
            <a:r>
              <a:rPr lang="pl-PL" sz="2000" b="1" baseline="0">
                <a:solidFill>
                  <a:sysClr val="windowText" lastClr="000000"/>
                </a:solidFill>
              </a:rPr>
              <a:t>20TR - kreacja/umorzenie vs. obroty</a:t>
            </a:r>
            <a:endParaRPr lang="en-US" sz="20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3.937101851851852E-2"/>
          <c:y val="0.11029467592592594"/>
          <c:w val="0.94769379629629624"/>
          <c:h val="0.71470810185185185"/>
        </c:manualLayout>
      </c:layout>
      <c:barChart>
        <c:barDir val="col"/>
        <c:grouping val="clustered"/>
        <c:varyColors val="0"/>
        <c:ser>
          <c:idx val="1"/>
          <c:order val="1"/>
          <c:tx>
            <c:v>Kreacja/Umorzenie [tys. PLN]</c:v>
          </c:tx>
          <c:spPr>
            <a:solidFill>
              <a:srgbClr val="99FFCC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252"/>
            <c:invertIfNegative val="0"/>
            <c:bubble3D val="0"/>
            <c:spPr>
              <a:solidFill>
                <a:srgbClr val="C000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D74C-4BB7-A017-7117CED4F791}"/>
              </c:ext>
            </c:extLst>
          </c:dPt>
          <c:dPt>
            <c:idx val="489"/>
            <c:invertIfNegative val="0"/>
            <c:bubble3D val="0"/>
            <c:spPr>
              <a:solidFill>
                <a:srgbClr val="C000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74C-4BB7-A017-7117CED4F791}"/>
              </c:ext>
            </c:extLst>
          </c:dPt>
          <c:dPt>
            <c:idx val="630"/>
            <c:invertIfNegative val="0"/>
            <c:bubble3D val="0"/>
            <c:spPr>
              <a:solidFill>
                <a:srgbClr val="C000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D74C-4BB7-A017-7117CED4F791}"/>
              </c:ext>
            </c:extLst>
          </c:dPt>
          <c:dPt>
            <c:idx val="633"/>
            <c:invertIfNegative val="0"/>
            <c:bubble3D val="0"/>
            <c:spPr>
              <a:solidFill>
                <a:srgbClr val="C000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D74C-4BB7-A017-7117CED4F791}"/>
              </c:ext>
            </c:extLst>
          </c:dPt>
          <c:dPt>
            <c:idx val="639"/>
            <c:invertIfNegative val="0"/>
            <c:bubble3D val="0"/>
            <c:spPr>
              <a:solidFill>
                <a:srgbClr val="C000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74C-4BB7-A017-7117CED4F791}"/>
              </c:ext>
            </c:extLst>
          </c:dPt>
          <c:cat>
            <c:numRef>
              <c:f>Analiza_Całość!$B$10:$B$651</c:f>
              <c:numCache>
                <c:formatCode>m/d/yyyy</c:formatCode>
                <c:ptCount val="642"/>
                <c:pt idx="1">
                  <c:v>44405</c:v>
                </c:pt>
                <c:pt idx="2">
                  <c:v>44404</c:v>
                </c:pt>
                <c:pt idx="3">
                  <c:v>44403</c:v>
                </c:pt>
                <c:pt idx="4">
                  <c:v>44400</c:v>
                </c:pt>
                <c:pt idx="5">
                  <c:v>44399</c:v>
                </c:pt>
                <c:pt idx="6">
                  <c:v>44398</c:v>
                </c:pt>
                <c:pt idx="7">
                  <c:v>44397</c:v>
                </c:pt>
                <c:pt idx="8">
                  <c:v>44396</c:v>
                </c:pt>
                <c:pt idx="9">
                  <c:v>44393</c:v>
                </c:pt>
                <c:pt idx="10">
                  <c:v>44392</c:v>
                </c:pt>
                <c:pt idx="11">
                  <c:v>44391</c:v>
                </c:pt>
                <c:pt idx="12">
                  <c:v>44390</c:v>
                </c:pt>
                <c:pt idx="13">
                  <c:v>44389</c:v>
                </c:pt>
                <c:pt idx="14">
                  <c:v>44386</c:v>
                </c:pt>
                <c:pt idx="15">
                  <c:v>44385</c:v>
                </c:pt>
                <c:pt idx="16">
                  <c:v>44384</c:v>
                </c:pt>
                <c:pt idx="17">
                  <c:v>44383</c:v>
                </c:pt>
                <c:pt idx="18">
                  <c:v>44382</c:v>
                </c:pt>
                <c:pt idx="19">
                  <c:v>44379</c:v>
                </c:pt>
                <c:pt idx="20">
                  <c:v>44378</c:v>
                </c:pt>
                <c:pt idx="21">
                  <c:v>44377</c:v>
                </c:pt>
                <c:pt idx="22">
                  <c:v>44376</c:v>
                </c:pt>
                <c:pt idx="23">
                  <c:v>44375</c:v>
                </c:pt>
                <c:pt idx="24">
                  <c:v>44372</c:v>
                </c:pt>
                <c:pt idx="25">
                  <c:v>44371</c:v>
                </c:pt>
                <c:pt idx="26">
                  <c:v>44370</c:v>
                </c:pt>
                <c:pt idx="27">
                  <c:v>44369</c:v>
                </c:pt>
                <c:pt idx="28">
                  <c:v>44368</c:v>
                </c:pt>
                <c:pt idx="29">
                  <c:v>44365</c:v>
                </c:pt>
                <c:pt idx="30">
                  <c:v>44364</c:v>
                </c:pt>
                <c:pt idx="31">
                  <c:v>44363</c:v>
                </c:pt>
                <c:pt idx="32">
                  <c:v>44362</c:v>
                </c:pt>
                <c:pt idx="33">
                  <c:v>44361</c:v>
                </c:pt>
                <c:pt idx="34">
                  <c:v>44358</c:v>
                </c:pt>
                <c:pt idx="35">
                  <c:v>44357</c:v>
                </c:pt>
                <c:pt idx="36">
                  <c:v>44356</c:v>
                </c:pt>
                <c:pt idx="37">
                  <c:v>44355</c:v>
                </c:pt>
                <c:pt idx="38">
                  <c:v>44354</c:v>
                </c:pt>
                <c:pt idx="39">
                  <c:v>44351</c:v>
                </c:pt>
                <c:pt idx="40">
                  <c:v>44349</c:v>
                </c:pt>
                <c:pt idx="41">
                  <c:v>44348</c:v>
                </c:pt>
                <c:pt idx="42">
                  <c:v>44347</c:v>
                </c:pt>
                <c:pt idx="43">
                  <c:v>44344</c:v>
                </c:pt>
                <c:pt idx="44">
                  <c:v>44343</c:v>
                </c:pt>
                <c:pt idx="45">
                  <c:v>44342</c:v>
                </c:pt>
                <c:pt idx="46">
                  <c:v>44341</c:v>
                </c:pt>
                <c:pt idx="47">
                  <c:v>44340</c:v>
                </c:pt>
                <c:pt idx="48">
                  <c:v>44337</c:v>
                </c:pt>
                <c:pt idx="49">
                  <c:v>44336</c:v>
                </c:pt>
                <c:pt idx="50">
                  <c:v>44335</c:v>
                </c:pt>
                <c:pt idx="51">
                  <c:v>44334</c:v>
                </c:pt>
                <c:pt idx="52">
                  <c:v>44333</c:v>
                </c:pt>
                <c:pt idx="53">
                  <c:v>44330</c:v>
                </c:pt>
                <c:pt idx="54">
                  <c:v>44329</c:v>
                </c:pt>
                <c:pt idx="55">
                  <c:v>44328</c:v>
                </c:pt>
                <c:pt idx="56">
                  <c:v>44327</c:v>
                </c:pt>
                <c:pt idx="57">
                  <c:v>44326</c:v>
                </c:pt>
                <c:pt idx="58">
                  <c:v>44323</c:v>
                </c:pt>
                <c:pt idx="59">
                  <c:v>44322</c:v>
                </c:pt>
                <c:pt idx="60">
                  <c:v>44321</c:v>
                </c:pt>
                <c:pt idx="61">
                  <c:v>44320</c:v>
                </c:pt>
                <c:pt idx="62">
                  <c:v>44316</c:v>
                </c:pt>
                <c:pt idx="63">
                  <c:v>44315</c:v>
                </c:pt>
                <c:pt idx="64">
                  <c:v>44314</c:v>
                </c:pt>
                <c:pt idx="65">
                  <c:v>44313</c:v>
                </c:pt>
                <c:pt idx="66">
                  <c:v>44312</c:v>
                </c:pt>
                <c:pt idx="67">
                  <c:v>44309</c:v>
                </c:pt>
                <c:pt idx="68">
                  <c:v>44308</c:v>
                </c:pt>
                <c:pt idx="69">
                  <c:v>44307</c:v>
                </c:pt>
                <c:pt idx="70">
                  <c:v>44306</c:v>
                </c:pt>
                <c:pt idx="71">
                  <c:v>44305</c:v>
                </c:pt>
                <c:pt idx="72">
                  <c:v>44302</c:v>
                </c:pt>
                <c:pt idx="73">
                  <c:v>44301</c:v>
                </c:pt>
                <c:pt idx="74">
                  <c:v>44300</c:v>
                </c:pt>
                <c:pt idx="75">
                  <c:v>44299</c:v>
                </c:pt>
                <c:pt idx="76">
                  <c:v>44298</c:v>
                </c:pt>
                <c:pt idx="77">
                  <c:v>44295</c:v>
                </c:pt>
                <c:pt idx="78">
                  <c:v>44294</c:v>
                </c:pt>
                <c:pt idx="79">
                  <c:v>44293</c:v>
                </c:pt>
                <c:pt idx="80">
                  <c:v>44292</c:v>
                </c:pt>
                <c:pt idx="81">
                  <c:v>44287</c:v>
                </c:pt>
                <c:pt idx="82">
                  <c:v>44286</c:v>
                </c:pt>
                <c:pt idx="83">
                  <c:v>44285</c:v>
                </c:pt>
                <c:pt idx="84">
                  <c:v>44284</c:v>
                </c:pt>
                <c:pt idx="85">
                  <c:v>44281</c:v>
                </c:pt>
                <c:pt idx="86">
                  <c:v>44280</c:v>
                </c:pt>
                <c:pt idx="87">
                  <c:v>44279</c:v>
                </c:pt>
                <c:pt idx="88">
                  <c:v>44278</c:v>
                </c:pt>
                <c:pt idx="89">
                  <c:v>44277</c:v>
                </c:pt>
                <c:pt idx="90">
                  <c:v>44274</c:v>
                </c:pt>
                <c:pt idx="91">
                  <c:v>44273</c:v>
                </c:pt>
                <c:pt idx="92">
                  <c:v>44272</c:v>
                </c:pt>
                <c:pt idx="93">
                  <c:v>44271</c:v>
                </c:pt>
                <c:pt idx="94">
                  <c:v>44270</c:v>
                </c:pt>
                <c:pt idx="95">
                  <c:v>44267</c:v>
                </c:pt>
                <c:pt idx="96">
                  <c:v>44266</c:v>
                </c:pt>
                <c:pt idx="97">
                  <c:v>44265</c:v>
                </c:pt>
                <c:pt idx="98">
                  <c:v>44264</c:v>
                </c:pt>
                <c:pt idx="99">
                  <c:v>44263</c:v>
                </c:pt>
                <c:pt idx="100">
                  <c:v>44260</c:v>
                </c:pt>
                <c:pt idx="101">
                  <c:v>44259</c:v>
                </c:pt>
                <c:pt idx="102">
                  <c:v>44258</c:v>
                </c:pt>
                <c:pt idx="103">
                  <c:v>44257</c:v>
                </c:pt>
                <c:pt idx="104">
                  <c:v>44256</c:v>
                </c:pt>
                <c:pt idx="105">
                  <c:v>44253</c:v>
                </c:pt>
                <c:pt idx="106">
                  <c:v>44252</c:v>
                </c:pt>
                <c:pt idx="107">
                  <c:v>44251</c:v>
                </c:pt>
                <c:pt idx="108">
                  <c:v>44250</c:v>
                </c:pt>
                <c:pt idx="109">
                  <c:v>44249</c:v>
                </c:pt>
                <c:pt idx="110">
                  <c:v>44246</c:v>
                </c:pt>
                <c:pt idx="111">
                  <c:v>44245</c:v>
                </c:pt>
                <c:pt idx="112">
                  <c:v>44244</c:v>
                </c:pt>
                <c:pt idx="113">
                  <c:v>44243</c:v>
                </c:pt>
                <c:pt idx="114">
                  <c:v>44242</c:v>
                </c:pt>
                <c:pt idx="115">
                  <c:v>44239</c:v>
                </c:pt>
                <c:pt idx="116">
                  <c:v>44238</c:v>
                </c:pt>
                <c:pt idx="117">
                  <c:v>44237</c:v>
                </c:pt>
                <c:pt idx="118">
                  <c:v>44236</c:v>
                </c:pt>
                <c:pt idx="119">
                  <c:v>44235</c:v>
                </c:pt>
                <c:pt idx="120">
                  <c:v>44232</c:v>
                </c:pt>
                <c:pt idx="121">
                  <c:v>44231</c:v>
                </c:pt>
                <c:pt idx="122">
                  <c:v>44230</c:v>
                </c:pt>
                <c:pt idx="123">
                  <c:v>44229</c:v>
                </c:pt>
                <c:pt idx="124">
                  <c:v>44228</c:v>
                </c:pt>
                <c:pt idx="125">
                  <c:v>44225</c:v>
                </c:pt>
                <c:pt idx="126">
                  <c:v>44224</c:v>
                </c:pt>
                <c:pt idx="127">
                  <c:v>44223</c:v>
                </c:pt>
                <c:pt idx="128">
                  <c:v>44222</c:v>
                </c:pt>
                <c:pt idx="129">
                  <c:v>44221</c:v>
                </c:pt>
                <c:pt idx="130">
                  <c:v>44218</c:v>
                </c:pt>
                <c:pt idx="131">
                  <c:v>44217</c:v>
                </c:pt>
                <c:pt idx="132">
                  <c:v>44216</c:v>
                </c:pt>
                <c:pt idx="133">
                  <c:v>44215</c:v>
                </c:pt>
                <c:pt idx="134">
                  <c:v>44214</c:v>
                </c:pt>
                <c:pt idx="135">
                  <c:v>44211</c:v>
                </c:pt>
                <c:pt idx="136">
                  <c:v>44210</c:v>
                </c:pt>
                <c:pt idx="137">
                  <c:v>44209</c:v>
                </c:pt>
                <c:pt idx="138">
                  <c:v>44208</c:v>
                </c:pt>
                <c:pt idx="139">
                  <c:v>44207</c:v>
                </c:pt>
                <c:pt idx="140">
                  <c:v>44204</c:v>
                </c:pt>
                <c:pt idx="141">
                  <c:v>44203</c:v>
                </c:pt>
                <c:pt idx="142">
                  <c:v>44201</c:v>
                </c:pt>
                <c:pt idx="143">
                  <c:v>44200</c:v>
                </c:pt>
                <c:pt idx="144">
                  <c:v>44195</c:v>
                </c:pt>
                <c:pt idx="145">
                  <c:v>44194</c:v>
                </c:pt>
                <c:pt idx="146">
                  <c:v>44193</c:v>
                </c:pt>
                <c:pt idx="147">
                  <c:v>44188</c:v>
                </c:pt>
                <c:pt idx="148">
                  <c:v>44187</c:v>
                </c:pt>
                <c:pt idx="149">
                  <c:v>44186</c:v>
                </c:pt>
                <c:pt idx="150">
                  <c:v>44183</c:v>
                </c:pt>
                <c:pt idx="151">
                  <c:v>44182</c:v>
                </c:pt>
                <c:pt idx="152">
                  <c:v>44181</c:v>
                </c:pt>
                <c:pt idx="153">
                  <c:v>44180</c:v>
                </c:pt>
                <c:pt idx="154">
                  <c:v>44179</c:v>
                </c:pt>
                <c:pt idx="155">
                  <c:v>44176</c:v>
                </c:pt>
                <c:pt idx="156">
                  <c:v>44175</c:v>
                </c:pt>
                <c:pt idx="157">
                  <c:v>44174</c:v>
                </c:pt>
                <c:pt idx="158">
                  <c:v>44173</c:v>
                </c:pt>
                <c:pt idx="159">
                  <c:v>44172</c:v>
                </c:pt>
                <c:pt idx="160">
                  <c:v>44169</c:v>
                </c:pt>
                <c:pt idx="161">
                  <c:v>44168</c:v>
                </c:pt>
                <c:pt idx="162">
                  <c:v>44167</c:v>
                </c:pt>
                <c:pt idx="163">
                  <c:v>44166</c:v>
                </c:pt>
                <c:pt idx="164">
                  <c:v>44165</c:v>
                </c:pt>
                <c:pt idx="165">
                  <c:v>44162</c:v>
                </c:pt>
                <c:pt idx="166">
                  <c:v>44161</c:v>
                </c:pt>
                <c:pt idx="167">
                  <c:v>44160</c:v>
                </c:pt>
                <c:pt idx="168">
                  <c:v>44159</c:v>
                </c:pt>
                <c:pt idx="169">
                  <c:v>44158</c:v>
                </c:pt>
                <c:pt idx="170">
                  <c:v>44155</c:v>
                </c:pt>
                <c:pt idx="171">
                  <c:v>44154</c:v>
                </c:pt>
                <c:pt idx="172">
                  <c:v>44153</c:v>
                </c:pt>
                <c:pt idx="173">
                  <c:v>44152</c:v>
                </c:pt>
                <c:pt idx="174">
                  <c:v>44151</c:v>
                </c:pt>
                <c:pt idx="175">
                  <c:v>44148</c:v>
                </c:pt>
                <c:pt idx="176">
                  <c:v>44147</c:v>
                </c:pt>
                <c:pt idx="177">
                  <c:v>44145</c:v>
                </c:pt>
                <c:pt idx="178">
                  <c:v>44144</c:v>
                </c:pt>
                <c:pt idx="179">
                  <c:v>44141</c:v>
                </c:pt>
                <c:pt idx="180">
                  <c:v>44140</c:v>
                </c:pt>
                <c:pt idx="181">
                  <c:v>44139</c:v>
                </c:pt>
                <c:pt idx="182">
                  <c:v>44138</c:v>
                </c:pt>
                <c:pt idx="183">
                  <c:v>44137</c:v>
                </c:pt>
                <c:pt idx="184">
                  <c:v>44134</c:v>
                </c:pt>
                <c:pt idx="185">
                  <c:v>44133</c:v>
                </c:pt>
                <c:pt idx="186">
                  <c:v>44132</c:v>
                </c:pt>
                <c:pt idx="187">
                  <c:v>44131</c:v>
                </c:pt>
                <c:pt idx="188">
                  <c:v>44130</c:v>
                </c:pt>
                <c:pt idx="189">
                  <c:v>44127</c:v>
                </c:pt>
                <c:pt idx="190">
                  <c:v>44126</c:v>
                </c:pt>
                <c:pt idx="191">
                  <c:v>44125</c:v>
                </c:pt>
                <c:pt idx="192">
                  <c:v>44124</c:v>
                </c:pt>
                <c:pt idx="193">
                  <c:v>44123</c:v>
                </c:pt>
                <c:pt idx="194">
                  <c:v>44120</c:v>
                </c:pt>
                <c:pt idx="195">
                  <c:v>44119</c:v>
                </c:pt>
                <c:pt idx="196">
                  <c:v>44118</c:v>
                </c:pt>
                <c:pt idx="197">
                  <c:v>44117</c:v>
                </c:pt>
                <c:pt idx="198">
                  <c:v>44116</c:v>
                </c:pt>
                <c:pt idx="199">
                  <c:v>44113</c:v>
                </c:pt>
                <c:pt idx="200">
                  <c:v>44112</c:v>
                </c:pt>
                <c:pt idx="201">
                  <c:v>44111</c:v>
                </c:pt>
                <c:pt idx="202">
                  <c:v>44110</c:v>
                </c:pt>
                <c:pt idx="203">
                  <c:v>44109</c:v>
                </c:pt>
                <c:pt idx="204">
                  <c:v>44106</c:v>
                </c:pt>
                <c:pt idx="205">
                  <c:v>44105</c:v>
                </c:pt>
                <c:pt idx="206">
                  <c:v>44104</c:v>
                </c:pt>
                <c:pt idx="207">
                  <c:v>44103</c:v>
                </c:pt>
                <c:pt idx="208">
                  <c:v>44102</c:v>
                </c:pt>
                <c:pt idx="209">
                  <c:v>44099</c:v>
                </c:pt>
                <c:pt idx="210">
                  <c:v>44098</c:v>
                </c:pt>
                <c:pt idx="211">
                  <c:v>44097</c:v>
                </c:pt>
                <c:pt idx="212">
                  <c:v>44096</c:v>
                </c:pt>
                <c:pt idx="213">
                  <c:v>44095</c:v>
                </c:pt>
                <c:pt idx="214">
                  <c:v>44092</c:v>
                </c:pt>
                <c:pt idx="215">
                  <c:v>44091</c:v>
                </c:pt>
                <c:pt idx="216">
                  <c:v>44090</c:v>
                </c:pt>
                <c:pt idx="217">
                  <c:v>44089</c:v>
                </c:pt>
                <c:pt idx="218">
                  <c:v>44088</c:v>
                </c:pt>
                <c:pt idx="219">
                  <c:v>44085</c:v>
                </c:pt>
                <c:pt idx="220">
                  <c:v>44084</c:v>
                </c:pt>
                <c:pt idx="221">
                  <c:v>44083</c:v>
                </c:pt>
                <c:pt idx="222">
                  <c:v>44082</c:v>
                </c:pt>
                <c:pt idx="223">
                  <c:v>44081</c:v>
                </c:pt>
                <c:pt idx="224">
                  <c:v>44078</c:v>
                </c:pt>
                <c:pt idx="225">
                  <c:v>44077</c:v>
                </c:pt>
                <c:pt idx="226">
                  <c:v>44076</c:v>
                </c:pt>
                <c:pt idx="227">
                  <c:v>44075</c:v>
                </c:pt>
                <c:pt idx="228">
                  <c:v>44074</c:v>
                </c:pt>
                <c:pt idx="229">
                  <c:v>44071</c:v>
                </c:pt>
                <c:pt idx="230">
                  <c:v>44070</c:v>
                </c:pt>
                <c:pt idx="231">
                  <c:v>44069</c:v>
                </c:pt>
                <c:pt idx="232">
                  <c:v>44068</c:v>
                </c:pt>
                <c:pt idx="233">
                  <c:v>44067</c:v>
                </c:pt>
                <c:pt idx="234">
                  <c:v>44064</c:v>
                </c:pt>
                <c:pt idx="235">
                  <c:v>44063</c:v>
                </c:pt>
                <c:pt idx="236">
                  <c:v>44062</c:v>
                </c:pt>
                <c:pt idx="237">
                  <c:v>44061</c:v>
                </c:pt>
                <c:pt idx="238">
                  <c:v>44060</c:v>
                </c:pt>
                <c:pt idx="239">
                  <c:v>44057</c:v>
                </c:pt>
                <c:pt idx="240">
                  <c:v>44056</c:v>
                </c:pt>
                <c:pt idx="241">
                  <c:v>44055</c:v>
                </c:pt>
                <c:pt idx="242">
                  <c:v>44054</c:v>
                </c:pt>
                <c:pt idx="243">
                  <c:v>44053</c:v>
                </c:pt>
                <c:pt idx="244">
                  <c:v>44050</c:v>
                </c:pt>
                <c:pt idx="245">
                  <c:v>44049</c:v>
                </c:pt>
                <c:pt idx="246">
                  <c:v>44048</c:v>
                </c:pt>
                <c:pt idx="247">
                  <c:v>44047</c:v>
                </c:pt>
                <c:pt idx="248">
                  <c:v>44046</c:v>
                </c:pt>
                <c:pt idx="249">
                  <c:v>44043</c:v>
                </c:pt>
                <c:pt idx="250">
                  <c:v>44042</c:v>
                </c:pt>
                <c:pt idx="251">
                  <c:v>44041</c:v>
                </c:pt>
                <c:pt idx="252">
                  <c:v>44040</c:v>
                </c:pt>
                <c:pt idx="253">
                  <c:v>44039</c:v>
                </c:pt>
                <c:pt idx="254">
                  <c:v>44036</c:v>
                </c:pt>
                <c:pt idx="255">
                  <c:v>44035</c:v>
                </c:pt>
                <c:pt idx="256">
                  <c:v>44034</c:v>
                </c:pt>
                <c:pt idx="257">
                  <c:v>44033</c:v>
                </c:pt>
                <c:pt idx="258">
                  <c:v>44032</c:v>
                </c:pt>
                <c:pt idx="259">
                  <c:v>44029</c:v>
                </c:pt>
                <c:pt idx="260">
                  <c:v>44028</c:v>
                </c:pt>
                <c:pt idx="261">
                  <c:v>44027</c:v>
                </c:pt>
                <c:pt idx="262">
                  <c:v>44026</c:v>
                </c:pt>
                <c:pt idx="263">
                  <c:v>44025</c:v>
                </c:pt>
                <c:pt idx="264">
                  <c:v>44022</c:v>
                </c:pt>
                <c:pt idx="265">
                  <c:v>44021</c:v>
                </c:pt>
                <c:pt idx="266">
                  <c:v>44020</c:v>
                </c:pt>
                <c:pt idx="267">
                  <c:v>44019</c:v>
                </c:pt>
                <c:pt idx="268">
                  <c:v>44018</c:v>
                </c:pt>
                <c:pt idx="269">
                  <c:v>44015</c:v>
                </c:pt>
                <c:pt idx="270">
                  <c:v>44014</c:v>
                </c:pt>
                <c:pt idx="271">
                  <c:v>44013</c:v>
                </c:pt>
                <c:pt idx="272">
                  <c:v>44012</c:v>
                </c:pt>
                <c:pt idx="273">
                  <c:v>44011</c:v>
                </c:pt>
                <c:pt idx="274">
                  <c:v>44008</c:v>
                </c:pt>
                <c:pt idx="275">
                  <c:v>44007</c:v>
                </c:pt>
                <c:pt idx="276">
                  <c:v>44006</c:v>
                </c:pt>
                <c:pt idx="277">
                  <c:v>44005</c:v>
                </c:pt>
                <c:pt idx="278">
                  <c:v>44004</c:v>
                </c:pt>
                <c:pt idx="279">
                  <c:v>44001</c:v>
                </c:pt>
                <c:pt idx="280">
                  <c:v>44000</c:v>
                </c:pt>
                <c:pt idx="281">
                  <c:v>43999</c:v>
                </c:pt>
                <c:pt idx="282">
                  <c:v>43998</c:v>
                </c:pt>
                <c:pt idx="283">
                  <c:v>43997</c:v>
                </c:pt>
                <c:pt idx="284">
                  <c:v>43994</c:v>
                </c:pt>
                <c:pt idx="285">
                  <c:v>43992</c:v>
                </c:pt>
                <c:pt idx="286">
                  <c:v>43991</c:v>
                </c:pt>
                <c:pt idx="287">
                  <c:v>43990</c:v>
                </c:pt>
                <c:pt idx="288">
                  <c:v>43987</c:v>
                </c:pt>
                <c:pt idx="289">
                  <c:v>43986</c:v>
                </c:pt>
                <c:pt idx="290">
                  <c:v>43985</c:v>
                </c:pt>
                <c:pt idx="291">
                  <c:v>43984</c:v>
                </c:pt>
                <c:pt idx="292">
                  <c:v>43983</c:v>
                </c:pt>
                <c:pt idx="293">
                  <c:v>43980</c:v>
                </c:pt>
                <c:pt idx="294">
                  <c:v>43979</c:v>
                </c:pt>
                <c:pt idx="295">
                  <c:v>43978</c:v>
                </c:pt>
                <c:pt idx="296">
                  <c:v>43977</c:v>
                </c:pt>
                <c:pt idx="297">
                  <c:v>43976</c:v>
                </c:pt>
                <c:pt idx="298">
                  <c:v>43973</c:v>
                </c:pt>
                <c:pt idx="299">
                  <c:v>43972</c:v>
                </c:pt>
                <c:pt idx="300">
                  <c:v>43971</c:v>
                </c:pt>
                <c:pt idx="301">
                  <c:v>43970</c:v>
                </c:pt>
                <c:pt idx="302">
                  <c:v>43969</c:v>
                </c:pt>
                <c:pt idx="303">
                  <c:v>43966</c:v>
                </c:pt>
                <c:pt idx="304">
                  <c:v>43965</c:v>
                </c:pt>
                <c:pt idx="305">
                  <c:v>43964</c:v>
                </c:pt>
                <c:pt idx="306">
                  <c:v>43963</c:v>
                </c:pt>
                <c:pt idx="307">
                  <c:v>43962</c:v>
                </c:pt>
                <c:pt idx="308">
                  <c:v>43959</c:v>
                </c:pt>
                <c:pt idx="309">
                  <c:v>43958</c:v>
                </c:pt>
                <c:pt idx="310">
                  <c:v>43957</c:v>
                </c:pt>
                <c:pt idx="311">
                  <c:v>43956</c:v>
                </c:pt>
                <c:pt idx="312">
                  <c:v>43955</c:v>
                </c:pt>
                <c:pt idx="313">
                  <c:v>43951</c:v>
                </c:pt>
                <c:pt idx="314">
                  <c:v>43950</c:v>
                </c:pt>
                <c:pt idx="315">
                  <c:v>43949</c:v>
                </c:pt>
                <c:pt idx="316">
                  <c:v>43948</c:v>
                </c:pt>
                <c:pt idx="317">
                  <c:v>43945</c:v>
                </c:pt>
                <c:pt idx="318">
                  <c:v>43944</c:v>
                </c:pt>
                <c:pt idx="319">
                  <c:v>43943</c:v>
                </c:pt>
                <c:pt idx="320">
                  <c:v>43942</c:v>
                </c:pt>
                <c:pt idx="321">
                  <c:v>43941</c:v>
                </c:pt>
                <c:pt idx="322">
                  <c:v>43938</c:v>
                </c:pt>
                <c:pt idx="323">
                  <c:v>43937</c:v>
                </c:pt>
                <c:pt idx="324">
                  <c:v>43936</c:v>
                </c:pt>
                <c:pt idx="325">
                  <c:v>43935</c:v>
                </c:pt>
                <c:pt idx="326">
                  <c:v>43930</c:v>
                </c:pt>
                <c:pt idx="327">
                  <c:v>43929</c:v>
                </c:pt>
                <c:pt idx="328">
                  <c:v>43928</c:v>
                </c:pt>
                <c:pt idx="329">
                  <c:v>43927</c:v>
                </c:pt>
                <c:pt idx="330">
                  <c:v>43924</c:v>
                </c:pt>
                <c:pt idx="331">
                  <c:v>43923</c:v>
                </c:pt>
                <c:pt idx="332">
                  <c:v>43922</c:v>
                </c:pt>
                <c:pt idx="333">
                  <c:v>43921</c:v>
                </c:pt>
                <c:pt idx="334">
                  <c:v>43920</c:v>
                </c:pt>
                <c:pt idx="335">
                  <c:v>43917</c:v>
                </c:pt>
                <c:pt idx="336">
                  <c:v>43916</c:v>
                </c:pt>
                <c:pt idx="337">
                  <c:v>43915</c:v>
                </c:pt>
                <c:pt idx="338">
                  <c:v>43914</c:v>
                </c:pt>
                <c:pt idx="339">
                  <c:v>43913</c:v>
                </c:pt>
                <c:pt idx="340">
                  <c:v>43910</c:v>
                </c:pt>
                <c:pt idx="341">
                  <c:v>43909</c:v>
                </c:pt>
                <c:pt idx="342">
                  <c:v>43908</c:v>
                </c:pt>
                <c:pt idx="343">
                  <c:v>43907</c:v>
                </c:pt>
                <c:pt idx="344">
                  <c:v>43906</c:v>
                </c:pt>
                <c:pt idx="345">
                  <c:v>43903</c:v>
                </c:pt>
                <c:pt idx="346">
                  <c:v>43902</c:v>
                </c:pt>
                <c:pt idx="347">
                  <c:v>43901</c:v>
                </c:pt>
                <c:pt idx="348">
                  <c:v>43900</c:v>
                </c:pt>
                <c:pt idx="349">
                  <c:v>43899</c:v>
                </c:pt>
                <c:pt idx="350">
                  <c:v>43896</c:v>
                </c:pt>
                <c:pt idx="351">
                  <c:v>43895</c:v>
                </c:pt>
                <c:pt idx="352">
                  <c:v>43894</c:v>
                </c:pt>
                <c:pt idx="353">
                  <c:v>43893</c:v>
                </c:pt>
                <c:pt idx="354">
                  <c:v>43892</c:v>
                </c:pt>
                <c:pt idx="355">
                  <c:v>43889</c:v>
                </c:pt>
                <c:pt idx="356">
                  <c:v>43888</c:v>
                </c:pt>
                <c:pt idx="357">
                  <c:v>43887</c:v>
                </c:pt>
                <c:pt idx="358">
                  <c:v>43886</c:v>
                </c:pt>
                <c:pt idx="359">
                  <c:v>43885</c:v>
                </c:pt>
                <c:pt idx="360">
                  <c:v>43882</c:v>
                </c:pt>
                <c:pt idx="361">
                  <c:v>43881</c:v>
                </c:pt>
                <c:pt idx="362">
                  <c:v>43880</c:v>
                </c:pt>
                <c:pt idx="363">
                  <c:v>43879</c:v>
                </c:pt>
                <c:pt idx="364">
                  <c:v>43878</c:v>
                </c:pt>
                <c:pt idx="365">
                  <c:v>43875</c:v>
                </c:pt>
                <c:pt idx="366">
                  <c:v>43874</c:v>
                </c:pt>
                <c:pt idx="367">
                  <c:v>43873</c:v>
                </c:pt>
                <c:pt idx="368">
                  <c:v>43872</c:v>
                </c:pt>
                <c:pt idx="369">
                  <c:v>43871</c:v>
                </c:pt>
                <c:pt idx="370">
                  <c:v>43868</c:v>
                </c:pt>
                <c:pt idx="371">
                  <c:v>43867</c:v>
                </c:pt>
                <c:pt idx="372">
                  <c:v>43866</c:v>
                </c:pt>
                <c:pt idx="373">
                  <c:v>43865</c:v>
                </c:pt>
                <c:pt idx="374">
                  <c:v>43864</c:v>
                </c:pt>
                <c:pt idx="375">
                  <c:v>43861</c:v>
                </c:pt>
                <c:pt idx="376">
                  <c:v>43860</c:v>
                </c:pt>
                <c:pt idx="377">
                  <c:v>43859</c:v>
                </c:pt>
                <c:pt idx="378">
                  <c:v>43858</c:v>
                </c:pt>
                <c:pt idx="379">
                  <c:v>43857</c:v>
                </c:pt>
                <c:pt idx="380">
                  <c:v>43854</c:v>
                </c:pt>
                <c:pt idx="381">
                  <c:v>43853</c:v>
                </c:pt>
                <c:pt idx="382">
                  <c:v>43852</c:v>
                </c:pt>
                <c:pt idx="383">
                  <c:v>43851</c:v>
                </c:pt>
                <c:pt idx="384">
                  <c:v>43850</c:v>
                </c:pt>
                <c:pt idx="385">
                  <c:v>43847</c:v>
                </c:pt>
                <c:pt idx="386">
                  <c:v>43846</c:v>
                </c:pt>
                <c:pt idx="387">
                  <c:v>43845</c:v>
                </c:pt>
                <c:pt idx="388">
                  <c:v>43844</c:v>
                </c:pt>
                <c:pt idx="389">
                  <c:v>43843</c:v>
                </c:pt>
                <c:pt idx="390">
                  <c:v>43840</c:v>
                </c:pt>
                <c:pt idx="391">
                  <c:v>43839</c:v>
                </c:pt>
                <c:pt idx="392">
                  <c:v>43838</c:v>
                </c:pt>
                <c:pt idx="393">
                  <c:v>43837</c:v>
                </c:pt>
                <c:pt idx="394">
                  <c:v>43833</c:v>
                </c:pt>
                <c:pt idx="395">
                  <c:v>43832</c:v>
                </c:pt>
                <c:pt idx="396">
                  <c:v>43829</c:v>
                </c:pt>
                <c:pt idx="397">
                  <c:v>43826</c:v>
                </c:pt>
                <c:pt idx="398">
                  <c:v>43822</c:v>
                </c:pt>
                <c:pt idx="399">
                  <c:v>43819</c:v>
                </c:pt>
                <c:pt idx="400">
                  <c:v>43818</c:v>
                </c:pt>
                <c:pt idx="401">
                  <c:v>43817</c:v>
                </c:pt>
                <c:pt idx="402">
                  <c:v>43816</c:v>
                </c:pt>
                <c:pt idx="403">
                  <c:v>43815</c:v>
                </c:pt>
                <c:pt idx="404">
                  <c:v>43812</c:v>
                </c:pt>
                <c:pt idx="405">
                  <c:v>43811</c:v>
                </c:pt>
                <c:pt idx="406">
                  <c:v>43810</c:v>
                </c:pt>
                <c:pt idx="407">
                  <c:v>43809</c:v>
                </c:pt>
                <c:pt idx="408">
                  <c:v>43808</c:v>
                </c:pt>
                <c:pt idx="409">
                  <c:v>43805</c:v>
                </c:pt>
                <c:pt idx="410">
                  <c:v>43804</c:v>
                </c:pt>
                <c:pt idx="411">
                  <c:v>43803</c:v>
                </c:pt>
                <c:pt idx="412">
                  <c:v>43802</c:v>
                </c:pt>
                <c:pt idx="413">
                  <c:v>43801</c:v>
                </c:pt>
                <c:pt idx="414">
                  <c:v>43798</c:v>
                </c:pt>
                <c:pt idx="415">
                  <c:v>43797</c:v>
                </c:pt>
                <c:pt idx="416">
                  <c:v>43796</c:v>
                </c:pt>
                <c:pt idx="417">
                  <c:v>43795</c:v>
                </c:pt>
                <c:pt idx="418">
                  <c:v>43794</c:v>
                </c:pt>
                <c:pt idx="419">
                  <c:v>43791</c:v>
                </c:pt>
                <c:pt idx="420">
                  <c:v>43790</c:v>
                </c:pt>
                <c:pt idx="421">
                  <c:v>43789</c:v>
                </c:pt>
                <c:pt idx="422">
                  <c:v>43788</c:v>
                </c:pt>
                <c:pt idx="423">
                  <c:v>43787</c:v>
                </c:pt>
                <c:pt idx="424">
                  <c:v>43784</c:v>
                </c:pt>
                <c:pt idx="425">
                  <c:v>43783</c:v>
                </c:pt>
                <c:pt idx="426">
                  <c:v>43782</c:v>
                </c:pt>
                <c:pt idx="427">
                  <c:v>43781</c:v>
                </c:pt>
                <c:pt idx="428">
                  <c:v>43777</c:v>
                </c:pt>
                <c:pt idx="429">
                  <c:v>43776</c:v>
                </c:pt>
                <c:pt idx="430">
                  <c:v>43775</c:v>
                </c:pt>
                <c:pt idx="431">
                  <c:v>43774</c:v>
                </c:pt>
                <c:pt idx="432">
                  <c:v>43773</c:v>
                </c:pt>
                <c:pt idx="433">
                  <c:v>43769</c:v>
                </c:pt>
                <c:pt idx="434">
                  <c:v>43768</c:v>
                </c:pt>
                <c:pt idx="435">
                  <c:v>43767</c:v>
                </c:pt>
                <c:pt idx="436">
                  <c:v>43766</c:v>
                </c:pt>
                <c:pt idx="437">
                  <c:v>43763</c:v>
                </c:pt>
                <c:pt idx="438">
                  <c:v>43762</c:v>
                </c:pt>
                <c:pt idx="439">
                  <c:v>43761</c:v>
                </c:pt>
                <c:pt idx="440">
                  <c:v>43760</c:v>
                </c:pt>
                <c:pt idx="441">
                  <c:v>43759</c:v>
                </c:pt>
                <c:pt idx="442">
                  <c:v>43756</c:v>
                </c:pt>
                <c:pt idx="443">
                  <c:v>43755</c:v>
                </c:pt>
                <c:pt idx="444">
                  <c:v>43754</c:v>
                </c:pt>
                <c:pt idx="445">
                  <c:v>43753</c:v>
                </c:pt>
                <c:pt idx="446">
                  <c:v>43752</c:v>
                </c:pt>
                <c:pt idx="447">
                  <c:v>43749</c:v>
                </c:pt>
                <c:pt idx="448">
                  <c:v>43748</c:v>
                </c:pt>
                <c:pt idx="449">
                  <c:v>43747</c:v>
                </c:pt>
                <c:pt idx="450">
                  <c:v>43746</c:v>
                </c:pt>
                <c:pt idx="451">
                  <c:v>43745</c:v>
                </c:pt>
                <c:pt idx="452">
                  <c:v>43742</c:v>
                </c:pt>
                <c:pt idx="453">
                  <c:v>43741</c:v>
                </c:pt>
                <c:pt idx="454">
                  <c:v>43740</c:v>
                </c:pt>
                <c:pt idx="455">
                  <c:v>43739</c:v>
                </c:pt>
                <c:pt idx="456">
                  <c:v>43738</c:v>
                </c:pt>
                <c:pt idx="457">
                  <c:v>43735</c:v>
                </c:pt>
                <c:pt idx="458">
                  <c:v>43734</c:v>
                </c:pt>
                <c:pt idx="459">
                  <c:v>43733</c:v>
                </c:pt>
                <c:pt idx="460">
                  <c:v>43732</c:v>
                </c:pt>
                <c:pt idx="461">
                  <c:v>43731</c:v>
                </c:pt>
                <c:pt idx="462">
                  <c:v>43728</c:v>
                </c:pt>
                <c:pt idx="463">
                  <c:v>43727</c:v>
                </c:pt>
                <c:pt idx="464">
                  <c:v>43726</c:v>
                </c:pt>
                <c:pt idx="465">
                  <c:v>43725</c:v>
                </c:pt>
                <c:pt idx="466">
                  <c:v>43724</c:v>
                </c:pt>
                <c:pt idx="467">
                  <c:v>43721</c:v>
                </c:pt>
                <c:pt idx="468">
                  <c:v>43720</c:v>
                </c:pt>
                <c:pt idx="469">
                  <c:v>43719</c:v>
                </c:pt>
                <c:pt idx="470">
                  <c:v>43718</c:v>
                </c:pt>
                <c:pt idx="471">
                  <c:v>43717</c:v>
                </c:pt>
                <c:pt idx="472">
                  <c:v>43714</c:v>
                </c:pt>
                <c:pt idx="473">
                  <c:v>43713</c:v>
                </c:pt>
                <c:pt idx="474">
                  <c:v>43712</c:v>
                </c:pt>
                <c:pt idx="475">
                  <c:v>43711</c:v>
                </c:pt>
                <c:pt idx="476">
                  <c:v>43710</c:v>
                </c:pt>
                <c:pt idx="477">
                  <c:v>43707</c:v>
                </c:pt>
                <c:pt idx="478">
                  <c:v>43706</c:v>
                </c:pt>
                <c:pt idx="479">
                  <c:v>43705</c:v>
                </c:pt>
                <c:pt idx="480">
                  <c:v>43704</c:v>
                </c:pt>
                <c:pt idx="481">
                  <c:v>43703</c:v>
                </c:pt>
                <c:pt idx="482">
                  <c:v>43700</c:v>
                </c:pt>
                <c:pt idx="483">
                  <c:v>43699</c:v>
                </c:pt>
                <c:pt idx="484">
                  <c:v>43698</c:v>
                </c:pt>
                <c:pt idx="485">
                  <c:v>43697</c:v>
                </c:pt>
                <c:pt idx="486">
                  <c:v>43696</c:v>
                </c:pt>
                <c:pt idx="487">
                  <c:v>43693</c:v>
                </c:pt>
                <c:pt idx="488">
                  <c:v>43691</c:v>
                </c:pt>
                <c:pt idx="489">
                  <c:v>43690</c:v>
                </c:pt>
                <c:pt idx="490">
                  <c:v>43689</c:v>
                </c:pt>
                <c:pt idx="491">
                  <c:v>43686</c:v>
                </c:pt>
                <c:pt idx="492">
                  <c:v>43685</c:v>
                </c:pt>
                <c:pt idx="493">
                  <c:v>43684</c:v>
                </c:pt>
                <c:pt idx="494">
                  <c:v>43683</c:v>
                </c:pt>
                <c:pt idx="495">
                  <c:v>43682</c:v>
                </c:pt>
                <c:pt idx="496">
                  <c:v>43679</c:v>
                </c:pt>
                <c:pt idx="497">
                  <c:v>43678</c:v>
                </c:pt>
                <c:pt idx="498">
                  <c:v>43677</c:v>
                </c:pt>
                <c:pt idx="499">
                  <c:v>43676</c:v>
                </c:pt>
                <c:pt idx="500">
                  <c:v>43675</c:v>
                </c:pt>
                <c:pt idx="501">
                  <c:v>43672</c:v>
                </c:pt>
                <c:pt idx="502">
                  <c:v>43671</c:v>
                </c:pt>
                <c:pt idx="503">
                  <c:v>43670</c:v>
                </c:pt>
                <c:pt idx="504">
                  <c:v>43669</c:v>
                </c:pt>
                <c:pt idx="505">
                  <c:v>43668</c:v>
                </c:pt>
                <c:pt idx="506">
                  <c:v>43665</c:v>
                </c:pt>
                <c:pt idx="507">
                  <c:v>43664</c:v>
                </c:pt>
                <c:pt idx="508">
                  <c:v>43663</c:v>
                </c:pt>
                <c:pt idx="509">
                  <c:v>43662</c:v>
                </c:pt>
                <c:pt idx="510">
                  <c:v>43661</c:v>
                </c:pt>
                <c:pt idx="511">
                  <c:v>43658</c:v>
                </c:pt>
                <c:pt idx="512">
                  <c:v>43657</c:v>
                </c:pt>
                <c:pt idx="513">
                  <c:v>43656</c:v>
                </c:pt>
                <c:pt idx="514">
                  <c:v>43655</c:v>
                </c:pt>
                <c:pt idx="515">
                  <c:v>43654</c:v>
                </c:pt>
                <c:pt idx="516">
                  <c:v>43651</c:v>
                </c:pt>
                <c:pt idx="517">
                  <c:v>43650</c:v>
                </c:pt>
                <c:pt idx="518">
                  <c:v>43649</c:v>
                </c:pt>
                <c:pt idx="519">
                  <c:v>43648</c:v>
                </c:pt>
                <c:pt idx="520">
                  <c:v>43647</c:v>
                </c:pt>
                <c:pt idx="521">
                  <c:v>43644</c:v>
                </c:pt>
                <c:pt idx="522">
                  <c:v>43643</c:v>
                </c:pt>
                <c:pt idx="523">
                  <c:v>43642</c:v>
                </c:pt>
                <c:pt idx="524">
                  <c:v>43641</c:v>
                </c:pt>
                <c:pt idx="525">
                  <c:v>43640</c:v>
                </c:pt>
                <c:pt idx="526">
                  <c:v>43637</c:v>
                </c:pt>
                <c:pt idx="527">
                  <c:v>43635</c:v>
                </c:pt>
                <c:pt idx="528">
                  <c:v>43634</c:v>
                </c:pt>
                <c:pt idx="529">
                  <c:v>43633</c:v>
                </c:pt>
                <c:pt idx="530">
                  <c:v>43630</c:v>
                </c:pt>
                <c:pt idx="531">
                  <c:v>43629</c:v>
                </c:pt>
                <c:pt idx="532">
                  <c:v>43628</c:v>
                </c:pt>
                <c:pt idx="533">
                  <c:v>43627</c:v>
                </c:pt>
                <c:pt idx="534">
                  <c:v>43626</c:v>
                </c:pt>
                <c:pt idx="535">
                  <c:v>43623</c:v>
                </c:pt>
                <c:pt idx="536">
                  <c:v>43622</c:v>
                </c:pt>
                <c:pt idx="537">
                  <c:v>43621</c:v>
                </c:pt>
                <c:pt idx="538">
                  <c:v>43620</c:v>
                </c:pt>
                <c:pt idx="539">
                  <c:v>43619</c:v>
                </c:pt>
                <c:pt idx="540">
                  <c:v>43616</c:v>
                </c:pt>
                <c:pt idx="541">
                  <c:v>43615</c:v>
                </c:pt>
                <c:pt idx="542">
                  <c:v>43614</c:v>
                </c:pt>
                <c:pt idx="543">
                  <c:v>43613</c:v>
                </c:pt>
                <c:pt idx="544">
                  <c:v>43612</c:v>
                </c:pt>
                <c:pt idx="545">
                  <c:v>43609</c:v>
                </c:pt>
                <c:pt idx="546">
                  <c:v>43608</c:v>
                </c:pt>
                <c:pt idx="547">
                  <c:v>43607</c:v>
                </c:pt>
                <c:pt idx="548">
                  <c:v>43606</c:v>
                </c:pt>
                <c:pt idx="549">
                  <c:v>43605</c:v>
                </c:pt>
                <c:pt idx="550">
                  <c:v>43602</c:v>
                </c:pt>
                <c:pt idx="551">
                  <c:v>43601</c:v>
                </c:pt>
                <c:pt idx="552">
                  <c:v>43600</c:v>
                </c:pt>
                <c:pt idx="553">
                  <c:v>43599</c:v>
                </c:pt>
                <c:pt idx="554">
                  <c:v>43598</c:v>
                </c:pt>
                <c:pt idx="555">
                  <c:v>43595</c:v>
                </c:pt>
                <c:pt idx="556">
                  <c:v>43594</c:v>
                </c:pt>
                <c:pt idx="557">
                  <c:v>43593</c:v>
                </c:pt>
                <c:pt idx="558">
                  <c:v>43592</c:v>
                </c:pt>
                <c:pt idx="559">
                  <c:v>43591</c:v>
                </c:pt>
                <c:pt idx="560">
                  <c:v>43587</c:v>
                </c:pt>
                <c:pt idx="561">
                  <c:v>43585</c:v>
                </c:pt>
                <c:pt idx="562">
                  <c:v>43584</c:v>
                </c:pt>
                <c:pt idx="563">
                  <c:v>43581</c:v>
                </c:pt>
                <c:pt idx="564">
                  <c:v>43580</c:v>
                </c:pt>
                <c:pt idx="565">
                  <c:v>43579</c:v>
                </c:pt>
                <c:pt idx="566">
                  <c:v>43578</c:v>
                </c:pt>
                <c:pt idx="567">
                  <c:v>43573</c:v>
                </c:pt>
                <c:pt idx="568">
                  <c:v>43572</c:v>
                </c:pt>
                <c:pt idx="569">
                  <c:v>43571</c:v>
                </c:pt>
                <c:pt idx="570">
                  <c:v>43570</c:v>
                </c:pt>
                <c:pt idx="571">
                  <c:v>43567</c:v>
                </c:pt>
                <c:pt idx="572">
                  <c:v>43566</c:v>
                </c:pt>
                <c:pt idx="573">
                  <c:v>43565</c:v>
                </c:pt>
                <c:pt idx="574">
                  <c:v>43564</c:v>
                </c:pt>
                <c:pt idx="575">
                  <c:v>43563</c:v>
                </c:pt>
                <c:pt idx="576">
                  <c:v>43560</c:v>
                </c:pt>
                <c:pt idx="577">
                  <c:v>43559</c:v>
                </c:pt>
                <c:pt idx="578">
                  <c:v>43558</c:v>
                </c:pt>
                <c:pt idx="579">
                  <c:v>43557</c:v>
                </c:pt>
                <c:pt idx="580">
                  <c:v>43556</c:v>
                </c:pt>
                <c:pt idx="581">
                  <c:v>43553</c:v>
                </c:pt>
                <c:pt idx="582">
                  <c:v>43552</c:v>
                </c:pt>
                <c:pt idx="583">
                  <c:v>43551</c:v>
                </c:pt>
                <c:pt idx="584">
                  <c:v>43550</c:v>
                </c:pt>
                <c:pt idx="585">
                  <c:v>43549</c:v>
                </c:pt>
                <c:pt idx="586">
                  <c:v>43546</c:v>
                </c:pt>
                <c:pt idx="587">
                  <c:v>43545</c:v>
                </c:pt>
                <c:pt idx="588">
                  <c:v>43544</c:v>
                </c:pt>
                <c:pt idx="589">
                  <c:v>43543</c:v>
                </c:pt>
                <c:pt idx="590">
                  <c:v>43542</c:v>
                </c:pt>
                <c:pt idx="591">
                  <c:v>43539</c:v>
                </c:pt>
                <c:pt idx="592">
                  <c:v>43538</c:v>
                </c:pt>
                <c:pt idx="593">
                  <c:v>43537</c:v>
                </c:pt>
                <c:pt idx="594">
                  <c:v>43536</c:v>
                </c:pt>
                <c:pt idx="595">
                  <c:v>43535</c:v>
                </c:pt>
                <c:pt idx="596">
                  <c:v>43532</c:v>
                </c:pt>
                <c:pt idx="597">
                  <c:v>43531</c:v>
                </c:pt>
                <c:pt idx="598">
                  <c:v>43530</c:v>
                </c:pt>
                <c:pt idx="599">
                  <c:v>43529</c:v>
                </c:pt>
                <c:pt idx="600">
                  <c:v>43528</c:v>
                </c:pt>
                <c:pt idx="601">
                  <c:v>43525</c:v>
                </c:pt>
                <c:pt idx="602">
                  <c:v>43524</c:v>
                </c:pt>
                <c:pt idx="603">
                  <c:v>43523</c:v>
                </c:pt>
                <c:pt idx="604">
                  <c:v>43522</c:v>
                </c:pt>
                <c:pt idx="605">
                  <c:v>43521</c:v>
                </c:pt>
                <c:pt idx="606">
                  <c:v>43518</c:v>
                </c:pt>
                <c:pt idx="607">
                  <c:v>43517</c:v>
                </c:pt>
                <c:pt idx="608">
                  <c:v>43516</c:v>
                </c:pt>
                <c:pt idx="609">
                  <c:v>43515</c:v>
                </c:pt>
                <c:pt idx="610">
                  <c:v>43514</c:v>
                </c:pt>
                <c:pt idx="611">
                  <c:v>43511</c:v>
                </c:pt>
                <c:pt idx="612">
                  <c:v>43510</c:v>
                </c:pt>
                <c:pt idx="613">
                  <c:v>43509</c:v>
                </c:pt>
                <c:pt idx="614">
                  <c:v>43508</c:v>
                </c:pt>
                <c:pt idx="615">
                  <c:v>43507</c:v>
                </c:pt>
                <c:pt idx="616">
                  <c:v>43504</c:v>
                </c:pt>
                <c:pt idx="617">
                  <c:v>43503</c:v>
                </c:pt>
                <c:pt idx="618">
                  <c:v>43502</c:v>
                </c:pt>
                <c:pt idx="619">
                  <c:v>43501</c:v>
                </c:pt>
                <c:pt idx="620">
                  <c:v>43500</c:v>
                </c:pt>
                <c:pt idx="621">
                  <c:v>43497</c:v>
                </c:pt>
                <c:pt idx="622">
                  <c:v>43496</c:v>
                </c:pt>
                <c:pt idx="623">
                  <c:v>43495</c:v>
                </c:pt>
                <c:pt idx="624">
                  <c:v>43494</c:v>
                </c:pt>
                <c:pt idx="625">
                  <c:v>43493</c:v>
                </c:pt>
                <c:pt idx="626">
                  <c:v>43490</c:v>
                </c:pt>
                <c:pt idx="627">
                  <c:v>43489</c:v>
                </c:pt>
                <c:pt idx="628">
                  <c:v>43488</c:v>
                </c:pt>
                <c:pt idx="629">
                  <c:v>43487</c:v>
                </c:pt>
                <c:pt idx="630">
                  <c:v>43486</c:v>
                </c:pt>
                <c:pt idx="631">
                  <c:v>43483</c:v>
                </c:pt>
                <c:pt idx="632">
                  <c:v>43482</c:v>
                </c:pt>
                <c:pt idx="633">
                  <c:v>43481</c:v>
                </c:pt>
                <c:pt idx="634">
                  <c:v>43480</c:v>
                </c:pt>
                <c:pt idx="635">
                  <c:v>43479</c:v>
                </c:pt>
                <c:pt idx="636">
                  <c:v>43476</c:v>
                </c:pt>
                <c:pt idx="637">
                  <c:v>43475</c:v>
                </c:pt>
                <c:pt idx="638">
                  <c:v>43474</c:v>
                </c:pt>
                <c:pt idx="639">
                  <c:v>43473</c:v>
                </c:pt>
                <c:pt idx="640">
                  <c:v>43472</c:v>
                </c:pt>
                <c:pt idx="641">
                  <c:v>43469</c:v>
                </c:pt>
              </c:numCache>
            </c:numRef>
          </c:cat>
          <c:val>
            <c:numRef>
              <c:f>Analiza_Całość!$J$10:$J$651</c:f>
              <c:numCache>
                <c:formatCode>#,##0</c:formatCode>
                <c:ptCount val="642"/>
                <c:pt idx="1">
                  <c:v>0</c:v>
                </c:pt>
                <c:pt idx="2">
                  <c:v>-951.37531148911364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-4510.3488346758813</c:v>
                </c:pt>
                <c:pt idx="9">
                  <c:v>0</c:v>
                </c:pt>
                <c:pt idx="10">
                  <c:v>0</c:v>
                </c:pt>
                <c:pt idx="11">
                  <c:v>-772.16027293889522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730.31580506932278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1064.7759854070541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1041.9195924674621</c:v>
                </c:pt>
                <c:pt idx="61">
                  <c:v>1019.9023849878869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680.42056495601253</c:v>
                </c:pt>
                <c:pt idx="67">
                  <c:v>0</c:v>
                </c:pt>
                <c:pt idx="68">
                  <c:v>0</c:v>
                </c:pt>
                <c:pt idx="69">
                  <c:v>504.6133652840262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1005.7822165938894</c:v>
                </c:pt>
                <c:pt idx="78">
                  <c:v>0</c:v>
                </c:pt>
                <c:pt idx="79">
                  <c:v>1017.885771163977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796.75182402686437</c:v>
                </c:pt>
                <c:pt idx="87">
                  <c:v>0</c:v>
                </c:pt>
                <c:pt idx="88">
                  <c:v>653.3067262428309</c:v>
                </c:pt>
                <c:pt idx="89">
                  <c:v>0</c:v>
                </c:pt>
                <c:pt idx="90">
                  <c:v>0</c:v>
                </c:pt>
                <c:pt idx="91">
                  <c:v>3996.3532082159668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658.68677347863911</c:v>
                </c:pt>
                <c:pt idx="108">
                  <c:v>0</c:v>
                </c:pt>
                <c:pt idx="109">
                  <c:v>0</c:v>
                </c:pt>
                <c:pt idx="110">
                  <c:v>674.88087268031006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-1013.7584287678229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559.06268179420658</c:v>
                </c:pt>
                <c:pt idx="182">
                  <c:v>0</c:v>
                </c:pt>
                <c:pt idx="183">
                  <c:v>0</c:v>
                </c:pt>
                <c:pt idx="184">
                  <c:v>516.55825837757016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601.18532691324697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540.43985879821992</c:v>
                </c:pt>
                <c:pt idx="310">
                  <c:v>0</c:v>
                </c:pt>
                <c:pt idx="311">
                  <c:v>0</c:v>
                </c:pt>
                <c:pt idx="312">
                  <c:v>817.51081626591019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541.62068792856633</c:v>
                </c:pt>
                <c:pt idx="317">
                  <c:v>0</c:v>
                </c:pt>
                <c:pt idx="318">
                  <c:v>691.60920345606542</c:v>
                </c:pt>
                <c:pt idx="319">
                  <c:v>409.63224771195405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683.28533727191746</c:v>
                </c:pt>
                <c:pt idx="325">
                  <c:v>565.77103050229698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507.99311071739282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405.48959107927544</c:v>
                </c:pt>
                <c:pt idx="341">
                  <c:v>1125.9811619157831</c:v>
                </c:pt>
                <c:pt idx="342">
                  <c:v>1670.3912675696863</c:v>
                </c:pt>
                <c:pt idx="343">
                  <c:v>1703.943244818531</c:v>
                </c:pt>
                <c:pt idx="344">
                  <c:v>799.70656414414361</c:v>
                </c:pt>
                <c:pt idx="345">
                  <c:v>1279.782027308672</c:v>
                </c:pt>
                <c:pt idx="346">
                  <c:v>1112.1998453399442</c:v>
                </c:pt>
                <c:pt idx="347">
                  <c:v>564.29592761806407</c:v>
                </c:pt>
                <c:pt idx="348">
                  <c:v>272.4982872785269</c:v>
                </c:pt>
                <c:pt idx="349">
                  <c:v>692.57930131338776</c:v>
                </c:pt>
                <c:pt idx="350">
                  <c:v>2405.7452746096296</c:v>
                </c:pt>
                <c:pt idx="351">
                  <c:v>434.89269817043072</c:v>
                </c:pt>
                <c:pt idx="352">
                  <c:v>0</c:v>
                </c:pt>
                <c:pt idx="353">
                  <c:v>450.85246721041835</c:v>
                </c:pt>
                <c:pt idx="354">
                  <c:v>523.73936401767412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569.64327558350828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543.03654149121144</c:v>
                </c:pt>
                <c:pt idx="373">
                  <c:v>538.89828061277206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572.61031872100091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366.19595349334293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-2336.5170264439057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731.63700268019466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718.08526966673708</c:v>
                </c:pt>
                <c:pt idx="406">
                  <c:v>0</c:v>
                </c:pt>
                <c:pt idx="407">
                  <c:v>0</c:v>
                </c:pt>
                <c:pt idx="408">
                  <c:v>705.96691029375984</c:v>
                </c:pt>
                <c:pt idx="409">
                  <c:v>0</c:v>
                </c:pt>
                <c:pt idx="410">
                  <c:v>714.79401849212832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750.07805196337711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1369.7674912869074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600.25021015539073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224.02082987589799</c:v>
                </c:pt>
                <c:pt idx="442">
                  <c:v>222.15122232464594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359.18812328353823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504.26014828052479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504.2998313804452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715.30379382098056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513.69073140343824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649.30234353672438</c:v>
                </c:pt>
                <c:pt idx="553">
                  <c:v>0</c:v>
                </c:pt>
                <c:pt idx="554">
                  <c:v>650.43626864120085</c:v>
                </c:pt>
                <c:pt idx="555">
                  <c:v>0</c:v>
                </c:pt>
                <c:pt idx="556">
                  <c:v>0</c:v>
                </c:pt>
                <c:pt idx="557">
                  <c:v>665.1016967651301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708.45644222792623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501.36746727943819</c:v>
                </c:pt>
                <c:pt idx="593">
                  <c:v>500.40085125895769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-77.83740876278631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9887.26412967945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512.83222736442383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569.17578989941444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1496.0320479484269</c:v>
                </c:pt>
                <c:pt idx="637">
                  <c:v>505.20938960986348</c:v>
                </c:pt>
                <c:pt idx="638">
                  <c:v>194.85503453341053</c:v>
                </c:pt>
                <c:pt idx="639">
                  <c:v>251.51205677084138</c:v>
                </c:pt>
                <c:pt idx="640">
                  <c:v>446.16878430001077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94-4F73-B004-9057F954D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10538328"/>
        <c:axId val="610538656"/>
      </c:barChart>
      <c:lineChart>
        <c:grouping val="standard"/>
        <c:varyColors val="0"/>
        <c:ser>
          <c:idx val="0"/>
          <c:order val="0"/>
          <c:tx>
            <c:strRef>
              <c:f>Analiza_Całość!$K$8</c:f>
              <c:strCache>
                <c:ptCount val="1"/>
                <c:pt idx="0">
                  <c:v>Obroty 
[tys. PLN]</c:v>
                </c:pt>
              </c:strCache>
            </c:strRef>
          </c:tx>
          <c:spPr>
            <a:ln w="1270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Analiza_Całość!$B$10:$B$651</c:f>
              <c:numCache>
                <c:formatCode>m/d/yyyy</c:formatCode>
                <c:ptCount val="642"/>
                <c:pt idx="1">
                  <c:v>44405</c:v>
                </c:pt>
                <c:pt idx="2">
                  <c:v>44404</c:v>
                </c:pt>
                <c:pt idx="3">
                  <c:v>44403</c:v>
                </c:pt>
                <c:pt idx="4">
                  <c:v>44400</c:v>
                </c:pt>
                <c:pt idx="5">
                  <c:v>44399</c:v>
                </c:pt>
                <c:pt idx="6">
                  <c:v>44398</c:v>
                </c:pt>
                <c:pt idx="7">
                  <c:v>44397</c:v>
                </c:pt>
                <c:pt idx="8">
                  <c:v>44396</c:v>
                </c:pt>
                <c:pt idx="9">
                  <c:v>44393</c:v>
                </c:pt>
                <c:pt idx="10">
                  <c:v>44392</c:v>
                </c:pt>
                <c:pt idx="11">
                  <c:v>44391</c:v>
                </c:pt>
                <c:pt idx="12">
                  <c:v>44390</c:v>
                </c:pt>
                <c:pt idx="13">
                  <c:v>44389</c:v>
                </c:pt>
                <c:pt idx="14">
                  <c:v>44386</c:v>
                </c:pt>
                <c:pt idx="15">
                  <c:v>44385</c:v>
                </c:pt>
                <c:pt idx="16">
                  <c:v>44384</c:v>
                </c:pt>
                <c:pt idx="17">
                  <c:v>44383</c:v>
                </c:pt>
                <c:pt idx="18">
                  <c:v>44382</c:v>
                </c:pt>
                <c:pt idx="19">
                  <c:v>44379</c:v>
                </c:pt>
                <c:pt idx="20">
                  <c:v>44378</c:v>
                </c:pt>
                <c:pt idx="21">
                  <c:v>44377</c:v>
                </c:pt>
                <c:pt idx="22">
                  <c:v>44376</c:v>
                </c:pt>
                <c:pt idx="23">
                  <c:v>44375</c:v>
                </c:pt>
                <c:pt idx="24">
                  <c:v>44372</c:v>
                </c:pt>
                <c:pt idx="25">
                  <c:v>44371</c:v>
                </c:pt>
                <c:pt idx="26">
                  <c:v>44370</c:v>
                </c:pt>
                <c:pt idx="27">
                  <c:v>44369</c:v>
                </c:pt>
                <c:pt idx="28">
                  <c:v>44368</c:v>
                </c:pt>
                <c:pt idx="29">
                  <c:v>44365</c:v>
                </c:pt>
                <c:pt idx="30">
                  <c:v>44364</c:v>
                </c:pt>
                <c:pt idx="31">
                  <c:v>44363</c:v>
                </c:pt>
                <c:pt idx="32">
                  <c:v>44362</c:v>
                </c:pt>
                <c:pt idx="33">
                  <c:v>44361</c:v>
                </c:pt>
                <c:pt idx="34">
                  <c:v>44358</c:v>
                </c:pt>
                <c:pt idx="35">
                  <c:v>44357</c:v>
                </c:pt>
                <c:pt idx="36">
                  <c:v>44356</c:v>
                </c:pt>
                <c:pt idx="37">
                  <c:v>44355</c:v>
                </c:pt>
                <c:pt idx="38">
                  <c:v>44354</c:v>
                </c:pt>
                <c:pt idx="39">
                  <c:v>44351</c:v>
                </c:pt>
                <c:pt idx="40">
                  <c:v>44349</c:v>
                </c:pt>
                <c:pt idx="41">
                  <c:v>44348</c:v>
                </c:pt>
                <c:pt idx="42">
                  <c:v>44347</c:v>
                </c:pt>
                <c:pt idx="43">
                  <c:v>44344</c:v>
                </c:pt>
                <c:pt idx="44">
                  <c:v>44343</c:v>
                </c:pt>
                <c:pt idx="45">
                  <c:v>44342</c:v>
                </c:pt>
                <c:pt idx="46">
                  <c:v>44341</c:v>
                </c:pt>
                <c:pt idx="47">
                  <c:v>44340</c:v>
                </c:pt>
                <c:pt idx="48">
                  <c:v>44337</c:v>
                </c:pt>
                <c:pt idx="49">
                  <c:v>44336</c:v>
                </c:pt>
                <c:pt idx="50">
                  <c:v>44335</c:v>
                </c:pt>
                <c:pt idx="51">
                  <c:v>44334</c:v>
                </c:pt>
                <c:pt idx="52">
                  <c:v>44333</c:v>
                </c:pt>
                <c:pt idx="53">
                  <c:v>44330</c:v>
                </c:pt>
                <c:pt idx="54">
                  <c:v>44329</c:v>
                </c:pt>
                <c:pt idx="55">
                  <c:v>44328</c:v>
                </c:pt>
                <c:pt idx="56">
                  <c:v>44327</c:v>
                </c:pt>
                <c:pt idx="57">
                  <c:v>44326</c:v>
                </c:pt>
                <c:pt idx="58">
                  <c:v>44323</c:v>
                </c:pt>
                <c:pt idx="59">
                  <c:v>44322</c:v>
                </c:pt>
                <c:pt idx="60">
                  <c:v>44321</c:v>
                </c:pt>
                <c:pt idx="61">
                  <c:v>44320</c:v>
                </c:pt>
                <c:pt idx="62">
                  <c:v>44316</c:v>
                </c:pt>
                <c:pt idx="63">
                  <c:v>44315</c:v>
                </c:pt>
                <c:pt idx="64">
                  <c:v>44314</c:v>
                </c:pt>
                <c:pt idx="65">
                  <c:v>44313</c:v>
                </c:pt>
                <c:pt idx="66">
                  <c:v>44312</c:v>
                </c:pt>
                <c:pt idx="67">
                  <c:v>44309</c:v>
                </c:pt>
                <c:pt idx="68">
                  <c:v>44308</c:v>
                </c:pt>
                <c:pt idx="69">
                  <c:v>44307</c:v>
                </c:pt>
                <c:pt idx="70">
                  <c:v>44306</c:v>
                </c:pt>
                <c:pt idx="71">
                  <c:v>44305</c:v>
                </c:pt>
                <c:pt idx="72">
                  <c:v>44302</c:v>
                </c:pt>
                <c:pt idx="73">
                  <c:v>44301</c:v>
                </c:pt>
                <c:pt idx="74">
                  <c:v>44300</c:v>
                </c:pt>
                <c:pt idx="75">
                  <c:v>44299</c:v>
                </c:pt>
                <c:pt idx="76">
                  <c:v>44298</c:v>
                </c:pt>
                <c:pt idx="77">
                  <c:v>44295</c:v>
                </c:pt>
                <c:pt idx="78">
                  <c:v>44294</c:v>
                </c:pt>
                <c:pt idx="79">
                  <c:v>44293</c:v>
                </c:pt>
                <c:pt idx="80">
                  <c:v>44292</c:v>
                </c:pt>
                <c:pt idx="81">
                  <c:v>44287</c:v>
                </c:pt>
                <c:pt idx="82">
                  <c:v>44286</c:v>
                </c:pt>
                <c:pt idx="83">
                  <c:v>44285</c:v>
                </c:pt>
                <c:pt idx="84">
                  <c:v>44284</c:v>
                </c:pt>
                <c:pt idx="85">
                  <c:v>44281</c:v>
                </c:pt>
                <c:pt idx="86">
                  <c:v>44280</c:v>
                </c:pt>
                <c:pt idx="87">
                  <c:v>44279</c:v>
                </c:pt>
                <c:pt idx="88">
                  <c:v>44278</c:v>
                </c:pt>
                <c:pt idx="89">
                  <c:v>44277</c:v>
                </c:pt>
                <c:pt idx="90">
                  <c:v>44274</c:v>
                </c:pt>
                <c:pt idx="91">
                  <c:v>44273</c:v>
                </c:pt>
                <c:pt idx="92">
                  <c:v>44272</c:v>
                </c:pt>
                <c:pt idx="93">
                  <c:v>44271</c:v>
                </c:pt>
                <c:pt idx="94">
                  <c:v>44270</c:v>
                </c:pt>
                <c:pt idx="95">
                  <c:v>44267</c:v>
                </c:pt>
                <c:pt idx="96">
                  <c:v>44266</c:v>
                </c:pt>
                <c:pt idx="97">
                  <c:v>44265</c:v>
                </c:pt>
                <c:pt idx="98">
                  <c:v>44264</c:v>
                </c:pt>
                <c:pt idx="99">
                  <c:v>44263</c:v>
                </c:pt>
                <c:pt idx="100">
                  <c:v>44260</c:v>
                </c:pt>
                <c:pt idx="101">
                  <c:v>44259</c:v>
                </c:pt>
                <c:pt idx="102">
                  <c:v>44258</c:v>
                </c:pt>
                <c:pt idx="103">
                  <c:v>44257</c:v>
                </c:pt>
                <c:pt idx="104">
                  <c:v>44256</c:v>
                </c:pt>
                <c:pt idx="105">
                  <c:v>44253</c:v>
                </c:pt>
                <c:pt idx="106">
                  <c:v>44252</c:v>
                </c:pt>
                <c:pt idx="107">
                  <c:v>44251</c:v>
                </c:pt>
                <c:pt idx="108">
                  <c:v>44250</c:v>
                </c:pt>
                <c:pt idx="109">
                  <c:v>44249</c:v>
                </c:pt>
                <c:pt idx="110">
                  <c:v>44246</c:v>
                </c:pt>
                <c:pt idx="111">
                  <c:v>44245</c:v>
                </c:pt>
                <c:pt idx="112">
                  <c:v>44244</c:v>
                </c:pt>
                <c:pt idx="113">
                  <c:v>44243</c:v>
                </c:pt>
                <c:pt idx="114">
                  <c:v>44242</c:v>
                </c:pt>
                <c:pt idx="115">
                  <c:v>44239</c:v>
                </c:pt>
                <c:pt idx="116">
                  <c:v>44238</c:v>
                </c:pt>
                <c:pt idx="117">
                  <c:v>44237</c:v>
                </c:pt>
                <c:pt idx="118">
                  <c:v>44236</c:v>
                </c:pt>
                <c:pt idx="119">
                  <c:v>44235</c:v>
                </c:pt>
                <c:pt idx="120">
                  <c:v>44232</c:v>
                </c:pt>
                <c:pt idx="121">
                  <c:v>44231</c:v>
                </c:pt>
                <c:pt idx="122">
                  <c:v>44230</c:v>
                </c:pt>
                <c:pt idx="123">
                  <c:v>44229</c:v>
                </c:pt>
                <c:pt idx="124">
                  <c:v>44228</c:v>
                </c:pt>
                <c:pt idx="125">
                  <c:v>44225</c:v>
                </c:pt>
                <c:pt idx="126">
                  <c:v>44224</c:v>
                </c:pt>
                <c:pt idx="127">
                  <c:v>44223</c:v>
                </c:pt>
                <c:pt idx="128">
                  <c:v>44222</c:v>
                </c:pt>
                <c:pt idx="129">
                  <c:v>44221</c:v>
                </c:pt>
                <c:pt idx="130">
                  <c:v>44218</c:v>
                </c:pt>
                <c:pt idx="131">
                  <c:v>44217</c:v>
                </c:pt>
                <c:pt idx="132">
                  <c:v>44216</c:v>
                </c:pt>
                <c:pt idx="133">
                  <c:v>44215</c:v>
                </c:pt>
                <c:pt idx="134">
                  <c:v>44214</c:v>
                </c:pt>
                <c:pt idx="135">
                  <c:v>44211</c:v>
                </c:pt>
                <c:pt idx="136">
                  <c:v>44210</c:v>
                </c:pt>
                <c:pt idx="137">
                  <c:v>44209</c:v>
                </c:pt>
                <c:pt idx="138">
                  <c:v>44208</c:v>
                </c:pt>
                <c:pt idx="139">
                  <c:v>44207</c:v>
                </c:pt>
                <c:pt idx="140">
                  <c:v>44204</c:v>
                </c:pt>
                <c:pt idx="141">
                  <c:v>44203</c:v>
                </c:pt>
                <c:pt idx="142">
                  <c:v>44201</c:v>
                </c:pt>
                <c:pt idx="143">
                  <c:v>44200</c:v>
                </c:pt>
                <c:pt idx="144">
                  <c:v>44195</c:v>
                </c:pt>
                <c:pt idx="145">
                  <c:v>44194</c:v>
                </c:pt>
                <c:pt idx="146">
                  <c:v>44193</c:v>
                </c:pt>
                <c:pt idx="147">
                  <c:v>44188</c:v>
                </c:pt>
                <c:pt idx="148">
                  <c:v>44187</c:v>
                </c:pt>
                <c:pt idx="149">
                  <c:v>44186</c:v>
                </c:pt>
                <c:pt idx="150">
                  <c:v>44183</c:v>
                </c:pt>
                <c:pt idx="151">
                  <c:v>44182</c:v>
                </c:pt>
                <c:pt idx="152">
                  <c:v>44181</c:v>
                </c:pt>
                <c:pt idx="153">
                  <c:v>44180</c:v>
                </c:pt>
                <c:pt idx="154">
                  <c:v>44179</c:v>
                </c:pt>
                <c:pt idx="155">
                  <c:v>44176</c:v>
                </c:pt>
                <c:pt idx="156">
                  <c:v>44175</c:v>
                </c:pt>
                <c:pt idx="157">
                  <c:v>44174</c:v>
                </c:pt>
                <c:pt idx="158">
                  <c:v>44173</c:v>
                </c:pt>
                <c:pt idx="159">
                  <c:v>44172</c:v>
                </c:pt>
                <c:pt idx="160">
                  <c:v>44169</c:v>
                </c:pt>
                <c:pt idx="161">
                  <c:v>44168</c:v>
                </c:pt>
                <c:pt idx="162">
                  <c:v>44167</c:v>
                </c:pt>
                <c:pt idx="163">
                  <c:v>44166</c:v>
                </c:pt>
                <c:pt idx="164">
                  <c:v>44165</c:v>
                </c:pt>
                <c:pt idx="165">
                  <c:v>44162</c:v>
                </c:pt>
                <c:pt idx="166">
                  <c:v>44161</c:v>
                </c:pt>
                <c:pt idx="167">
                  <c:v>44160</c:v>
                </c:pt>
                <c:pt idx="168">
                  <c:v>44159</c:v>
                </c:pt>
                <c:pt idx="169">
                  <c:v>44158</c:v>
                </c:pt>
                <c:pt idx="170">
                  <c:v>44155</c:v>
                </c:pt>
                <c:pt idx="171">
                  <c:v>44154</c:v>
                </c:pt>
                <c:pt idx="172">
                  <c:v>44153</c:v>
                </c:pt>
                <c:pt idx="173">
                  <c:v>44152</c:v>
                </c:pt>
                <c:pt idx="174">
                  <c:v>44151</c:v>
                </c:pt>
                <c:pt idx="175">
                  <c:v>44148</c:v>
                </c:pt>
                <c:pt idx="176">
                  <c:v>44147</c:v>
                </c:pt>
                <c:pt idx="177">
                  <c:v>44145</c:v>
                </c:pt>
                <c:pt idx="178">
                  <c:v>44144</c:v>
                </c:pt>
                <c:pt idx="179">
                  <c:v>44141</c:v>
                </c:pt>
                <c:pt idx="180">
                  <c:v>44140</c:v>
                </c:pt>
                <c:pt idx="181">
                  <c:v>44139</c:v>
                </c:pt>
                <c:pt idx="182">
                  <c:v>44138</c:v>
                </c:pt>
                <c:pt idx="183">
                  <c:v>44137</c:v>
                </c:pt>
                <c:pt idx="184">
                  <c:v>44134</c:v>
                </c:pt>
                <c:pt idx="185">
                  <c:v>44133</c:v>
                </c:pt>
                <c:pt idx="186">
                  <c:v>44132</c:v>
                </c:pt>
                <c:pt idx="187">
                  <c:v>44131</c:v>
                </c:pt>
                <c:pt idx="188">
                  <c:v>44130</c:v>
                </c:pt>
                <c:pt idx="189">
                  <c:v>44127</c:v>
                </c:pt>
                <c:pt idx="190">
                  <c:v>44126</c:v>
                </c:pt>
                <c:pt idx="191">
                  <c:v>44125</c:v>
                </c:pt>
                <c:pt idx="192">
                  <c:v>44124</c:v>
                </c:pt>
                <c:pt idx="193">
                  <c:v>44123</c:v>
                </c:pt>
                <c:pt idx="194">
                  <c:v>44120</c:v>
                </c:pt>
                <c:pt idx="195">
                  <c:v>44119</c:v>
                </c:pt>
                <c:pt idx="196">
                  <c:v>44118</c:v>
                </c:pt>
                <c:pt idx="197">
                  <c:v>44117</c:v>
                </c:pt>
                <c:pt idx="198">
                  <c:v>44116</c:v>
                </c:pt>
                <c:pt idx="199">
                  <c:v>44113</c:v>
                </c:pt>
                <c:pt idx="200">
                  <c:v>44112</c:v>
                </c:pt>
                <c:pt idx="201">
                  <c:v>44111</c:v>
                </c:pt>
                <c:pt idx="202">
                  <c:v>44110</c:v>
                </c:pt>
                <c:pt idx="203">
                  <c:v>44109</c:v>
                </c:pt>
                <c:pt idx="204">
                  <c:v>44106</c:v>
                </c:pt>
                <c:pt idx="205">
                  <c:v>44105</c:v>
                </c:pt>
                <c:pt idx="206">
                  <c:v>44104</c:v>
                </c:pt>
                <c:pt idx="207">
                  <c:v>44103</c:v>
                </c:pt>
                <c:pt idx="208">
                  <c:v>44102</c:v>
                </c:pt>
                <c:pt idx="209">
                  <c:v>44099</c:v>
                </c:pt>
                <c:pt idx="210">
                  <c:v>44098</c:v>
                </c:pt>
                <c:pt idx="211">
                  <c:v>44097</c:v>
                </c:pt>
                <c:pt idx="212">
                  <c:v>44096</c:v>
                </c:pt>
                <c:pt idx="213">
                  <c:v>44095</c:v>
                </c:pt>
                <c:pt idx="214">
                  <c:v>44092</c:v>
                </c:pt>
                <c:pt idx="215">
                  <c:v>44091</c:v>
                </c:pt>
                <c:pt idx="216">
                  <c:v>44090</c:v>
                </c:pt>
                <c:pt idx="217">
                  <c:v>44089</c:v>
                </c:pt>
                <c:pt idx="218">
                  <c:v>44088</c:v>
                </c:pt>
                <c:pt idx="219">
                  <c:v>44085</c:v>
                </c:pt>
                <c:pt idx="220">
                  <c:v>44084</c:v>
                </c:pt>
                <c:pt idx="221">
                  <c:v>44083</c:v>
                </c:pt>
                <c:pt idx="222">
                  <c:v>44082</c:v>
                </c:pt>
                <c:pt idx="223">
                  <c:v>44081</c:v>
                </c:pt>
                <c:pt idx="224">
                  <c:v>44078</c:v>
                </c:pt>
                <c:pt idx="225">
                  <c:v>44077</c:v>
                </c:pt>
                <c:pt idx="226">
                  <c:v>44076</c:v>
                </c:pt>
                <c:pt idx="227">
                  <c:v>44075</c:v>
                </c:pt>
                <c:pt idx="228">
                  <c:v>44074</c:v>
                </c:pt>
                <c:pt idx="229">
                  <c:v>44071</c:v>
                </c:pt>
                <c:pt idx="230">
                  <c:v>44070</c:v>
                </c:pt>
                <c:pt idx="231">
                  <c:v>44069</c:v>
                </c:pt>
                <c:pt idx="232">
                  <c:v>44068</c:v>
                </c:pt>
                <c:pt idx="233">
                  <c:v>44067</c:v>
                </c:pt>
                <c:pt idx="234">
                  <c:v>44064</c:v>
                </c:pt>
                <c:pt idx="235">
                  <c:v>44063</c:v>
                </c:pt>
                <c:pt idx="236">
                  <c:v>44062</c:v>
                </c:pt>
                <c:pt idx="237">
                  <c:v>44061</c:v>
                </c:pt>
                <c:pt idx="238">
                  <c:v>44060</c:v>
                </c:pt>
                <c:pt idx="239">
                  <c:v>44057</c:v>
                </c:pt>
                <c:pt idx="240">
                  <c:v>44056</c:v>
                </c:pt>
                <c:pt idx="241">
                  <c:v>44055</c:v>
                </c:pt>
                <c:pt idx="242">
                  <c:v>44054</c:v>
                </c:pt>
                <c:pt idx="243">
                  <c:v>44053</c:v>
                </c:pt>
                <c:pt idx="244">
                  <c:v>44050</c:v>
                </c:pt>
                <c:pt idx="245">
                  <c:v>44049</c:v>
                </c:pt>
                <c:pt idx="246">
                  <c:v>44048</c:v>
                </c:pt>
                <c:pt idx="247">
                  <c:v>44047</c:v>
                </c:pt>
                <c:pt idx="248">
                  <c:v>44046</c:v>
                </c:pt>
                <c:pt idx="249">
                  <c:v>44043</c:v>
                </c:pt>
                <c:pt idx="250">
                  <c:v>44042</c:v>
                </c:pt>
                <c:pt idx="251">
                  <c:v>44041</c:v>
                </c:pt>
                <c:pt idx="252">
                  <c:v>44040</c:v>
                </c:pt>
                <c:pt idx="253">
                  <c:v>44039</c:v>
                </c:pt>
                <c:pt idx="254">
                  <c:v>44036</c:v>
                </c:pt>
                <c:pt idx="255">
                  <c:v>44035</c:v>
                </c:pt>
                <c:pt idx="256">
                  <c:v>44034</c:v>
                </c:pt>
                <c:pt idx="257">
                  <c:v>44033</c:v>
                </c:pt>
                <c:pt idx="258">
                  <c:v>44032</c:v>
                </c:pt>
                <c:pt idx="259">
                  <c:v>44029</c:v>
                </c:pt>
                <c:pt idx="260">
                  <c:v>44028</c:v>
                </c:pt>
                <c:pt idx="261">
                  <c:v>44027</c:v>
                </c:pt>
                <c:pt idx="262">
                  <c:v>44026</c:v>
                </c:pt>
                <c:pt idx="263">
                  <c:v>44025</c:v>
                </c:pt>
                <c:pt idx="264">
                  <c:v>44022</c:v>
                </c:pt>
                <c:pt idx="265">
                  <c:v>44021</c:v>
                </c:pt>
                <c:pt idx="266">
                  <c:v>44020</c:v>
                </c:pt>
                <c:pt idx="267">
                  <c:v>44019</c:v>
                </c:pt>
                <c:pt idx="268">
                  <c:v>44018</c:v>
                </c:pt>
                <c:pt idx="269">
                  <c:v>44015</c:v>
                </c:pt>
                <c:pt idx="270">
                  <c:v>44014</c:v>
                </c:pt>
                <c:pt idx="271">
                  <c:v>44013</c:v>
                </c:pt>
                <c:pt idx="272">
                  <c:v>44012</c:v>
                </c:pt>
                <c:pt idx="273">
                  <c:v>44011</c:v>
                </c:pt>
                <c:pt idx="274">
                  <c:v>44008</c:v>
                </c:pt>
                <c:pt idx="275">
                  <c:v>44007</c:v>
                </c:pt>
                <c:pt idx="276">
                  <c:v>44006</c:v>
                </c:pt>
                <c:pt idx="277">
                  <c:v>44005</c:v>
                </c:pt>
                <c:pt idx="278">
                  <c:v>44004</c:v>
                </c:pt>
                <c:pt idx="279">
                  <c:v>44001</c:v>
                </c:pt>
                <c:pt idx="280">
                  <c:v>44000</c:v>
                </c:pt>
                <c:pt idx="281">
                  <c:v>43999</c:v>
                </c:pt>
                <c:pt idx="282">
                  <c:v>43998</c:v>
                </c:pt>
                <c:pt idx="283">
                  <c:v>43997</c:v>
                </c:pt>
                <c:pt idx="284">
                  <c:v>43994</c:v>
                </c:pt>
                <c:pt idx="285">
                  <c:v>43992</c:v>
                </c:pt>
                <c:pt idx="286">
                  <c:v>43991</c:v>
                </c:pt>
                <c:pt idx="287">
                  <c:v>43990</c:v>
                </c:pt>
                <c:pt idx="288">
                  <c:v>43987</c:v>
                </c:pt>
                <c:pt idx="289">
                  <c:v>43986</c:v>
                </c:pt>
                <c:pt idx="290">
                  <c:v>43985</c:v>
                </c:pt>
                <c:pt idx="291">
                  <c:v>43984</c:v>
                </c:pt>
                <c:pt idx="292">
                  <c:v>43983</c:v>
                </c:pt>
                <c:pt idx="293">
                  <c:v>43980</c:v>
                </c:pt>
                <c:pt idx="294">
                  <c:v>43979</c:v>
                </c:pt>
                <c:pt idx="295">
                  <c:v>43978</c:v>
                </c:pt>
                <c:pt idx="296">
                  <c:v>43977</c:v>
                </c:pt>
                <c:pt idx="297">
                  <c:v>43976</c:v>
                </c:pt>
                <c:pt idx="298">
                  <c:v>43973</c:v>
                </c:pt>
                <c:pt idx="299">
                  <c:v>43972</c:v>
                </c:pt>
                <c:pt idx="300">
                  <c:v>43971</c:v>
                </c:pt>
                <c:pt idx="301">
                  <c:v>43970</c:v>
                </c:pt>
                <c:pt idx="302">
                  <c:v>43969</c:v>
                </c:pt>
                <c:pt idx="303">
                  <c:v>43966</c:v>
                </c:pt>
                <c:pt idx="304">
                  <c:v>43965</c:v>
                </c:pt>
                <c:pt idx="305">
                  <c:v>43964</c:v>
                </c:pt>
                <c:pt idx="306">
                  <c:v>43963</c:v>
                </c:pt>
                <c:pt idx="307">
                  <c:v>43962</c:v>
                </c:pt>
                <c:pt idx="308">
                  <c:v>43959</c:v>
                </c:pt>
                <c:pt idx="309">
                  <c:v>43958</c:v>
                </c:pt>
                <c:pt idx="310">
                  <c:v>43957</c:v>
                </c:pt>
                <c:pt idx="311">
                  <c:v>43956</c:v>
                </c:pt>
                <c:pt idx="312">
                  <c:v>43955</c:v>
                </c:pt>
                <c:pt idx="313">
                  <c:v>43951</c:v>
                </c:pt>
                <c:pt idx="314">
                  <c:v>43950</c:v>
                </c:pt>
                <c:pt idx="315">
                  <c:v>43949</c:v>
                </c:pt>
                <c:pt idx="316">
                  <c:v>43948</c:v>
                </c:pt>
                <c:pt idx="317">
                  <c:v>43945</c:v>
                </c:pt>
                <c:pt idx="318">
                  <c:v>43944</c:v>
                </c:pt>
                <c:pt idx="319">
                  <c:v>43943</c:v>
                </c:pt>
                <c:pt idx="320">
                  <c:v>43942</c:v>
                </c:pt>
                <c:pt idx="321">
                  <c:v>43941</c:v>
                </c:pt>
                <c:pt idx="322">
                  <c:v>43938</c:v>
                </c:pt>
                <c:pt idx="323">
                  <c:v>43937</c:v>
                </c:pt>
                <c:pt idx="324">
                  <c:v>43936</c:v>
                </c:pt>
                <c:pt idx="325">
                  <c:v>43935</c:v>
                </c:pt>
                <c:pt idx="326">
                  <c:v>43930</c:v>
                </c:pt>
                <c:pt idx="327">
                  <c:v>43929</c:v>
                </c:pt>
                <c:pt idx="328">
                  <c:v>43928</c:v>
                </c:pt>
                <c:pt idx="329">
                  <c:v>43927</c:v>
                </c:pt>
                <c:pt idx="330">
                  <c:v>43924</c:v>
                </c:pt>
                <c:pt idx="331">
                  <c:v>43923</c:v>
                </c:pt>
                <c:pt idx="332">
                  <c:v>43922</c:v>
                </c:pt>
                <c:pt idx="333">
                  <c:v>43921</c:v>
                </c:pt>
                <c:pt idx="334">
                  <c:v>43920</c:v>
                </c:pt>
                <c:pt idx="335">
                  <c:v>43917</c:v>
                </c:pt>
                <c:pt idx="336">
                  <c:v>43916</c:v>
                </c:pt>
                <c:pt idx="337">
                  <c:v>43915</c:v>
                </c:pt>
                <c:pt idx="338">
                  <c:v>43914</c:v>
                </c:pt>
                <c:pt idx="339">
                  <c:v>43913</c:v>
                </c:pt>
                <c:pt idx="340">
                  <c:v>43910</c:v>
                </c:pt>
                <c:pt idx="341">
                  <c:v>43909</c:v>
                </c:pt>
                <c:pt idx="342">
                  <c:v>43908</c:v>
                </c:pt>
                <c:pt idx="343">
                  <c:v>43907</c:v>
                </c:pt>
                <c:pt idx="344">
                  <c:v>43906</c:v>
                </c:pt>
                <c:pt idx="345">
                  <c:v>43903</c:v>
                </c:pt>
                <c:pt idx="346">
                  <c:v>43902</c:v>
                </c:pt>
                <c:pt idx="347">
                  <c:v>43901</c:v>
                </c:pt>
                <c:pt idx="348">
                  <c:v>43900</c:v>
                </c:pt>
                <c:pt idx="349">
                  <c:v>43899</c:v>
                </c:pt>
                <c:pt idx="350">
                  <c:v>43896</c:v>
                </c:pt>
                <c:pt idx="351">
                  <c:v>43895</c:v>
                </c:pt>
                <c:pt idx="352">
                  <c:v>43894</c:v>
                </c:pt>
                <c:pt idx="353">
                  <c:v>43893</c:v>
                </c:pt>
                <c:pt idx="354">
                  <c:v>43892</c:v>
                </c:pt>
                <c:pt idx="355">
                  <c:v>43889</c:v>
                </c:pt>
                <c:pt idx="356">
                  <c:v>43888</c:v>
                </c:pt>
                <c:pt idx="357">
                  <c:v>43887</c:v>
                </c:pt>
                <c:pt idx="358">
                  <c:v>43886</c:v>
                </c:pt>
                <c:pt idx="359">
                  <c:v>43885</c:v>
                </c:pt>
                <c:pt idx="360">
                  <c:v>43882</c:v>
                </c:pt>
                <c:pt idx="361">
                  <c:v>43881</c:v>
                </c:pt>
                <c:pt idx="362">
                  <c:v>43880</c:v>
                </c:pt>
                <c:pt idx="363">
                  <c:v>43879</c:v>
                </c:pt>
                <c:pt idx="364">
                  <c:v>43878</c:v>
                </c:pt>
                <c:pt idx="365">
                  <c:v>43875</c:v>
                </c:pt>
                <c:pt idx="366">
                  <c:v>43874</c:v>
                </c:pt>
                <c:pt idx="367">
                  <c:v>43873</c:v>
                </c:pt>
                <c:pt idx="368">
                  <c:v>43872</c:v>
                </c:pt>
                <c:pt idx="369">
                  <c:v>43871</c:v>
                </c:pt>
                <c:pt idx="370">
                  <c:v>43868</c:v>
                </c:pt>
                <c:pt idx="371">
                  <c:v>43867</c:v>
                </c:pt>
                <c:pt idx="372">
                  <c:v>43866</c:v>
                </c:pt>
                <c:pt idx="373">
                  <c:v>43865</c:v>
                </c:pt>
                <c:pt idx="374">
                  <c:v>43864</c:v>
                </c:pt>
                <c:pt idx="375">
                  <c:v>43861</c:v>
                </c:pt>
                <c:pt idx="376">
                  <c:v>43860</c:v>
                </c:pt>
                <c:pt idx="377">
                  <c:v>43859</c:v>
                </c:pt>
                <c:pt idx="378">
                  <c:v>43858</c:v>
                </c:pt>
                <c:pt idx="379">
                  <c:v>43857</c:v>
                </c:pt>
                <c:pt idx="380">
                  <c:v>43854</c:v>
                </c:pt>
                <c:pt idx="381">
                  <c:v>43853</c:v>
                </c:pt>
                <c:pt idx="382">
                  <c:v>43852</c:v>
                </c:pt>
                <c:pt idx="383">
                  <c:v>43851</c:v>
                </c:pt>
                <c:pt idx="384">
                  <c:v>43850</c:v>
                </c:pt>
                <c:pt idx="385">
                  <c:v>43847</c:v>
                </c:pt>
                <c:pt idx="386">
                  <c:v>43846</c:v>
                </c:pt>
                <c:pt idx="387">
                  <c:v>43845</c:v>
                </c:pt>
                <c:pt idx="388">
                  <c:v>43844</c:v>
                </c:pt>
                <c:pt idx="389">
                  <c:v>43843</c:v>
                </c:pt>
                <c:pt idx="390">
                  <c:v>43840</c:v>
                </c:pt>
                <c:pt idx="391">
                  <c:v>43839</c:v>
                </c:pt>
                <c:pt idx="392">
                  <c:v>43838</c:v>
                </c:pt>
                <c:pt idx="393">
                  <c:v>43837</c:v>
                </c:pt>
                <c:pt idx="394">
                  <c:v>43833</c:v>
                </c:pt>
                <c:pt idx="395">
                  <c:v>43832</c:v>
                </c:pt>
                <c:pt idx="396">
                  <c:v>43829</c:v>
                </c:pt>
                <c:pt idx="397">
                  <c:v>43826</c:v>
                </c:pt>
                <c:pt idx="398">
                  <c:v>43822</c:v>
                </c:pt>
                <c:pt idx="399">
                  <c:v>43819</c:v>
                </c:pt>
                <c:pt idx="400">
                  <c:v>43818</c:v>
                </c:pt>
                <c:pt idx="401">
                  <c:v>43817</c:v>
                </c:pt>
                <c:pt idx="402">
                  <c:v>43816</c:v>
                </c:pt>
                <c:pt idx="403">
                  <c:v>43815</c:v>
                </c:pt>
                <c:pt idx="404">
                  <c:v>43812</c:v>
                </c:pt>
                <c:pt idx="405">
                  <c:v>43811</c:v>
                </c:pt>
                <c:pt idx="406">
                  <c:v>43810</c:v>
                </c:pt>
                <c:pt idx="407">
                  <c:v>43809</c:v>
                </c:pt>
                <c:pt idx="408">
                  <c:v>43808</c:v>
                </c:pt>
                <c:pt idx="409">
                  <c:v>43805</c:v>
                </c:pt>
                <c:pt idx="410">
                  <c:v>43804</c:v>
                </c:pt>
                <c:pt idx="411">
                  <c:v>43803</c:v>
                </c:pt>
                <c:pt idx="412">
                  <c:v>43802</c:v>
                </c:pt>
                <c:pt idx="413">
                  <c:v>43801</c:v>
                </c:pt>
                <c:pt idx="414">
                  <c:v>43798</c:v>
                </c:pt>
                <c:pt idx="415">
                  <c:v>43797</c:v>
                </c:pt>
                <c:pt idx="416">
                  <c:v>43796</c:v>
                </c:pt>
                <c:pt idx="417">
                  <c:v>43795</c:v>
                </c:pt>
                <c:pt idx="418">
                  <c:v>43794</c:v>
                </c:pt>
                <c:pt idx="419">
                  <c:v>43791</c:v>
                </c:pt>
                <c:pt idx="420">
                  <c:v>43790</c:v>
                </c:pt>
                <c:pt idx="421">
                  <c:v>43789</c:v>
                </c:pt>
                <c:pt idx="422">
                  <c:v>43788</c:v>
                </c:pt>
                <c:pt idx="423">
                  <c:v>43787</c:v>
                </c:pt>
                <c:pt idx="424">
                  <c:v>43784</c:v>
                </c:pt>
                <c:pt idx="425">
                  <c:v>43783</c:v>
                </c:pt>
                <c:pt idx="426">
                  <c:v>43782</c:v>
                </c:pt>
                <c:pt idx="427">
                  <c:v>43781</c:v>
                </c:pt>
                <c:pt idx="428">
                  <c:v>43777</c:v>
                </c:pt>
                <c:pt idx="429">
                  <c:v>43776</c:v>
                </c:pt>
                <c:pt idx="430">
                  <c:v>43775</c:v>
                </c:pt>
                <c:pt idx="431">
                  <c:v>43774</c:v>
                </c:pt>
                <c:pt idx="432">
                  <c:v>43773</c:v>
                </c:pt>
                <c:pt idx="433">
                  <c:v>43769</c:v>
                </c:pt>
                <c:pt idx="434">
                  <c:v>43768</c:v>
                </c:pt>
                <c:pt idx="435">
                  <c:v>43767</c:v>
                </c:pt>
                <c:pt idx="436">
                  <c:v>43766</c:v>
                </c:pt>
                <c:pt idx="437">
                  <c:v>43763</c:v>
                </c:pt>
                <c:pt idx="438">
                  <c:v>43762</c:v>
                </c:pt>
                <c:pt idx="439">
                  <c:v>43761</c:v>
                </c:pt>
                <c:pt idx="440">
                  <c:v>43760</c:v>
                </c:pt>
                <c:pt idx="441">
                  <c:v>43759</c:v>
                </c:pt>
                <c:pt idx="442">
                  <c:v>43756</c:v>
                </c:pt>
                <c:pt idx="443">
                  <c:v>43755</c:v>
                </c:pt>
                <c:pt idx="444">
                  <c:v>43754</c:v>
                </c:pt>
                <c:pt idx="445">
                  <c:v>43753</c:v>
                </c:pt>
                <c:pt idx="446">
                  <c:v>43752</c:v>
                </c:pt>
                <c:pt idx="447">
                  <c:v>43749</c:v>
                </c:pt>
                <c:pt idx="448">
                  <c:v>43748</c:v>
                </c:pt>
                <c:pt idx="449">
                  <c:v>43747</c:v>
                </c:pt>
                <c:pt idx="450">
                  <c:v>43746</c:v>
                </c:pt>
                <c:pt idx="451">
                  <c:v>43745</c:v>
                </c:pt>
                <c:pt idx="452">
                  <c:v>43742</c:v>
                </c:pt>
                <c:pt idx="453">
                  <c:v>43741</c:v>
                </c:pt>
                <c:pt idx="454">
                  <c:v>43740</c:v>
                </c:pt>
                <c:pt idx="455">
                  <c:v>43739</c:v>
                </c:pt>
                <c:pt idx="456">
                  <c:v>43738</c:v>
                </c:pt>
                <c:pt idx="457">
                  <c:v>43735</c:v>
                </c:pt>
                <c:pt idx="458">
                  <c:v>43734</c:v>
                </c:pt>
                <c:pt idx="459">
                  <c:v>43733</c:v>
                </c:pt>
                <c:pt idx="460">
                  <c:v>43732</c:v>
                </c:pt>
                <c:pt idx="461">
                  <c:v>43731</c:v>
                </c:pt>
                <c:pt idx="462">
                  <c:v>43728</c:v>
                </c:pt>
                <c:pt idx="463">
                  <c:v>43727</c:v>
                </c:pt>
                <c:pt idx="464">
                  <c:v>43726</c:v>
                </c:pt>
                <c:pt idx="465">
                  <c:v>43725</c:v>
                </c:pt>
                <c:pt idx="466">
                  <c:v>43724</c:v>
                </c:pt>
                <c:pt idx="467">
                  <c:v>43721</c:v>
                </c:pt>
                <c:pt idx="468">
                  <c:v>43720</c:v>
                </c:pt>
                <c:pt idx="469">
                  <c:v>43719</c:v>
                </c:pt>
                <c:pt idx="470">
                  <c:v>43718</c:v>
                </c:pt>
                <c:pt idx="471">
                  <c:v>43717</c:v>
                </c:pt>
                <c:pt idx="472">
                  <c:v>43714</c:v>
                </c:pt>
                <c:pt idx="473">
                  <c:v>43713</c:v>
                </c:pt>
                <c:pt idx="474">
                  <c:v>43712</c:v>
                </c:pt>
                <c:pt idx="475">
                  <c:v>43711</c:v>
                </c:pt>
                <c:pt idx="476">
                  <c:v>43710</c:v>
                </c:pt>
                <c:pt idx="477">
                  <c:v>43707</c:v>
                </c:pt>
                <c:pt idx="478">
                  <c:v>43706</c:v>
                </c:pt>
                <c:pt idx="479">
                  <c:v>43705</c:v>
                </c:pt>
                <c:pt idx="480">
                  <c:v>43704</c:v>
                </c:pt>
                <c:pt idx="481">
                  <c:v>43703</c:v>
                </c:pt>
                <c:pt idx="482">
                  <c:v>43700</c:v>
                </c:pt>
                <c:pt idx="483">
                  <c:v>43699</c:v>
                </c:pt>
                <c:pt idx="484">
                  <c:v>43698</c:v>
                </c:pt>
                <c:pt idx="485">
                  <c:v>43697</c:v>
                </c:pt>
                <c:pt idx="486">
                  <c:v>43696</c:v>
                </c:pt>
                <c:pt idx="487">
                  <c:v>43693</c:v>
                </c:pt>
                <c:pt idx="488">
                  <c:v>43691</c:v>
                </c:pt>
                <c:pt idx="489">
                  <c:v>43690</c:v>
                </c:pt>
                <c:pt idx="490">
                  <c:v>43689</c:v>
                </c:pt>
                <c:pt idx="491">
                  <c:v>43686</c:v>
                </c:pt>
                <c:pt idx="492">
                  <c:v>43685</c:v>
                </c:pt>
                <c:pt idx="493">
                  <c:v>43684</c:v>
                </c:pt>
                <c:pt idx="494">
                  <c:v>43683</c:v>
                </c:pt>
                <c:pt idx="495">
                  <c:v>43682</c:v>
                </c:pt>
                <c:pt idx="496">
                  <c:v>43679</c:v>
                </c:pt>
                <c:pt idx="497">
                  <c:v>43678</c:v>
                </c:pt>
                <c:pt idx="498">
                  <c:v>43677</c:v>
                </c:pt>
                <c:pt idx="499">
                  <c:v>43676</c:v>
                </c:pt>
                <c:pt idx="500">
                  <c:v>43675</c:v>
                </c:pt>
                <c:pt idx="501">
                  <c:v>43672</c:v>
                </c:pt>
                <c:pt idx="502">
                  <c:v>43671</c:v>
                </c:pt>
                <c:pt idx="503">
                  <c:v>43670</c:v>
                </c:pt>
                <c:pt idx="504">
                  <c:v>43669</c:v>
                </c:pt>
                <c:pt idx="505">
                  <c:v>43668</c:v>
                </c:pt>
                <c:pt idx="506">
                  <c:v>43665</c:v>
                </c:pt>
                <c:pt idx="507">
                  <c:v>43664</c:v>
                </c:pt>
                <c:pt idx="508">
                  <c:v>43663</c:v>
                </c:pt>
                <c:pt idx="509">
                  <c:v>43662</c:v>
                </c:pt>
                <c:pt idx="510">
                  <c:v>43661</c:v>
                </c:pt>
                <c:pt idx="511">
                  <c:v>43658</c:v>
                </c:pt>
                <c:pt idx="512">
                  <c:v>43657</c:v>
                </c:pt>
                <c:pt idx="513">
                  <c:v>43656</c:v>
                </c:pt>
                <c:pt idx="514">
                  <c:v>43655</c:v>
                </c:pt>
                <c:pt idx="515">
                  <c:v>43654</c:v>
                </c:pt>
                <c:pt idx="516">
                  <c:v>43651</c:v>
                </c:pt>
                <c:pt idx="517">
                  <c:v>43650</c:v>
                </c:pt>
                <c:pt idx="518">
                  <c:v>43649</c:v>
                </c:pt>
                <c:pt idx="519">
                  <c:v>43648</c:v>
                </c:pt>
                <c:pt idx="520">
                  <c:v>43647</c:v>
                </c:pt>
                <c:pt idx="521">
                  <c:v>43644</c:v>
                </c:pt>
                <c:pt idx="522">
                  <c:v>43643</c:v>
                </c:pt>
                <c:pt idx="523">
                  <c:v>43642</c:v>
                </c:pt>
                <c:pt idx="524">
                  <c:v>43641</c:v>
                </c:pt>
                <c:pt idx="525">
                  <c:v>43640</c:v>
                </c:pt>
                <c:pt idx="526">
                  <c:v>43637</c:v>
                </c:pt>
                <c:pt idx="527">
                  <c:v>43635</c:v>
                </c:pt>
                <c:pt idx="528">
                  <c:v>43634</c:v>
                </c:pt>
                <c:pt idx="529">
                  <c:v>43633</c:v>
                </c:pt>
                <c:pt idx="530">
                  <c:v>43630</c:v>
                </c:pt>
                <c:pt idx="531">
                  <c:v>43629</c:v>
                </c:pt>
                <c:pt idx="532">
                  <c:v>43628</c:v>
                </c:pt>
                <c:pt idx="533">
                  <c:v>43627</c:v>
                </c:pt>
                <c:pt idx="534">
                  <c:v>43626</c:v>
                </c:pt>
                <c:pt idx="535">
                  <c:v>43623</c:v>
                </c:pt>
                <c:pt idx="536">
                  <c:v>43622</c:v>
                </c:pt>
                <c:pt idx="537">
                  <c:v>43621</c:v>
                </c:pt>
                <c:pt idx="538">
                  <c:v>43620</c:v>
                </c:pt>
                <c:pt idx="539">
                  <c:v>43619</c:v>
                </c:pt>
                <c:pt idx="540">
                  <c:v>43616</c:v>
                </c:pt>
                <c:pt idx="541">
                  <c:v>43615</c:v>
                </c:pt>
                <c:pt idx="542">
                  <c:v>43614</c:v>
                </c:pt>
                <c:pt idx="543">
                  <c:v>43613</c:v>
                </c:pt>
                <c:pt idx="544">
                  <c:v>43612</c:v>
                </c:pt>
                <c:pt idx="545">
                  <c:v>43609</c:v>
                </c:pt>
                <c:pt idx="546">
                  <c:v>43608</c:v>
                </c:pt>
                <c:pt idx="547">
                  <c:v>43607</c:v>
                </c:pt>
                <c:pt idx="548">
                  <c:v>43606</c:v>
                </c:pt>
                <c:pt idx="549">
                  <c:v>43605</c:v>
                </c:pt>
                <c:pt idx="550">
                  <c:v>43602</c:v>
                </c:pt>
                <c:pt idx="551">
                  <c:v>43601</c:v>
                </c:pt>
                <c:pt idx="552">
                  <c:v>43600</c:v>
                </c:pt>
                <c:pt idx="553">
                  <c:v>43599</c:v>
                </c:pt>
                <c:pt idx="554">
                  <c:v>43598</c:v>
                </c:pt>
                <c:pt idx="555">
                  <c:v>43595</c:v>
                </c:pt>
                <c:pt idx="556">
                  <c:v>43594</c:v>
                </c:pt>
                <c:pt idx="557">
                  <c:v>43593</c:v>
                </c:pt>
                <c:pt idx="558">
                  <c:v>43592</c:v>
                </c:pt>
                <c:pt idx="559">
                  <c:v>43591</c:v>
                </c:pt>
                <c:pt idx="560">
                  <c:v>43587</c:v>
                </c:pt>
                <c:pt idx="561">
                  <c:v>43585</c:v>
                </c:pt>
                <c:pt idx="562">
                  <c:v>43584</c:v>
                </c:pt>
                <c:pt idx="563">
                  <c:v>43581</c:v>
                </c:pt>
                <c:pt idx="564">
                  <c:v>43580</c:v>
                </c:pt>
                <c:pt idx="565">
                  <c:v>43579</c:v>
                </c:pt>
                <c:pt idx="566">
                  <c:v>43578</c:v>
                </c:pt>
                <c:pt idx="567">
                  <c:v>43573</c:v>
                </c:pt>
                <c:pt idx="568">
                  <c:v>43572</c:v>
                </c:pt>
                <c:pt idx="569">
                  <c:v>43571</c:v>
                </c:pt>
                <c:pt idx="570">
                  <c:v>43570</c:v>
                </c:pt>
                <c:pt idx="571">
                  <c:v>43567</c:v>
                </c:pt>
                <c:pt idx="572">
                  <c:v>43566</c:v>
                </c:pt>
                <c:pt idx="573">
                  <c:v>43565</c:v>
                </c:pt>
                <c:pt idx="574">
                  <c:v>43564</c:v>
                </c:pt>
                <c:pt idx="575">
                  <c:v>43563</c:v>
                </c:pt>
                <c:pt idx="576">
                  <c:v>43560</c:v>
                </c:pt>
                <c:pt idx="577">
                  <c:v>43559</c:v>
                </c:pt>
                <c:pt idx="578">
                  <c:v>43558</c:v>
                </c:pt>
                <c:pt idx="579">
                  <c:v>43557</c:v>
                </c:pt>
                <c:pt idx="580">
                  <c:v>43556</c:v>
                </c:pt>
                <c:pt idx="581">
                  <c:v>43553</c:v>
                </c:pt>
                <c:pt idx="582">
                  <c:v>43552</c:v>
                </c:pt>
                <c:pt idx="583">
                  <c:v>43551</c:v>
                </c:pt>
                <c:pt idx="584">
                  <c:v>43550</c:v>
                </c:pt>
                <c:pt idx="585">
                  <c:v>43549</c:v>
                </c:pt>
                <c:pt idx="586">
                  <c:v>43546</c:v>
                </c:pt>
                <c:pt idx="587">
                  <c:v>43545</c:v>
                </c:pt>
                <c:pt idx="588">
                  <c:v>43544</c:v>
                </c:pt>
                <c:pt idx="589">
                  <c:v>43543</c:v>
                </c:pt>
                <c:pt idx="590">
                  <c:v>43542</c:v>
                </c:pt>
                <c:pt idx="591">
                  <c:v>43539</c:v>
                </c:pt>
                <c:pt idx="592">
                  <c:v>43538</c:v>
                </c:pt>
                <c:pt idx="593">
                  <c:v>43537</c:v>
                </c:pt>
                <c:pt idx="594">
                  <c:v>43536</c:v>
                </c:pt>
                <c:pt idx="595">
                  <c:v>43535</c:v>
                </c:pt>
                <c:pt idx="596">
                  <c:v>43532</c:v>
                </c:pt>
                <c:pt idx="597">
                  <c:v>43531</c:v>
                </c:pt>
                <c:pt idx="598">
                  <c:v>43530</c:v>
                </c:pt>
                <c:pt idx="599">
                  <c:v>43529</c:v>
                </c:pt>
                <c:pt idx="600">
                  <c:v>43528</c:v>
                </c:pt>
                <c:pt idx="601">
                  <c:v>43525</c:v>
                </c:pt>
                <c:pt idx="602">
                  <c:v>43524</c:v>
                </c:pt>
                <c:pt idx="603">
                  <c:v>43523</c:v>
                </c:pt>
                <c:pt idx="604">
                  <c:v>43522</c:v>
                </c:pt>
                <c:pt idx="605">
                  <c:v>43521</c:v>
                </c:pt>
                <c:pt idx="606">
                  <c:v>43518</c:v>
                </c:pt>
                <c:pt idx="607">
                  <c:v>43517</c:v>
                </c:pt>
                <c:pt idx="608">
                  <c:v>43516</c:v>
                </c:pt>
                <c:pt idx="609">
                  <c:v>43515</c:v>
                </c:pt>
                <c:pt idx="610">
                  <c:v>43514</c:v>
                </c:pt>
                <c:pt idx="611">
                  <c:v>43511</c:v>
                </c:pt>
                <c:pt idx="612">
                  <c:v>43510</c:v>
                </c:pt>
                <c:pt idx="613">
                  <c:v>43509</c:v>
                </c:pt>
                <c:pt idx="614">
                  <c:v>43508</c:v>
                </c:pt>
                <c:pt idx="615">
                  <c:v>43507</c:v>
                </c:pt>
                <c:pt idx="616">
                  <c:v>43504</c:v>
                </c:pt>
                <c:pt idx="617">
                  <c:v>43503</c:v>
                </c:pt>
                <c:pt idx="618">
                  <c:v>43502</c:v>
                </c:pt>
                <c:pt idx="619">
                  <c:v>43501</c:v>
                </c:pt>
                <c:pt idx="620">
                  <c:v>43500</c:v>
                </c:pt>
                <c:pt idx="621">
                  <c:v>43497</c:v>
                </c:pt>
                <c:pt idx="622">
                  <c:v>43496</c:v>
                </c:pt>
                <c:pt idx="623">
                  <c:v>43495</c:v>
                </c:pt>
                <c:pt idx="624">
                  <c:v>43494</c:v>
                </c:pt>
                <c:pt idx="625">
                  <c:v>43493</c:v>
                </c:pt>
                <c:pt idx="626">
                  <c:v>43490</c:v>
                </c:pt>
                <c:pt idx="627">
                  <c:v>43489</c:v>
                </c:pt>
                <c:pt idx="628">
                  <c:v>43488</c:v>
                </c:pt>
                <c:pt idx="629">
                  <c:v>43487</c:v>
                </c:pt>
                <c:pt idx="630">
                  <c:v>43486</c:v>
                </c:pt>
                <c:pt idx="631">
                  <c:v>43483</c:v>
                </c:pt>
                <c:pt idx="632">
                  <c:v>43482</c:v>
                </c:pt>
                <c:pt idx="633">
                  <c:v>43481</c:v>
                </c:pt>
                <c:pt idx="634">
                  <c:v>43480</c:v>
                </c:pt>
                <c:pt idx="635">
                  <c:v>43479</c:v>
                </c:pt>
                <c:pt idx="636">
                  <c:v>43476</c:v>
                </c:pt>
                <c:pt idx="637">
                  <c:v>43475</c:v>
                </c:pt>
                <c:pt idx="638">
                  <c:v>43474</c:v>
                </c:pt>
                <c:pt idx="639">
                  <c:v>43473</c:v>
                </c:pt>
                <c:pt idx="640">
                  <c:v>43472</c:v>
                </c:pt>
                <c:pt idx="641">
                  <c:v>43469</c:v>
                </c:pt>
              </c:numCache>
            </c:numRef>
          </c:cat>
          <c:val>
            <c:numRef>
              <c:f>Analiza_Całość!$K$10:$K$651</c:f>
              <c:numCache>
                <c:formatCode>#,##0</c:formatCode>
                <c:ptCount val="642"/>
                <c:pt idx="1">
                  <c:v>441.60090000000002</c:v>
                </c:pt>
                <c:pt idx="2">
                  <c:v>328.68490000000003</c:v>
                </c:pt>
                <c:pt idx="3">
                  <c:v>385.35429999999997</c:v>
                </c:pt>
                <c:pt idx="4">
                  <c:v>67.181699999999992</c:v>
                </c:pt>
                <c:pt idx="5">
                  <c:v>134.47629999999998</c:v>
                </c:pt>
                <c:pt idx="6">
                  <c:v>306.6859</c:v>
                </c:pt>
                <c:pt idx="7">
                  <c:v>570.50109999999995</c:v>
                </c:pt>
                <c:pt idx="8">
                  <c:v>519.40329999999994</c:v>
                </c:pt>
                <c:pt idx="9">
                  <c:v>571.85259999999994</c:v>
                </c:pt>
                <c:pt idx="10">
                  <c:v>136.72409999999999</c:v>
                </c:pt>
                <c:pt idx="11">
                  <c:v>616.09199999999998</c:v>
                </c:pt>
                <c:pt idx="12">
                  <c:v>419.6454</c:v>
                </c:pt>
                <c:pt idx="13">
                  <c:v>187.96039999999999</c:v>
                </c:pt>
                <c:pt idx="14">
                  <c:v>61.630679999999998</c:v>
                </c:pt>
                <c:pt idx="15">
                  <c:v>449.03579999999999</c:v>
                </c:pt>
                <c:pt idx="16">
                  <c:v>460.7869</c:v>
                </c:pt>
                <c:pt idx="17">
                  <c:v>168.9436</c:v>
                </c:pt>
                <c:pt idx="18">
                  <c:v>35.521660000000004</c:v>
                </c:pt>
                <c:pt idx="19">
                  <c:v>241.75979999999998</c:v>
                </c:pt>
                <c:pt idx="20">
                  <c:v>186.1216</c:v>
                </c:pt>
                <c:pt idx="21">
                  <c:v>229.50360000000001</c:v>
                </c:pt>
                <c:pt idx="22">
                  <c:v>122.70569999999999</c:v>
                </c:pt>
                <c:pt idx="23">
                  <c:v>292.3229</c:v>
                </c:pt>
                <c:pt idx="24">
                  <c:v>741.06530000000009</c:v>
                </c:pt>
                <c:pt idx="25">
                  <c:v>380.8741</c:v>
                </c:pt>
                <c:pt idx="26">
                  <c:v>431.47320000000002</c:v>
                </c:pt>
                <c:pt idx="27">
                  <c:v>83.890169999999998</c:v>
                </c:pt>
                <c:pt idx="28">
                  <c:v>956.18309999999997</c:v>
                </c:pt>
                <c:pt idx="29">
                  <c:v>167.83020000000002</c:v>
                </c:pt>
                <c:pt idx="30">
                  <c:v>501.21929999999998</c:v>
                </c:pt>
                <c:pt idx="31">
                  <c:v>514.19449999999995</c:v>
                </c:pt>
                <c:pt idx="32">
                  <c:v>419.0326</c:v>
                </c:pt>
                <c:pt idx="33">
                  <c:v>209.5521</c:v>
                </c:pt>
                <c:pt idx="34">
                  <c:v>203.791</c:v>
                </c:pt>
                <c:pt idx="35">
                  <c:v>394.41800000000001</c:v>
                </c:pt>
                <c:pt idx="36">
                  <c:v>275.32650000000001</c:v>
                </c:pt>
                <c:pt idx="37">
                  <c:v>307.1628</c:v>
                </c:pt>
                <c:pt idx="38">
                  <c:v>1505.2329999999999</c:v>
                </c:pt>
                <c:pt idx="39">
                  <c:v>450.94590000000005</c:v>
                </c:pt>
                <c:pt idx="40">
                  <c:v>436.46729999999997</c:v>
                </c:pt>
                <c:pt idx="41">
                  <c:v>1094.876</c:v>
                </c:pt>
                <c:pt idx="42">
                  <c:v>785.87689999999998</c:v>
                </c:pt>
                <c:pt idx="43">
                  <c:v>1914.5719999999999</c:v>
                </c:pt>
                <c:pt idx="44">
                  <c:v>514.50970000000007</c:v>
                </c:pt>
                <c:pt idx="45">
                  <c:v>421.0016</c:v>
                </c:pt>
                <c:pt idx="46">
                  <c:v>290.79970000000003</c:v>
                </c:pt>
                <c:pt idx="47">
                  <c:v>218.54129999999998</c:v>
                </c:pt>
                <c:pt idx="48">
                  <c:v>482.40559999999999</c:v>
                </c:pt>
                <c:pt idx="49">
                  <c:v>493.48590000000002</c:v>
                </c:pt>
                <c:pt idx="50">
                  <c:v>1183.9639999999999</c:v>
                </c:pt>
                <c:pt idx="51">
                  <c:v>364.47090000000003</c:v>
                </c:pt>
                <c:pt idx="52">
                  <c:v>901.62740000000008</c:v>
                </c:pt>
                <c:pt idx="53">
                  <c:v>1016.722</c:v>
                </c:pt>
                <c:pt idx="54">
                  <c:v>776.56560000000002</c:v>
                </c:pt>
                <c:pt idx="55">
                  <c:v>972.03280000000007</c:v>
                </c:pt>
                <c:pt idx="56">
                  <c:v>454.99770000000001</c:v>
                </c:pt>
                <c:pt idx="57">
                  <c:v>896.78089999999997</c:v>
                </c:pt>
                <c:pt idx="58">
                  <c:v>863.76519999999994</c:v>
                </c:pt>
                <c:pt idx="59">
                  <c:v>223.81470000000002</c:v>
                </c:pt>
                <c:pt idx="60">
                  <c:v>777.9448000000001</c:v>
                </c:pt>
                <c:pt idx="61">
                  <c:v>704.27240000000006</c:v>
                </c:pt>
                <c:pt idx="62">
                  <c:v>315.81129999999996</c:v>
                </c:pt>
                <c:pt idx="63">
                  <c:v>716.6934</c:v>
                </c:pt>
                <c:pt idx="64">
                  <c:v>632.74890000000005</c:v>
                </c:pt>
                <c:pt idx="65">
                  <c:v>535.15539999999999</c:v>
                </c:pt>
                <c:pt idx="66">
                  <c:v>194.17610000000002</c:v>
                </c:pt>
                <c:pt idx="67">
                  <c:v>518.03309999999999</c:v>
                </c:pt>
                <c:pt idx="68">
                  <c:v>91.654719999999998</c:v>
                </c:pt>
                <c:pt idx="69">
                  <c:v>316.06240000000003</c:v>
                </c:pt>
                <c:pt idx="70">
                  <c:v>426.67320000000001</c:v>
                </c:pt>
                <c:pt idx="71">
                  <c:v>953.26240000000007</c:v>
                </c:pt>
                <c:pt idx="72">
                  <c:v>192.71620000000001</c:v>
                </c:pt>
                <c:pt idx="73">
                  <c:v>289.86849999999998</c:v>
                </c:pt>
                <c:pt idx="74">
                  <c:v>633.25810000000001</c:v>
                </c:pt>
                <c:pt idx="75">
                  <c:v>184.0701</c:v>
                </c:pt>
                <c:pt idx="76">
                  <c:v>280.89029999999997</c:v>
                </c:pt>
                <c:pt idx="77">
                  <c:v>348.49379999999996</c:v>
                </c:pt>
                <c:pt idx="78">
                  <c:v>519.2029</c:v>
                </c:pt>
                <c:pt idx="79">
                  <c:v>1249.9649999999999</c:v>
                </c:pt>
                <c:pt idx="80">
                  <c:v>819.25049999999999</c:v>
                </c:pt>
                <c:pt idx="81">
                  <c:v>103.5872</c:v>
                </c:pt>
                <c:pt idx="82">
                  <c:v>181.99100000000001</c:v>
                </c:pt>
                <c:pt idx="83">
                  <c:v>346.8236</c:v>
                </c:pt>
                <c:pt idx="84">
                  <c:v>143.22749999999999</c:v>
                </c:pt>
                <c:pt idx="85">
                  <c:v>148.74379999999999</c:v>
                </c:pt>
                <c:pt idx="86">
                  <c:v>817.45209999999997</c:v>
                </c:pt>
                <c:pt idx="87">
                  <c:v>674.51900000000001</c:v>
                </c:pt>
                <c:pt idx="88">
                  <c:v>333.98340000000002</c:v>
                </c:pt>
                <c:pt idx="89">
                  <c:v>384.7955</c:v>
                </c:pt>
                <c:pt idx="90">
                  <c:v>335.98629999999997</c:v>
                </c:pt>
                <c:pt idx="91">
                  <c:v>3561.3440000000001</c:v>
                </c:pt>
                <c:pt idx="92">
                  <c:v>1794.059</c:v>
                </c:pt>
                <c:pt idx="93">
                  <c:v>111.47330000000001</c:v>
                </c:pt>
                <c:pt idx="94">
                  <c:v>241.9436</c:v>
                </c:pt>
                <c:pt idx="95">
                  <c:v>95.828289999999996</c:v>
                </c:pt>
                <c:pt idx="96">
                  <c:v>395.05420000000004</c:v>
                </c:pt>
                <c:pt idx="97">
                  <c:v>488.62620000000004</c:v>
                </c:pt>
                <c:pt idx="98">
                  <c:v>727.58140000000003</c:v>
                </c:pt>
                <c:pt idx="99">
                  <c:v>506.12700000000001</c:v>
                </c:pt>
                <c:pt idx="100">
                  <c:v>78.919089999999997</c:v>
                </c:pt>
                <c:pt idx="101">
                  <c:v>134.66149999999999</c:v>
                </c:pt>
                <c:pt idx="102">
                  <c:v>289.35070000000002</c:v>
                </c:pt>
                <c:pt idx="103">
                  <c:v>214.3417</c:v>
                </c:pt>
                <c:pt idx="104">
                  <c:v>299.76529999999997</c:v>
                </c:pt>
                <c:pt idx="105">
                  <c:v>583.62480000000005</c:v>
                </c:pt>
                <c:pt idx="106">
                  <c:v>130.37610000000001</c:v>
                </c:pt>
                <c:pt idx="107">
                  <c:v>290.18950000000001</c:v>
                </c:pt>
                <c:pt idx="108">
                  <c:v>489.7679</c:v>
                </c:pt>
                <c:pt idx="109">
                  <c:v>150.15799999999999</c:v>
                </c:pt>
                <c:pt idx="110">
                  <c:v>71.17944</c:v>
                </c:pt>
                <c:pt idx="111">
                  <c:v>506.0283</c:v>
                </c:pt>
                <c:pt idx="112">
                  <c:v>130.46299999999999</c:v>
                </c:pt>
                <c:pt idx="113">
                  <c:v>303.40570000000002</c:v>
                </c:pt>
                <c:pt idx="114">
                  <c:v>590.63440000000003</c:v>
                </c:pt>
                <c:pt idx="115">
                  <c:v>202.9265</c:v>
                </c:pt>
                <c:pt idx="116">
                  <c:v>513.8777</c:v>
                </c:pt>
                <c:pt idx="117">
                  <c:v>218.23579999999998</c:v>
                </c:pt>
                <c:pt idx="118">
                  <c:v>103.8022</c:v>
                </c:pt>
                <c:pt idx="119">
                  <c:v>266.97649999999999</c:v>
                </c:pt>
                <c:pt idx="120">
                  <c:v>166.82089999999999</c:v>
                </c:pt>
                <c:pt idx="121">
                  <c:v>96.53197999999999</c:v>
                </c:pt>
                <c:pt idx="122">
                  <c:v>274.38170000000002</c:v>
                </c:pt>
                <c:pt idx="123">
                  <c:v>636.61380000000008</c:v>
                </c:pt>
                <c:pt idx="124">
                  <c:v>806.39449999999999</c:v>
                </c:pt>
                <c:pt idx="125">
                  <c:v>307.7534</c:v>
                </c:pt>
                <c:pt idx="126">
                  <c:v>1175.856</c:v>
                </c:pt>
                <c:pt idx="127">
                  <c:v>646.24380000000008</c:v>
                </c:pt>
                <c:pt idx="128">
                  <c:v>131.21470000000002</c:v>
                </c:pt>
                <c:pt idx="129">
                  <c:v>237.6371</c:v>
                </c:pt>
                <c:pt idx="130">
                  <c:v>364.14440000000002</c:v>
                </c:pt>
                <c:pt idx="131">
                  <c:v>463.28250000000003</c:v>
                </c:pt>
                <c:pt idx="132">
                  <c:v>271.27499999999998</c:v>
                </c:pt>
                <c:pt idx="133">
                  <c:v>287.06630000000001</c:v>
                </c:pt>
                <c:pt idx="134">
                  <c:v>649.51380000000006</c:v>
                </c:pt>
                <c:pt idx="135">
                  <c:v>420.60390000000001</c:v>
                </c:pt>
                <c:pt idx="136">
                  <c:v>614.45709999999997</c:v>
                </c:pt>
                <c:pt idx="137">
                  <c:v>222</c:v>
                </c:pt>
                <c:pt idx="138">
                  <c:v>546</c:v>
                </c:pt>
                <c:pt idx="139">
                  <c:v>860</c:v>
                </c:pt>
                <c:pt idx="140">
                  <c:v>563.11540000000002</c:v>
                </c:pt>
                <c:pt idx="141">
                  <c:v>507.8252</c:v>
                </c:pt>
                <c:pt idx="142">
                  <c:v>241.10249999999999</c:v>
                </c:pt>
                <c:pt idx="143">
                  <c:v>433.37940000000003</c:v>
                </c:pt>
                <c:pt idx="144">
                  <c:v>358.28409999999997</c:v>
                </c:pt>
                <c:pt idx="145">
                  <c:v>479.5745</c:v>
                </c:pt>
                <c:pt idx="146">
                  <c:v>455.82729999999998</c:v>
                </c:pt>
                <c:pt idx="147">
                  <c:v>123.6961</c:v>
                </c:pt>
                <c:pt idx="148">
                  <c:v>486.18240000000003</c:v>
                </c:pt>
                <c:pt idx="149">
                  <c:v>804.9543000000001</c:v>
                </c:pt>
                <c:pt idx="150">
                  <c:v>154.24289999999999</c:v>
                </c:pt>
                <c:pt idx="151">
                  <c:v>390.1327</c:v>
                </c:pt>
                <c:pt idx="152">
                  <c:v>466.15209999999996</c:v>
                </c:pt>
                <c:pt idx="153">
                  <c:v>397.08209999999997</c:v>
                </c:pt>
                <c:pt idx="154">
                  <c:v>283.94299999999998</c:v>
                </c:pt>
                <c:pt idx="155">
                  <c:v>709.02250000000004</c:v>
                </c:pt>
                <c:pt idx="156">
                  <c:v>335.93059999999997</c:v>
                </c:pt>
                <c:pt idx="157">
                  <c:v>1079.0820000000001</c:v>
                </c:pt>
                <c:pt idx="158">
                  <c:v>314.71570000000003</c:v>
                </c:pt>
                <c:pt idx="159">
                  <c:v>311.00130000000001</c:v>
                </c:pt>
                <c:pt idx="160">
                  <c:v>324.66040000000004</c:v>
                </c:pt>
                <c:pt idx="161">
                  <c:v>153.7131</c:v>
                </c:pt>
                <c:pt idx="162">
                  <c:v>367.72179999999997</c:v>
                </c:pt>
                <c:pt idx="163">
                  <c:v>285.63620000000003</c:v>
                </c:pt>
                <c:pt idx="164">
                  <c:v>162.83699999999999</c:v>
                </c:pt>
                <c:pt idx="165">
                  <c:v>1862.2</c:v>
                </c:pt>
                <c:pt idx="166">
                  <c:v>145.4725</c:v>
                </c:pt>
                <c:pt idx="167">
                  <c:v>332.94909999999999</c:v>
                </c:pt>
                <c:pt idx="168">
                  <c:v>624.48530000000005</c:v>
                </c:pt>
                <c:pt idx="169">
                  <c:v>811.11040000000003</c:v>
                </c:pt>
                <c:pt idx="170">
                  <c:v>413.98940000000005</c:v>
                </c:pt>
                <c:pt idx="171">
                  <c:v>173.3313</c:v>
                </c:pt>
                <c:pt idx="172">
                  <c:v>175.4511</c:v>
                </c:pt>
                <c:pt idx="173">
                  <c:v>127.16589999999999</c:v>
                </c:pt>
                <c:pt idx="174">
                  <c:v>357.30520000000001</c:v>
                </c:pt>
                <c:pt idx="175">
                  <c:v>112.04689999999999</c:v>
                </c:pt>
                <c:pt idx="176">
                  <c:v>298.00799999999998</c:v>
                </c:pt>
                <c:pt idx="177">
                  <c:v>661.02300000000002</c:v>
                </c:pt>
                <c:pt idx="178">
                  <c:v>603.40359999999998</c:v>
                </c:pt>
                <c:pt idx="179">
                  <c:v>127.37410000000001</c:v>
                </c:pt>
                <c:pt idx="180">
                  <c:v>272.1028</c:v>
                </c:pt>
                <c:pt idx="181">
                  <c:v>641.17899999999997</c:v>
                </c:pt>
                <c:pt idx="182">
                  <c:v>738.90980000000002</c:v>
                </c:pt>
                <c:pt idx="183">
                  <c:v>238.53779999999998</c:v>
                </c:pt>
                <c:pt idx="184">
                  <c:v>281.32130000000001</c:v>
                </c:pt>
                <c:pt idx="185">
                  <c:v>447.9348</c:v>
                </c:pt>
                <c:pt idx="186">
                  <c:v>508.26309999999995</c:v>
                </c:pt>
                <c:pt idx="187">
                  <c:v>84.251289999999997</c:v>
                </c:pt>
                <c:pt idx="188">
                  <c:v>51.997210000000003</c:v>
                </c:pt>
                <c:pt idx="189">
                  <c:v>94.820329999999998</c:v>
                </c:pt>
                <c:pt idx="190">
                  <c:v>104.696</c:v>
                </c:pt>
                <c:pt idx="191">
                  <c:v>95.800320000000013</c:v>
                </c:pt>
                <c:pt idx="192">
                  <c:v>53.847839999999998</c:v>
                </c:pt>
                <c:pt idx="193">
                  <c:v>72.45741000000001</c:v>
                </c:pt>
                <c:pt idx="194">
                  <c:v>190.95620000000002</c:v>
                </c:pt>
                <c:pt idx="195">
                  <c:v>385.51279999999997</c:v>
                </c:pt>
                <c:pt idx="196">
                  <c:v>499.0104</c:v>
                </c:pt>
                <c:pt idx="197">
                  <c:v>331.1422</c:v>
                </c:pt>
                <c:pt idx="198">
                  <c:v>199.58539999999999</c:v>
                </c:pt>
                <c:pt idx="199">
                  <c:v>226.81810000000002</c:v>
                </c:pt>
                <c:pt idx="200">
                  <c:v>63.791559999999997</c:v>
                </c:pt>
                <c:pt idx="201">
                  <c:v>91.335399999999993</c:v>
                </c:pt>
                <c:pt idx="202">
                  <c:v>137.21679999999998</c:v>
                </c:pt>
                <c:pt idx="203">
                  <c:v>130.3175</c:v>
                </c:pt>
                <c:pt idx="204">
                  <c:v>81.762100000000004</c:v>
                </c:pt>
                <c:pt idx="205">
                  <c:v>31.65249</c:v>
                </c:pt>
                <c:pt idx="206">
                  <c:v>50.274459999999998</c:v>
                </c:pt>
                <c:pt idx="207">
                  <c:v>128.63470000000001</c:v>
                </c:pt>
                <c:pt idx="208">
                  <c:v>157.6934</c:v>
                </c:pt>
                <c:pt idx="209">
                  <c:v>464.38259999999997</c:v>
                </c:pt>
                <c:pt idx="210">
                  <c:v>207.5455</c:v>
                </c:pt>
                <c:pt idx="211">
                  <c:v>218.63560000000001</c:v>
                </c:pt>
                <c:pt idx="212">
                  <c:v>322.15780000000001</c:v>
                </c:pt>
                <c:pt idx="213">
                  <c:v>278.55509999999998</c:v>
                </c:pt>
                <c:pt idx="214">
                  <c:v>33.142769999999999</c:v>
                </c:pt>
                <c:pt idx="215">
                  <c:v>105.5335</c:v>
                </c:pt>
                <c:pt idx="216">
                  <c:v>67.966380000000001</c:v>
                </c:pt>
                <c:pt idx="217">
                  <c:v>61.363129999999998</c:v>
                </c:pt>
                <c:pt idx="218">
                  <c:v>38.73498</c:v>
                </c:pt>
                <c:pt idx="219">
                  <c:v>34.806129999999996</c:v>
                </c:pt>
                <c:pt idx="220">
                  <c:v>56.547400000000003</c:v>
                </c:pt>
                <c:pt idx="221">
                  <c:v>73.232960000000006</c:v>
                </c:pt>
                <c:pt idx="222">
                  <c:v>167.31829999999999</c:v>
                </c:pt>
                <c:pt idx="223">
                  <c:v>210.50479999999999</c:v>
                </c:pt>
                <c:pt idx="224">
                  <c:v>306.58729999999997</c:v>
                </c:pt>
                <c:pt idx="225">
                  <c:v>104.20639999999999</c:v>
                </c:pt>
                <c:pt idx="226">
                  <c:v>413.25059999999996</c:v>
                </c:pt>
                <c:pt idx="227">
                  <c:v>297.14699999999999</c:v>
                </c:pt>
                <c:pt idx="228">
                  <c:v>109.8982</c:v>
                </c:pt>
                <c:pt idx="229">
                  <c:v>89.239080000000001</c:v>
                </c:pt>
                <c:pt idx="230">
                  <c:v>358.33640000000003</c:v>
                </c:pt>
                <c:pt idx="231">
                  <c:v>276.11329999999998</c:v>
                </c:pt>
                <c:pt idx="232">
                  <c:v>109.7081</c:v>
                </c:pt>
                <c:pt idx="233">
                  <c:v>819.04849999999999</c:v>
                </c:pt>
                <c:pt idx="234">
                  <c:v>76.659549999999996</c:v>
                </c:pt>
                <c:pt idx="235">
                  <c:v>78.933220000000006</c:v>
                </c:pt>
                <c:pt idx="236">
                  <c:v>85.945460000000011</c:v>
                </c:pt>
                <c:pt idx="237">
                  <c:v>170.84440000000001</c:v>
                </c:pt>
                <c:pt idx="238">
                  <c:v>86.8</c:v>
                </c:pt>
                <c:pt idx="239">
                  <c:v>94.523089999999996</c:v>
                </c:pt>
                <c:pt idx="240">
                  <c:v>445.95459999999997</c:v>
                </c:pt>
                <c:pt idx="241">
                  <c:v>175.27010000000001</c:v>
                </c:pt>
                <c:pt idx="242">
                  <c:v>240.67310000000001</c:v>
                </c:pt>
                <c:pt idx="243">
                  <c:v>71.993880000000004</c:v>
                </c:pt>
                <c:pt idx="244">
                  <c:v>137.34100000000001</c:v>
                </c:pt>
                <c:pt idx="245">
                  <c:v>106.9622</c:v>
                </c:pt>
                <c:pt idx="246">
                  <c:v>228.50639999999999</c:v>
                </c:pt>
                <c:pt idx="247">
                  <c:v>52.797930000000001</c:v>
                </c:pt>
                <c:pt idx="248">
                  <c:v>134</c:v>
                </c:pt>
                <c:pt idx="249">
                  <c:v>151.42310000000001</c:v>
                </c:pt>
                <c:pt idx="250">
                  <c:v>186.4546</c:v>
                </c:pt>
                <c:pt idx="251">
                  <c:v>102.0536</c:v>
                </c:pt>
                <c:pt idx="252">
                  <c:v>148.3972</c:v>
                </c:pt>
                <c:pt idx="253">
                  <c:v>202.75700000000001</c:v>
                </c:pt>
                <c:pt idx="254">
                  <c:v>215.14359999999999</c:v>
                </c:pt>
                <c:pt idx="255">
                  <c:v>75.139750000000006</c:v>
                </c:pt>
                <c:pt idx="256">
                  <c:v>118.36789999999999</c:v>
                </c:pt>
                <c:pt idx="257">
                  <c:v>760.91590000000008</c:v>
                </c:pt>
                <c:pt idx="258">
                  <c:v>432.66409999999996</c:v>
                </c:pt>
                <c:pt idx="259">
                  <c:v>83.694149999999993</c:v>
                </c:pt>
                <c:pt idx="260">
                  <c:v>36.401969999999999</c:v>
                </c:pt>
                <c:pt idx="261">
                  <c:v>62.52749</c:v>
                </c:pt>
                <c:pt idx="262">
                  <c:v>241.81110000000001</c:v>
                </c:pt>
                <c:pt idx="263">
                  <c:v>37.14873</c:v>
                </c:pt>
                <c:pt idx="264">
                  <c:v>139.5316</c:v>
                </c:pt>
                <c:pt idx="265">
                  <c:v>24.940799999999999</c:v>
                </c:pt>
                <c:pt idx="266">
                  <c:v>123.32169999999999</c:v>
                </c:pt>
                <c:pt idx="267">
                  <c:v>179.5839</c:v>
                </c:pt>
                <c:pt idx="268">
                  <c:v>124.76519999999999</c:v>
                </c:pt>
                <c:pt idx="269">
                  <c:v>135.50049999999999</c:v>
                </c:pt>
                <c:pt idx="270">
                  <c:v>155.22999999999999</c:v>
                </c:pt>
                <c:pt idx="271">
                  <c:v>106.45780000000001</c:v>
                </c:pt>
                <c:pt idx="272">
                  <c:v>54.596620000000001</c:v>
                </c:pt>
                <c:pt idx="273">
                  <c:v>89.354590000000002</c:v>
                </c:pt>
                <c:pt idx="274">
                  <c:v>181.89610000000002</c:v>
                </c:pt>
                <c:pt idx="275">
                  <c:v>204.64150000000001</c:v>
                </c:pt>
                <c:pt idx="276">
                  <c:v>196.42010000000002</c:v>
                </c:pt>
                <c:pt idx="277">
                  <c:v>367.274</c:v>
                </c:pt>
                <c:pt idx="278">
                  <c:v>158.1465</c:v>
                </c:pt>
                <c:pt idx="279">
                  <c:v>140.08349999999999</c:v>
                </c:pt>
                <c:pt idx="280">
                  <c:v>47.46895</c:v>
                </c:pt>
                <c:pt idx="281">
                  <c:v>126.509</c:v>
                </c:pt>
                <c:pt idx="282">
                  <c:v>568.43259999999998</c:v>
                </c:pt>
                <c:pt idx="283">
                  <c:v>1474.366</c:v>
                </c:pt>
                <c:pt idx="284">
                  <c:v>1203.1969999999999</c:v>
                </c:pt>
                <c:pt idx="285">
                  <c:v>184.1131</c:v>
                </c:pt>
                <c:pt idx="286">
                  <c:v>588.89880000000005</c:v>
                </c:pt>
                <c:pt idx="287">
                  <c:v>897.26690000000008</c:v>
                </c:pt>
                <c:pt idx="288">
                  <c:v>1074.598</c:v>
                </c:pt>
                <c:pt idx="289">
                  <c:v>357.60290000000003</c:v>
                </c:pt>
                <c:pt idx="290">
                  <c:v>574.48540000000003</c:v>
                </c:pt>
                <c:pt idx="291">
                  <c:v>331.12140000000005</c:v>
                </c:pt>
                <c:pt idx="292">
                  <c:v>286.40270000000004</c:v>
                </c:pt>
                <c:pt idx="293">
                  <c:v>329.35250000000002</c:v>
                </c:pt>
                <c:pt idx="294">
                  <c:v>740.68190000000004</c:v>
                </c:pt>
                <c:pt idx="295">
                  <c:v>1431.3019999999999</c:v>
                </c:pt>
                <c:pt idx="296">
                  <c:v>502.14029999999997</c:v>
                </c:pt>
                <c:pt idx="297">
                  <c:v>101.29360000000001</c:v>
                </c:pt>
                <c:pt idx="298">
                  <c:v>49.25515</c:v>
                </c:pt>
                <c:pt idx="299">
                  <c:v>64.009590000000003</c:v>
                </c:pt>
                <c:pt idx="300">
                  <c:v>211.77699999999999</c:v>
                </c:pt>
                <c:pt idx="301">
                  <c:v>287.16890000000001</c:v>
                </c:pt>
                <c:pt idx="302">
                  <c:v>242.36439999999999</c:v>
                </c:pt>
                <c:pt idx="303">
                  <c:v>76.671229999999994</c:v>
                </c:pt>
                <c:pt idx="304">
                  <c:v>409.83229999999998</c:v>
                </c:pt>
                <c:pt idx="305">
                  <c:v>253.25389999999999</c:v>
                </c:pt>
                <c:pt idx="306">
                  <c:v>432.8193</c:v>
                </c:pt>
                <c:pt idx="307">
                  <c:v>95.85427</c:v>
                </c:pt>
                <c:pt idx="308">
                  <c:v>39.566879999999998</c:v>
                </c:pt>
                <c:pt idx="309">
                  <c:v>322.3544</c:v>
                </c:pt>
                <c:pt idx="310">
                  <c:v>341.38920000000002</c:v>
                </c:pt>
                <c:pt idx="311">
                  <c:v>207.09460000000001</c:v>
                </c:pt>
                <c:pt idx="312">
                  <c:v>1352.1030000000001</c:v>
                </c:pt>
                <c:pt idx="313">
                  <c:v>682.57460000000003</c:v>
                </c:pt>
                <c:pt idx="314">
                  <c:v>482.2133</c:v>
                </c:pt>
                <c:pt idx="315">
                  <c:v>152.94279999999998</c:v>
                </c:pt>
                <c:pt idx="316">
                  <c:v>1189.0139999999999</c:v>
                </c:pt>
                <c:pt idx="317">
                  <c:v>277.66340000000002</c:v>
                </c:pt>
                <c:pt idx="318">
                  <c:v>823.49350000000004</c:v>
                </c:pt>
                <c:pt idx="319">
                  <c:v>416.19779999999997</c:v>
                </c:pt>
                <c:pt idx="320">
                  <c:v>656.12490000000003</c:v>
                </c:pt>
                <c:pt idx="321">
                  <c:v>443.34629999999999</c:v>
                </c:pt>
                <c:pt idx="322">
                  <c:v>231.09039999999999</c:v>
                </c:pt>
                <c:pt idx="323">
                  <c:v>527.52139999999997</c:v>
                </c:pt>
                <c:pt idx="324">
                  <c:v>543</c:v>
                </c:pt>
                <c:pt idx="325">
                  <c:v>1170</c:v>
                </c:pt>
                <c:pt idx="326">
                  <c:v>347.16859999999997</c:v>
                </c:pt>
                <c:pt idx="327">
                  <c:v>792.22850000000005</c:v>
                </c:pt>
                <c:pt idx="328">
                  <c:v>1704.3230000000001</c:v>
                </c:pt>
                <c:pt idx="329">
                  <c:v>767.98709999999994</c:v>
                </c:pt>
                <c:pt idx="330">
                  <c:v>143.20129999999997</c:v>
                </c:pt>
                <c:pt idx="331">
                  <c:v>196.35129999999998</c:v>
                </c:pt>
                <c:pt idx="332">
                  <c:v>1563.8869999999999</c:v>
                </c:pt>
                <c:pt idx="333">
                  <c:v>1195.4849999999999</c:v>
                </c:pt>
                <c:pt idx="334">
                  <c:v>325.31479999999999</c:v>
                </c:pt>
                <c:pt idx="335">
                  <c:v>453.43049999999999</c:v>
                </c:pt>
                <c:pt idx="336">
                  <c:v>590.05009999999993</c:v>
                </c:pt>
                <c:pt idx="337">
                  <c:v>738.8374</c:v>
                </c:pt>
                <c:pt idx="338">
                  <c:v>573.64710000000002</c:v>
                </c:pt>
                <c:pt idx="339">
                  <c:v>705.2559</c:v>
                </c:pt>
                <c:pt idx="340">
                  <c:v>884.92930000000001</c:v>
                </c:pt>
                <c:pt idx="341">
                  <c:v>1270.5170000000001</c:v>
                </c:pt>
                <c:pt idx="342">
                  <c:v>1971.1780000000001</c:v>
                </c:pt>
                <c:pt idx="343">
                  <c:v>2111.5839999999998</c:v>
                </c:pt>
                <c:pt idx="344">
                  <c:v>1264.8789999999999</c:v>
                </c:pt>
                <c:pt idx="345">
                  <c:v>1610.0989999999999</c:v>
                </c:pt>
                <c:pt idx="346">
                  <c:v>1513.0139999999999</c:v>
                </c:pt>
                <c:pt idx="347">
                  <c:v>1261.511</c:v>
                </c:pt>
                <c:pt idx="348">
                  <c:v>497.26559999999995</c:v>
                </c:pt>
                <c:pt idx="349">
                  <c:v>1405.0409999999999</c:v>
                </c:pt>
                <c:pt idx="350">
                  <c:v>1928.605</c:v>
                </c:pt>
                <c:pt idx="351">
                  <c:v>914.65650000000005</c:v>
                </c:pt>
                <c:pt idx="352">
                  <c:v>317.12140000000005</c:v>
                </c:pt>
                <c:pt idx="353">
                  <c:v>341.2944</c:v>
                </c:pt>
                <c:pt idx="354">
                  <c:v>638.91150000000005</c:v>
                </c:pt>
                <c:pt idx="355">
                  <c:v>1171.9949999999999</c:v>
                </c:pt>
                <c:pt idx="356">
                  <c:v>354.77479999999997</c:v>
                </c:pt>
                <c:pt idx="357">
                  <c:v>309.82380000000001</c:v>
                </c:pt>
                <c:pt idx="358">
                  <c:v>811.57759999999996</c:v>
                </c:pt>
                <c:pt idx="359">
                  <c:v>850.54009999999994</c:v>
                </c:pt>
                <c:pt idx="360">
                  <c:v>394.15090000000004</c:v>
                </c:pt>
                <c:pt idx="361">
                  <c:v>110.8023</c:v>
                </c:pt>
                <c:pt idx="362">
                  <c:v>79.609589999999997</c:v>
                </c:pt>
                <c:pt idx="363">
                  <c:v>85.391249999999999</c:v>
                </c:pt>
                <c:pt idx="364">
                  <c:v>131.35139999999998</c:v>
                </c:pt>
                <c:pt idx="365">
                  <c:v>96.053240000000002</c:v>
                </c:pt>
                <c:pt idx="366">
                  <c:v>116.95739999999999</c:v>
                </c:pt>
                <c:pt idx="367">
                  <c:v>58.961379999999998</c:v>
                </c:pt>
                <c:pt idx="368">
                  <c:v>100.2418</c:v>
                </c:pt>
                <c:pt idx="369">
                  <c:v>122.5902</c:v>
                </c:pt>
                <c:pt idx="370">
                  <c:v>95.61263000000001</c:v>
                </c:pt>
                <c:pt idx="371">
                  <c:v>129.59780000000001</c:v>
                </c:pt>
                <c:pt idx="372">
                  <c:v>450.77780000000001</c:v>
                </c:pt>
                <c:pt idx="373">
                  <c:v>282.32830000000001</c:v>
                </c:pt>
                <c:pt idx="374">
                  <c:v>244.24710000000002</c:v>
                </c:pt>
                <c:pt idx="375">
                  <c:v>150.91139999999999</c:v>
                </c:pt>
                <c:pt idx="376">
                  <c:v>121.9543</c:v>
                </c:pt>
                <c:pt idx="377">
                  <c:v>337.55379999999997</c:v>
                </c:pt>
                <c:pt idx="378">
                  <c:v>123.8843</c:v>
                </c:pt>
                <c:pt idx="379">
                  <c:v>214.67310000000001</c:v>
                </c:pt>
                <c:pt idx="380">
                  <c:v>169.89359999999999</c:v>
                </c:pt>
                <c:pt idx="381">
                  <c:v>103.33489999999999</c:v>
                </c:pt>
                <c:pt idx="382">
                  <c:v>185.14709999999999</c:v>
                </c:pt>
                <c:pt idx="383">
                  <c:v>195.3451</c:v>
                </c:pt>
                <c:pt idx="384">
                  <c:v>98.259539999999987</c:v>
                </c:pt>
                <c:pt idx="385">
                  <c:v>112.92689999999999</c:v>
                </c:pt>
                <c:pt idx="386">
                  <c:v>356.0992</c:v>
                </c:pt>
                <c:pt idx="387">
                  <c:v>278.27780000000001</c:v>
                </c:pt>
                <c:pt idx="388">
                  <c:v>120.7675</c:v>
                </c:pt>
                <c:pt idx="389">
                  <c:v>94.893129999999999</c:v>
                </c:pt>
                <c:pt idx="390">
                  <c:v>78.361720000000005</c:v>
                </c:pt>
                <c:pt idx="391">
                  <c:v>255.3784</c:v>
                </c:pt>
                <c:pt idx="392">
                  <c:v>141.8982</c:v>
                </c:pt>
                <c:pt idx="393">
                  <c:v>528.05439999999999</c:v>
                </c:pt>
                <c:pt idx="394">
                  <c:v>404.2457</c:v>
                </c:pt>
                <c:pt idx="395">
                  <c:v>200.14420000000001</c:v>
                </c:pt>
                <c:pt idx="396">
                  <c:v>154.45260000000002</c:v>
                </c:pt>
                <c:pt idx="397">
                  <c:v>760.10680000000002</c:v>
                </c:pt>
                <c:pt idx="398">
                  <c:v>71.332729999999998</c:v>
                </c:pt>
                <c:pt idx="399">
                  <c:v>58.121490000000001</c:v>
                </c:pt>
                <c:pt idx="400">
                  <c:v>111.2919</c:v>
                </c:pt>
                <c:pt idx="401">
                  <c:v>148.67579999999998</c:v>
                </c:pt>
                <c:pt idx="402">
                  <c:v>46.361660000000001</c:v>
                </c:pt>
                <c:pt idx="403">
                  <c:v>383.83409999999998</c:v>
                </c:pt>
                <c:pt idx="404">
                  <c:v>272.60000000000002</c:v>
                </c:pt>
                <c:pt idx="405">
                  <c:v>305.3</c:v>
                </c:pt>
                <c:pt idx="406">
                  <c:v>201</c:v>
                </c:pt>
                <c:pt idx="407">
                  <c:v>322</c:v>
                </c:pt>
                <c:pt idx="408">
                  <c:v>309.89999999999998</c:v>
                </c:pt>
                <c:pt idx="409">
                  <c:v>308</c:v>
                </c:pt>
                <c:pt idx="410">
                  <c:v>237.6</c:v>
                </c:pt>
                <c:pt idx="411">
                  <c:v>250.2</c:v>
                </c:pt>
                <c:pt idx="412">
                  <c:v>472</c:v>
                </c:pt>
                <c:pt idx="413">
                  <c:v>438.4</c:v>
                </c:pt>
                <c:pt idx="414">
                  <c:v>65.7</c:v>
                </c:pt>
                <c:pt idx="415">
                  <c:v>70.244880000000009</c:v>
                </c:pt>
                <c:pt idx="416">
                  <c:v>78.330089999999998</c:v>
                </c:pt>
                <c:pt idx="417">
                  <c:v>42.338819999999998</c:v>
                </c:pt>
                <c:pt idx="418">
                  <c:v>149.15389999999999</c:v>
                </c:pt>
                <c:pt idx="419">
                  <c:v>326.4692</c:v>
                </c:pt>
                <c:pt idx="420">
                  <c:v>78.90594999999999</c:v>
                </c:pt>
                <c:pt idx="421">
                  <c:v>589.25360000000001</c:v>
                </c:pt>
                <c:pt idx="422">
                  <c:v>520.33050000000003</c:v>
                </c:pt>
                <c:pt idx="423">
                  <c:v>35.448629999999994</c:v>
                </c:pt>
                <c:pt idx="424">
                  <c:v>82.46</c:v>
                </c:pt>
                <c:pt idx="425">
                  <c:v>1760</c:v>
                </c:pt>
                <c:pt idx="426">
                  <c:v>346</c:v>
                </c:pt>
                <c:pt idx="427">
                  <c:v>447</c:v>
                </c:pt>
                <c:pt idx="428">
                  <c:v>361</c:v>
                </c:pt>
                <c:pt idx="429">
                  <c:v>233</c:v>
                </c:pt>
                <c:pt idx="430">
                  <c:v>200</c:v>
                </c:pt>
                <c:pt idx="431">
                  <c:v>657</c:v>
                </c:pt>
                <c:pt idx="432">
                  <c:v>695</c:v>
                </c:pt>
                <c:pt idx="433">
                  <c:v>226</c:v>
                </c:pt>
                <c:pt idx="434">
                  <c:v>405</c:v>
                </c:pt>
                <c:pt idx="435">
                  <c:v>63</c:v>
                </c:pt>
                <c:pt idx="436">
                  <c:v>304</c:v>
                </c:pt>
                <c:pt idx="437">
                  <c:v>199</c:v>
                </c:pt>
                <c:pt idx="438">
                  <c:v>129</c:v>
                </c:pt>
                <c:pt idx="439">
                  <c:v>136</c:v>
                </c:pt>
                <c:pt idx="440">
                  <c:v>192</c:v>
                </c:pt>
                <c:pt idx="441">
                  <c:v>277</c:v>
                </c:pt>
                <c:pt idx="442">
                  <c:v>49.3</c:v>
                </c:pt>
                <c:pt idx="443">
                  <c:v>151</c:v>
                </c:pt>
                <c:pt idx="444">
                  <c:v>43.1</c:v>
                </c:pt>
                <c:pt idx="445">
                  <c:v>57.8</c:v>
                </c:pt>
                <c:pt idx="446">
                  <c:v>148</c:v>
                </c:pt>
                <c:pt idx="447">
                  <c:v>67.599999999999994</c:v>
                </c:pt>
                <c:pt idx="448">
                  <c:v>13.4</c:v>
                </c:pt>
                <c:pt idx="449">
                  <c:v>62.4</c:v>
                </c:pt>
                <c:pt idx="450">
                  <c:v>42.2</c:v>
                </c:pt>
                <c:pt idx="451">
                  <c:v>72.8</c:v>
                </c:pt>
                <c:pt idx="452">
                  <c:v>269</c:v>
                </c:pt>
                <c:pt idx="453">
                  <c:v>669</c:v>
                </c:pt>
                <c:pt idx="454">
                  <c:v>167</c:v>
                </c:pt>
                <c:pt idx="455">
                  <c:v>63.7</c:v>
                </c:pt>
                <c:pt idx="456">
                  <c:v>86.9</c:v>
                </c:pt>
                <c:pt idx="457">
                  <c:v>353</c:v>
                </c:pt>
                <c:pt idx="458">
                  <c:v>103</c:v>
                </c:pt>
                <c:pt idx="459">
                  <c:v>108</c:v>
                </c:pt>
                <c:pt idx="460">
                  <c:v>369</c:v>
                </c:pt>
                <c:pt idx="461">
                  <c:v>57.3</c:v>
                </c:pt>
                <c:pt idx="462">
                  <c:v>34.799999999999997</c:v>
                </c:pt>
                <c:pt idx="463">
                  <c:v>68.099999999999994</c:v>
                </c:pt>
                <c:pt idx="464">
                  <c:v>22.1</c:v>
                </c:pt>
                <c:pt idx="465">
                  <c:v>424</c:v>
                </c:pt>
                <c:pt idx="466">
                  <c:v>155</c:v>
                </c:pt>
                <c:pt idx="467">
                  <c:v>64.5</c:v>
                </c:pt>
                <c:pt idx="468">
                  <c:v>284</c:v>
                </c:pt>
                <c:pt idx="469">
                  <c:v>162</c:v>
                </c:pt>
                <c:pt idx="470">
                  <c:v>104</c:v>
                </c:pt>
                <c:pt idx="471">
                  <c:v>87.4</c:v>
                </c:pt>
                <c:pt idx="472">
                  <c:v>324</c:v>
                </c:pt>
                <c:pt idx="473">
                  <c:v>378</c:v>
                </c:pt>
                <c:pt idx="474">
                  <c:v>709</c:v>
                </c:pt>
                <c:pt idx="475">
                  <c:v>363</c:v>
                </c:pt>
                <c:pt idx="476">
                  <c:v>116</c:v>
                </c:pt>
                <c:pt idx="477">
                  <c:v>373</c:v>
                </c:pt>
                <c:pt idx="478">
                  <c:v>176</c:v>
                </c:pt>
                <c:pt idx="479">
                  <c:v>315</c:v>
                </c:pt>
                <c:pt idx="480">
                  <c:v>34.799999999999997</c:v>
                </c:pt>
                <c:pt idx="481">
                  <c:v>99.1</c:v>
                </c:pt>
                <c:pt idx="482">
                  <c:v>90.2</c:v>
                </c:pt>
                <c:pt idx="483">
                  <c:v>28.3</c:v>
                </c:pt>
                <c:pt idx="484">
                  <c:v>307</c:v>
                </c:pt>
                <c:pt idx="485">
                  <c:v>70.900000000000006</c:v>
                </c:pt>
                <c:pt idx="486">
                  <c:v>86.9</c:v>
                </c:pt>
                <c:pt idx="487">
                  <c:v>229</c:v>
                </c:pt>
                <c:pt idx="488">
                  <c:v>478</c:v>
                </c:pt>
                <c:pt idx="489">
                  <c:v>155</c:v>
                </c:pt>
                <c:pt idx="490">
                  <c:v>173</c:v>
                </c:pt>
                <c:pt idx="491">
                  <c:v>207</c:v>
                </c:pt>
                <c:pt idx="492">
                  <c:v>138</c:v>
                </c:pt>
                <c:pt idx="493">
                  <c:v>173</c:v>
                </c:pt>
                <c:pt idx="494">
                  <c:v>154</c:v>
                </c:pt>
                <c:pt idx="495">
                  <c:v>277</c:v>
                </c:pt>
                <c:pt idx="496">
                  <c:v>782</c:v>
                </c:pt>
                <c:pt idx="497">
                  <c:v>358</c:v>
                </c:pt>
                <c:pt idx="498">
                  <c:v>71.8</c:v>
                </c:pt>
                <c:pt idx="499">
                  <c:v>453</c:v>
                </c:pt>
                <c:pt idx="500">
                  <c:v>347</c:v>
                </c:pt>
                <c:pt idx="501">
                  <c:v>14.2</c:v>
                </c:pt>
                <c:pt idx="502">
                  <c:v>41.7</c:v>
                </c:pt>
                <c:pt idx="503">
                  <c:v>158</c:v>
                </c:pt>
                <c:pt idx="504">
                  <c:v>34.299999999999997</c:v>
                </c:pt>
                <c:pt idx="505">
                  <c:v>9.8000000000000007</c:v>
                </c:pt>
                <c:pt idx="506">
                  <c:v>197</c:v>
                </c:pt>
                <c:pt idx="507">
                  <c:v>531</c:v>
                </c:pt>
                <c:pt idx="508">
                  <c:v>35.799999999999997</c:v>
                </c:pt>
                <c:pt idx="509">
                  <c:v>22.3</c:v>
                </c:pt>
                <c:pt idx="510">
                  <c:v>12.3</c:v>
                </c:pt>
                <c:pt idx="511">
                  <c:v>16.899999999999999</c:v>
                </c:pt>
                <c:pt idx="512">
                  <c:v>51</c:v>
                </c:pt>
                <c:pt idx="513">
                  <c:v>19.5</c:v>
                </c:pt>
                <c:pt idx="514">
                  <c:v>12.2</c:v>
                </c:pt>
                <c:pt idx="515">
                  <c:v>7.9</c:v>
                </c:pt>
                <c:pt idx="516">
                  <c:v>103</c:v>
                </c:pt>
                <c:pt idx="517">
                  <c:v>20.8</c:v>
                </c:pt>
                <c:pt idx="518">
                  <c:v>97.4</c:v>
                </c:pt>
                <c:pt idx="519">
                  <c:v>339</c:v>
                </c:pt>
                <c:pt idx="520">
                  <c:v>608</c:v>
                </c:pt>
                <c:pt idx="521">
                  <c:v>106</c:v>
                </c:pt>
                <c:pt idx="522">
                  <c:v>100</c:v>
                </c:pt>
                <c:pt idx="523">
                  <c:v>11.2</c:v>
                </c:pt>
                <c:pt idx="524">
                  <c:v>76.2</c:v>
                </c:pt>
                <c:pt idx="525">
                  <c:v>6.7</c:v>
                </c:pt>
                <c:pt idx="526">
                  <c:v>88.8</c:v>
                </c:pt>
                <c:pt idx="527">
                  <c:v>13.1</c:v>
                </c:pt>
                <c:pt idx="528">
                  <c:v>33.4</c:v>
                </c:pt>
                <c:pt idx="529">
                  <c:v>395</c:v>
                </c:pt>
                <c:pt idx="530">
                  <c:v>18</c:v>
                </c:pt>
                <c:pt idx="531">
                  <c:v>26.5</c:v>
                </c:pt>
                <c:pt idx="532">
                  <c:v>172.7</c:v>
                </c:pt>
                <c:pt idx="533">
                  <c:v>64.7</c:v>
                </c:pt>
                <c:pt idx="534">
                  <c:v>33.200000000000003</c:v>
                </c:pt>
                <c:pt idx="535">
                  <c:v>78</c:v>
                </c:pt>
                <c:pt idx="536">
                  <c:v>56</c:v>
                </c:pt>
                <c:pt idx="537">
                  <c:v>97.5</c:v>
                </c:pt>
                <c:pt idx="538">
                  <c:v>93</c:v>
                </c:pt>
                <c:pt idx="539">
                  <c:v>57.9</c:v>
                </c:pt>
                <c:pt idx="540">
                  <c:v>314</c:v>
                </c:pt>
                <c:pt idx="541">
                  <c:v>15.9</c:v>
                </c:pt>
                <c:pt idx="542">
                  <c:v>107</c:v>
                </c:pt>
                <c:pt idx="543">
                  <c:v>112</c:v>
                </c:pt>
                <c:pt idx="544">
                  <c:v>74</c:v>
                </c:pt>
                <c:pt idx="545">
                  <c:v>16.5</c:v>
                </c:pt>
                <c:pt idx="546">
                  <c:v>157</c:v>
                </c:pt>
                <c:pt idx="547">
                  <c:v>34.799999999999997</c:v>
                </c:pt>
                <c:pt idx="548">
                  <c:v>8.5</c:v>
                </c:pt>
                <c:pt idx="549">
                  <c:v>52</c:v>
                </c:pt>
                <c:pt idx="550">
                  <c:v>119</c:v>
                </c:pt>
                <c:pt idx="551">
                  <c:v>42.3</c:v>
                </c:pt>
                <c:pt idx="552">
                  <c:v>430</c:v>
                </c:pt>
                <c:pt idx="553">
                  <c:v>299</c:v>
                </c:pt>
                <c:pt idx="554">
                  <c:v>556</c:v>
                </c:pt>
                <c:pt idx="555">
                  <c:v>116.3</c:v>
                </c:pt>
                <c:pt idx="556">
                  <c:v>128</c:v>
                </c:pt>
                <c:pt idx="557">
                  <c:v>520</c:v>
                </c:pt>
                <c:pt idx="558">
                  <c:v>104</c:v>
                </c:pt>
                <c:pt idx="559">
                  <c:v>95.8</c:v>
                </c:pt>
                <c:pt idx="560">
                  <c:v>30.3</c:v>
                </c:pt>
                <c:pt idx="561">
                  <c:v>143.19999999999999</c:v>
                </c:pt>
                <c:pt idx="562">
                  <c:v>493.6</c:v>
                </c:pt>
                <c:pt idx="563">
                  <c:v>72</c:v>
                </c:pt>
                <c:pt idx="564">
                  <c:v>20.5</c:v>
                </c:pt>
                <c:pt idx="565">
                  <c:v>32.9</c:v>
                </c:pt>
                <c:pt idx="566">
                  <c:v>27</c:v>
                </c:pt>
                <c:pt idx="567">
                  <c:v>25.7</c:v>
                </c:pt>
                <c:pt idx="568">
                  <c:v>49.6</c:v>
                </c:pt>
                <c:pt idx="569">
                  <c:v>37.799999999999997</c:v>
                </c:pt>
                <c:pt idx="570">
                  <c:v>38.6</c:v>
                </c:pt>
                <c:pt idx="571">
                  <c:v>27.6</c:v>
                </c:pt>
                <c:pt idx="572">
                  <c:v>49.4</c:v>
                </c:pt>
                <c:pt idx="573">
                  <c:v>22.9</c:v>
                </c:pt>
                <c:pt idx="574">
                  <c:v>78</c:v>
                </c:pt>
                <c:pt idx="575">
                  <c:v>25</c:v>
                </c:pt>
                <c:pt idx="576">
                  <c:v>83</c:v>
                </c:pt>
                <c:pt idx="577">
                  <c:v>62</c:v>
                </c:pt>
                <c:pt idx="578">
                  <c:v>231</c:v>
                </c:pt>
                <c:pt idx="579">
                  <c:v>277</c:v>
                </c:pt>
                <c:pt idx="580">
                  <c:v>186</c:v>
                </c:pt>
                <c:pt idx="581">
                  <c:v>78.7</c:v>
                </c:pt>
                <c:pt idx="582">
                  <c:v>14.5</c:v>
                </c:pt>
                <c:pt idx="583">
                  <c:v>53.5</c:v>
                </c:pt>
                <c:pt idx="584">
                  <c:v>38</c:v>
                </c:pt>
                <c:pt idx="585">
                  <c:v>557</c:v>
                </c:pt>
                <c:pt idx="586">
                  <c:v>63</c:v>
                </c:pt>
                <c:pt idx="587">
                  <c:v>18</c:v>
                </c:pt>
                <c:pt idx="588">
                  <c:v>18</c:v>
                </c:pt>
                <c:pt idx="589">
                  <c:v>42</c:v>
                </c:pt>
                <c:pt idx="590">
                  <c:v>918</c:v>
                </c:pt>
                <c:pt idx="591">
                  <c:v>118</c:v>
                </c:pt>
                <c:pt idx="592">
                  <c:v>48</c:v>
                </c:pt>
                <c:pt idx="593">
                  <c:v>37</c:v>
                </c:pt>
                <c:pt idx="594">
                  <c:v>34</c:v>
                </c:pt>
                <c:pt idx="595">
                  <c:v>757</c:v>
                </c:pt>
                <c:pt idx="596">
                  <c:v>101</c:v>
                </c:pt>
                <c:pt idx="597">
                  <c:v>65</c:v>
                </c:pt>
                <c:pt idx="598">
                  <c:v>20</c:v>
                </c:pt>
                <c:pt idx="599">
                  <c:v>38</c:v>
                </c:pt>
                <c:pt idx="600">
                  <c:v>69.5</c:v>
                </c:pt>
                <c:pt idx="601">
                  <c:v>24</c:v>
                </c:pt>
                <c:pt idx="602">
                  <c:v>149</c:v>
                </c:pt>
                <c:pt idx="603">
                  <c:v>666</c:v>
                </c:pt>
                <c:pt idx="604">
                  <c:v>32</c:v>
                </c:pt>
                <c:pt idx="605">
                  <c:v>39</c:v>
                </c:pt>
                <c:pt idx="606">
                  <c:v>91</c:v>
                </c:pt>
                <c:pt idx="607">
                  <c:v>62</c:v>
                </c:pt>
                <c:pt idx="608">
                  <c:v>88</c:v>
                </c:pt>
                <c:pt idx="609">
                  <c:v>709</c:v>
                </c:pt>
                <c:pt idx="610">
                  <c:v>93</c:v>
                </c:pt>
                <c:pt idx="611">
                  <c:v>117</c:v>
                </c:pt>
                <c:pt idx="612">
                  <c:v>181</c:v>
                </c:pt>
                <c:pt idx="613">
                  <c:v>1224</c:v>
                </c:pt>
                <c:pt idx="614">
                  <c:v>81</c:v>
                </c:pt>
                <c:pt idx="615">
                  <c:v>405</c:v>
                </c:pt>
                <c:pt idx="616">
                  <c:v>147</c:v>
                </c:pt>
                <c:pt idx="617">
                  <c:v>124</c:v>
                </c:pt>
                <c:pt idx="618">
                  <c:v>129</c:v>
                </c:pt>
                <c:pt idx="619">
                  <c:v>79</c:v>
                </c:pt>
                <c:pt idx="620">
                  <c:v>84</c:v>
                </c:pt>
                <c:pt idx="621">
                  <c:v>80</c:v>
                </c:pt>
                <c:pt idx="622">
                  <c:v>310</c:v>
                </c:pt>
                <c:pt idx="623">
                  <c:v>382</c:v>
                </c:pt>
                <c:pt idx="624">
                  <c:v>333</c:v>
                </c:pt>
                <c:pt idx="625">
                  <c:v>980</c:v>
                </c:pt>
                <c:pt idx="626">
                  <c:v>48</c:v>
                </c:pt>
                <c:pt idx="627">
                  <c:v>142</c:v>
                </c:pt>
                <c:pt idx="628">
                  <c:v>1109</c:v>
                </c:pt>
                <c:pt idx="629">
                  <c:v>1617</c:v>
                </c:pt>
                <c:pt idx="630">
                  <c:v>523</c:v>
                </c:pt>
                <c:pt idx="631">
                  <c:v>1805</c:v>
                </c:pt>
                <c:pt idx="632">
                  <c:v>557</c:v>
                </c:pt>
                <c:pt idx="633">
                  <c:v>87</c:v>
                </c:pt>
                <c:pt idx="634">
                  <c:v>73</c:v>
                </c:pt>
                <c:pt idx="635">
                  <c:v>341</c:v>
                </c:pt>
                <c:pt idx="636">
                  <c:v>603</c:v>
                </c:pt>
                <c:pt idx="637">
                  <c:v>621</c:v>
                </c:pt>
                <c:pt idx="638">
                  <c:v>131</c:v>
                </c:pt>
                <c:pt idx="639">
                  <c:v>271</c:v>
                </c:pt>
                <c:pt idx="640">
                  <c:v>471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94-4F73-B004-9057F954D7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0538328"/>
        <c:axId val="610538656"/>
      </c:lineChart>
      <c:dateAx>
        <c:axId val="61053832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numFmt formatCode="m/d/yyyy" sourceLinked="0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10538656"/>
        <c:crosses val="autoZero"/>
        <c:auto val="0"/>
        <c:lblOffset val="100"/>
        <c:baseTimeUnit val="days"/>
      </c:dateAx>
      <c:valAx>
        <c:axId val="610538656"/>
        <c:scaling>
          <c:orientation val="minMax"/>
          <c:max val="3000"/>
          <c:min val="-1500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 sz="1000">
                    <a:solidFill>
                      <a:sysClr val="windowText" lastClr="000000"/>
                    </a:solidFill>
                  </a:rPr>
                  <a:t>Tysiące</a:t>
                </a:r>
                <a:r>
                  <a:rPr lang="pl-PL" sz="1000" baseline="0">
                    <a:solidFill>
                      <a:sysClr val="windowText" lastClr="000000"/>
                    </a:solidFill>
                  </a:rPr>
                  <a:t> PLN</a:t>
                </a:r>
                <a:endParaRPr lang="pl-PL" sz="100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5.8796296296296296E-3"/>
              <c:y val="3.811226851851851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#,##0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10538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l-PL" sz="2000" b="1">
                <a:solidFill>
                  <a:sysClr val="windowText" lastClr="000000"/>
                </a:solidFill>
              </a:rPr>
              <a:t>Beta ETF WIG</a:t>
            </a:r>
            <a:r>
              <a:rPr lang="pl-PL" sz="2000" b="1" baseline="0">
                <a:solidFill>
                  <a:sysClr val="windowText" lastClr="000000"/>
                </a:solidFill>
              </a:rPr>
              <a:t>20TR - średnia wartość transakcji</a:t>
            </a:r>
            <a:endParaRPr lang="en-US" sz="20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3.937101851851852E-2"/>
          <c:y val="0.11029467592592594"/>
          <c:w val="0.94769379629629624"/>
          <c:h val="0.71470810185185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Analiza_Całość!$L$8</c:f>
              <c:strCache>
                <c:ptCount val="1"/>
                <c:pt idx="0">
                  <c:v>Średnia wartość [tys. PLN]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numRef>
              <c:f>Analiza_Całość!$B$10:$B$651</c:f>
              <c:numCache>
                <c:formatCode>m/d/yyyy</c:formatCode>
                <c:ptCount val="642"/>
                <c:pt idx="1">
                  <c:v>44405</c:v>
                </c:pt>
                <c:pt idx="2">
                  <c:v>44404</c:v>
                </c:pt>
                <c:pt idx="3">
                  <c:v>44403</c:v>
                </c:pt>
                <c:pt idx="4">
                  <c:v>44400</c:v>
                </c:pt>
                <c:pt idx="5">
                  <c:v>44399</c:v>
                </c:pt>
                <c:pt idx="6">
                  <c:v>44398</c:v>
                </c:pt>
                <c:pt idx="7">
                  <c:v>44397</c:v>
                </c:pt>
                <c:pt idx="8">
                  <c:v>44396</c:v>
                </c:pt>
                <c:pt idx="9">
                  <c:v>44393</c:v>
                </c:pt>
                <c:pt idx="10">
                  <c:v>44392</c:v>
                </c:pt>
                <c:pt idx="11">
                  <c:v>44391</c:v>
                </c:pt>
                <c:pt idx="12">
                  <c:v>44390</c:v>
                </c:pt>
                <c:pt idx="13">
                  <c:v>44389</c:v>
                </c:pt>
                <c:pt idx="14">
                  <c:v>44386</c:v>
                </c:pt>
                <c:pt idx="15">
                  <c:v>44385</c:v>
                </c:pt>
                <c:pt idx="16">
                  <c:v>44384</c:v>
                </c:pt>
                <c:pt idx="17">
                  <c:v>44383</c:v>
                </c:pt>
                <c:pt idx="18">
                  <c:v>44382</c:v>
                </c:pt>
                <c:pt idx="19">
                  <c:v>44379</c:v>
                </c:pt>
                <c:pt idx="20">
                  <c:v>44378</c:v>
                </c:pt>
                <c:pt idx="21">
                  <c:v>44377</c:v>
                </c:pt>
                <c:pt idx="22">
                  <c:v>44376</c:v>
                </c:pt>
                <c:pt idx="23">
                  <c:v>44375</c:v>
                </c:pt>
                <c:pt idx="24">
                  <c:v>44372</c:v>
                </c:pt>
                <c:pt idx="25">
                  <c:v>44371</c:v>
                </c:pt>
                <c:pt idx="26">
                  <c:v>44370</c:v>
                </c:pt>
                <c:pt idx="27">
                  <c:v>44369</c:v>
                </c:pt>
                <c:pt idx="28">
                  <c:v>44368</c:v>
                </c:pt>
                <c:pt idx="29">
                  <c:v>44365</c:v>
                </c:pt>
                <c:pt idx="30">
                  <c:v>44364</c:v>
                </c:pt>
                <c:pt idx="31">
                  <c:v>44363</c:v>
                </c:pt>
                <c:pt idx="32">
                  <c:v>44362</c:v>
                </c:pt>
                <c:pt idx="33">
                  <c:v>44361</c:v>
                </c:pt>
                <c:pt idx="34">
                  <c:v>44358</c:v>
                </c:pt>
                <c:pt idx="35">
                  <c:v>44357</c:v>
                </c:pt>
                <c:pt idx="36">
                  <c:v>44356</c:v>
                </c:pt>
                <c:pt idx="37">
                  <c:v>44355</c:v>
                </c:pt>
                <c:pt idx="38">
                  <c:v>44354</c:v>
                </c:pt>
                <c:pt idx="39">
                  <c:v>44351</c:v>
                </c:pt>
                <c:pt idx="40">
                  <c:v>44349</c:v>
                </c:pt>
                <c:pt idx="41">
                  <c:v>44348</c:v>
                </c:pt>
                <c:pt idx="42">
                  <c:v>44347</c:v>
                </c:pt>
                <c:pt idx="43">
                  <c:v>44344</c:v>
                </c:pt>
                <c:pt idx="44">
                  <c:v>44343</c:v>
                </c:pt>
                <c:pt idx="45">
                  <c:v>44342</c:v>
                </c:pt>
                <c:pt idx="46">
                  <c:v>44341</c:v>
                </c:pt>
                <c:pt idx="47">
                  <c:v>44340</c:v>
                </c:pt>
                <c:pt idx="48">
                  <c:v>44337</c:v>
                </c:pt>
                <c:pt idx="49">
                  <c:v>44336</c:v>
                </c:pt>
                <c:pt idx="50">
                  <c:v>44335</c:v>
                </c:pt>
                <c:pt idx="51">
                  <c:v>44334</c:v>
                </c:pt>
                <c:pt idx="52">
                  <c:v>44333</c:v>
                </c:pt>
                <c:pt idx="53">
                  <c:v>44330</c:v>
                </c:pt>
                <c:pt idx="54">
                  <c:v>44329</c:v>
                </c:pt>
                <c:pt idx="55">
                  <c:v>44328</c:v>
                </c:pt>
                <c:pt idx="56">
                  <c:v>44327</c:v>
                </c:pt>
                <c:pt idx="57">
                  <c:v>44326</c:v>
                </c:pt>
                <c:pt idx="58">
                  <c:v>44323</c:v>
                </c:pt>
                <c:pt idx="59">
                  <c:v>44322</c:v>
                </c:pt>
                <c:pt idx="60">
                  <c:v>44321</c:v>
                </c:pt>
                <c:pt idx="61">
                  <c:v>44320</c:v>
                </c:pt>
                <c:pt idx="62">
                  <c:v>44316</c:v>
                </c:pt>
                <c:pt idx="63">
                  <c:v>44315</c:v>
                </c:pt>
                <c:pt idx="64">
                  <c:v>44314</c:v>
                </c:pt>
                <c:pt idx="65">
                  <c:v>44313</c:v>
                </c:pt>
                <c:pt idx="66">
                  <c:v>44312</c:v>
                </c:pt>
                <c:pt idx="67">
                  <c:v>44309</c:v>
                </c:pt>
                <c:pt idx="68">
                  <c:v>44308</c:v>
                </c:pt>
                <c:pt idx="69">
                  <c:v>44307</c:v>
                </c:pt>
                <c:pt idx="70">
                  <c:v>44306</c:v>
                </c:pt>
                <c:pt idx="71">
                  <c:v>44305</c:v>
                </c:pt>
                <c:pt idx="72">
                  <c:v>44302</c:v>
                </c:pt>
                <c:pt idx="73">
                  <c:v>44301</c:v>
                </c:pt>
                <c:pt idx="74">
                  <c:v>44300</c:v>
                </c:pt>
                <c:pt idx="75">
                  <c:v>44299</c:v>
                </c:pt>
                <c:pt idx="76">
                  <c:v>44298</c:v>
                </c:pt>
                <c:pt idx="77">
                  <c:v>44295</c:v>
                </c:pt>
                <c:pt idx="78">
                  <c:v>44294</c:v>
                </c:pt>
                <c:pt idx="79">
                  <c:v>44293</c:v>
                </c:pt>
                <c:pt idx="80">
                  <c:v>44292</c:v>
                </c:pt>
                <c:pt idx="81">
                  <c:v>44287</c:v>
                </c:pt>
                <c:pt idx="82">
                  <c:v>44286</c:v>
                </c:pt>
                <c:pt idx="83">
                  <c:v>44285</c:v>
                </c:pt>
                <c:pt idx="84">
                  <c:v>44284</c:v>
                </c:pt>
                <c:pt idx="85">
                  <c:v>44281</c:v>
                </c:pt>
                <c:pt idx="86">
                  <c:v>44280</c:v>
                </c:pt>
                <c:pt idx="87">
                  <c:v>44279</c:v>
                </c:pt>
                <c:pt idx="88">
                  <c:v>44278</c:v>
                </c:pt>
                <c:pt idx="89">
                  <c:v>44277</c:v>
                </c:pt>
                <c:pt idx="90">
                  <c:v>44274</c:v>
                </c:pt>
                <c:pt idx="91">
                  <c:v>44273</c:v>
                </c:pt>
                <c:pt idx="92">
                  <c:v>44272</c:v>
                </c:pt>
                <c:pt idx="93">
                  <c:v>44271</c:v>
                </c:pt>
                <c:pt idx="94">
                  <c:v>44270</c:v>
                </c:pt>
                <c:pt idx="95">
                  <c:v>44267</c:v>
                </c:pt>
                <c:pt idx="96">
                  <c:v>44266</c:v>
                </c:pt>
                <c:pt idx="97">
                  <c:v>44265</c:v>
                </c:pt>
                <c:pt idx="98">
                  <c:v>44264</c:v>
                </c:pt>
                <c:pt idx="99">
                  <c:v>44263</c:v>
                </c:pt>
                <c:pt idx="100">
                  <c:v>44260</c:v>
                </c:pt>
                <c:pt idx="101">
                  <c:v>44259</c:v>
                </c:pt>
                <c:pt idx="102">
                  <c:v>44258</c:v>
                </c:pt>
                <c:pt idx="103">
                  <c:v>44257</c:v>
                </c:pt>
                <c:pt idx="104">
                  <c:v>44256</c:v>
                </c:pt>
                <c:pt idx="105">
                  <c:v>44253</c:v>
                </c:pt>
                <c:pt idx="106">
                  <c:v>44252</c:v>
                </c:pt>
                <c:pt idx="107">
                  <c:v>44251</c:v>
                </c:pt>
                <c:pt idx="108">
                  <c:v>44250</c:v>
                </c:pt>
                <c:pt idx="109">
                  <c:v>44249</c:v>
                </c:pt>
                <c:pt idx="110">
                  <c:v>44246</c:v>
                </c:pt>
                <c:pt idx="111">
                  <c:v>44245</c:v>
                </c:pt>
                <c:pt idx="112">
                  <c:v>44244</c:v>
                </c:pt>
                <c:pt idx="113">
                  <c:v>44243</c:v>
                </c:pt>
                <c:pt idx="114">
                  <c:v>44242</c:v>
                </c:pt>
                <c:pt idx="115">
                  <c:v>44239</c:v>
                </c:pt>
                <c:pt idx="116">
                  <c:v>44238</c:v>
                </c:pt>
                <c:pt idx="117">
                  <c:v>44237</c:v>
                </c:pt>
                <c:pt idx="118">
                  <c:v>44236</c:v>
                </c:pt>
                <c:pt idx="119">
                  <c:v>44235</c:v>
                </c:pt>
                <c:pt idx="120">
                  <c:v>44232</c:v>
                </c:pt>
                <c:pt idx="121">
                  <c:v>44231</c:v>
                </c:pt>
                <c:pt idx="122">
                  <c:v>44230</c:v>
                </c:pt>
                <c:pt idx="123">
                  <c:v>44229</c:v>
                </c:pt>
                <c:pt idx="124">
                  <c:v>44228</c:v>
                </c:pt>
                <c:pt idx="125">
                  <c:v>44225</c:v>
                </c:pt>
                <c:pt idx="126">
                  <c:v>44224</c:v>
                </c:pt>
                <c:pt idx="127">
                  <c:v>44223</c:v>
                </c:pt>
                <c:pt idx="128">
                  <c:v>44222</c:v>
                </c:pt>
                <c:pt idx="129">
                  <c:v>44221</c:v>
                </c:pt>
                <c:pt idx="130">
                  <c:v>44218</c:v>
                </c:pt>
                <c:pt idx="131">
                  <c:v>44217</c:v>
                </c:pt>
                <c:pt idx="132">
                  <c:v>44216</c:v>
                </c:pt>
                <c:pt idx="133">
                  <c:v>44215</c:v>
                </c:pt>
                <c:pt idx="134">
                  <c:v>44214</c:v>
                </c:pt>
                <c:pt idx="135">
                  <c:v>44211</c:v>
                </c:pt>
                <c:pt idx="136">
                  <c:v>44210</c:v>
                </c:pt>
                <c:pt idx="137">
                  <c:v>44209</c:v>
                </c:pt>
                <c:pt idx="138">
                  <c:v>44208</c:v>
                </c:pt>
                <c:pt idx="139">
                  <c:v>44207</c:v>
                </c:pt>
                <c:pt idx="140">
                  <c:v>44204</c:v>
                </c:pt>
                <c:pt idx="141">
                  <c:v>44203</c:v>
                </c:pt>
                <c:pt idx="142">
                  <c:v>44201</c:v>
                </c:pt>
                <c:pt idx="143">
                  <c:v>44200</c:v>
                </c:pt>
                <c:pt idx="144">
                  <c:v>44195</c:v>
                </c:pt>
                <c:pt idx="145">
                  <c:v>44194</c:v>
                </c:pt>
                <c:pt idx="146">
                  <c:v>44193</c:v>
                </c:pt>
                <c:pt idx="147">
                  <c:v>44188</c:v>
                </c:pt>
                <c:pt idx="148">
                  <c:v>44187</c:v>
                </c:pt>
                <c:pt idx="149">
                  <c:v>44186</c:v>
                </c:pt>
                <c:pt idx="150">
                  <c:v>44183</c:v>
                </c:pt>
                <c:pt idx="151">
                  <c:v>44182</c:v>
                </c:pt>
                <c:pt idx="152">
                  <c:v>44181</c:v>
                </c:pt>
                <c:pt idx="153">
                  <c:v>44180</c:v>
                </c:pt>
                <c:pt idx="154">
                  <c:v>44179</c:v>
                </c:pt>
                <c:pt idx="155">
                  <c:v>44176</c:v>
                </c:pt>
                <c:pt idx="156">
                  <c:v>44175</c:v>
                </c:pt>
                <c:pt idx="157">
                  <c:v>44174</c:v>
                </c:pt>
                <c:pt idx="158">
                  <c:v>44173</c:v>
                </c:pt>
                <c:pt idx="159">
                  <c:v>44172</c:v>
                </c:pt>
                <c:pt idx="160">
                  <c:v>44169</c:v>
                </c:pt>
                <c:pt idx="161">
                  <c:v>44168</c:v>
                </c:pt>
                <c:pt idx="162">
                  <c:v>44167</c:v>
                </c:pt>
                <c:pt idx="163">
                  <c:v>44166</c:v>
                </c:pt>
                <c:pt idx="164">
                  <c:v>44165</c:v>
                </c:pt>
                <c:pt idx="165">
                  <c:v>44162</c:v>
                </c:pt>
                <c:pt idx="166">
                  <c:v>44161</c:v>
                </c:pt>
                <c:pt idx="167">
                  <c:v>44160</c:v>
                </c:pt>
                <c:pt idx="168">
                  <c:v>44159</c:v>
                </c:pt>
                <c:pt idx="169">
                  <c:v>44158</c:v>
                </c:pt>
                <c:pt idx="170">
                  <c:v>44155</c:v>
                </c:pt>
                <c:pt idx="171">
                  <c:v>44154</c:v>
                </c:pt>
                <c:pt idx="172">
                  <c:v>44153</c:v>
                </c:pt>
                <c:pt idx="173">
                  <c:v>44152</c:v>
                </c:pt>
                <c:pt idx="174">
                  <c:v>44151</c:v>
                </c:pt>
                <c:pt idx="175">
                  <c:v>44148</c:v>
                </c:pt>
                <c:pt idx="176">
                  <c:v>44147</c:v>
                </c:pt>
                <c:pt idx="177">
                  <c:v>44145</c:v>
                </c:pt>
                <c:pt idx="178">
                  <c:v>44144</c:v>
                </c:pt>
                <c:pt idx="179">
                  <c:v>44141</c:v>
                </c:pt>
                <c:pt idx="180">
                  <c:v>44140</c:v>
                </c:pt>
                <c:pt idx="181">
                  <c:v>44139</c:v>
                </c:pt>
                <c:pt idx="182">
                  <c:v>44138</c:v>
                </c:pt>
                <c:pt idx="183">
                  <c:v>44137</c:v>
                </c:pt>
                <c:pt idx="184">
                  <c:v>44134</c:v>
                </c:pt>
                <c:pt idx="185">
                  <c:v>44133</c:v>
                </c:pt>
                <c:pt idx="186">
                  <c:v>44132</c:v>
                </c:pt>
                <c:pt idx="187">
                  <c:v>44131</c:v>
                </c:pt>
                <c:pt idx="188">
                  <c:v>44130</c:v>
                </c:pt>
                <c:pt idx="189">
                  <c:v>44127</c:v>
                </c:pt>
                <c:pt idx="190">
                  <c:v>44126</c:v>
                </c:pt>
                <c:pt idx="191">
                  <c:v>44125</c:v>
                </c:pt>
                <c:pt idx="192">
                  <c:v>44124</c:v>
                </c:pt>
                <c:pt idx="193">
                  <c:v>44123</c:v>
                </c:pt>
                <c:pt idx="194">
                  <c:v>44120</c:v>
                </c:pt>
                <c:pt idx="195">
                  <c:v>44119</c:v>
                </c:pt>
                <c:pt idx="196">
                  <c:v>44118</c:v>
                </c:pt>
                <c:pt idx="197">
                  <c:v>44117</c:v>
                </c:pt>
                <c:pt idx="198">
                  <c:v>44116</c:v>
                </c:pt>
                <c:pt idx="199">
                  <c:v>44113</c:v>
                </c:pt>
                <c:pt idx="200">
                  <c:v>44112</c:v>
                </c:pt>
                <c:pt idx="201">
                  <c:v>44111</c:v>
                </c:pt>
                <c:pt idx="202">
                  <c:v>44110</c:v>
                </c:pt>
                <c:pt idx="203">
                  <c:v>44109</c:v>
                </c:pt>
                <c:pt idx="204">
                  <c:v>44106</c:v>
                </c:pt>
                <c:pt idx="205">
                  <c:v>44105</c:v>
                </c:pt>
                <c:pt idx="206">
                  <c:v>44104</c:v>
                </c:pt>
                <c:pt idx="207">
                  <c:v>44103</c:v>
                </c:pt>
                <c:pt idx="208">
                  <c:v>44102</c:v>
                </c:pt>
                <c:pt idx="209">
                  <c:v>44099</c:v>
                </c:pt>
                <c:pt idx="210">
                  <c:v>44098</c:v>
                </c:pt>
                <c:pt idx="211">
                  <c:v>44097</c:v>
                </c:pt>
                <c:pt idx="212">
                  <c:v>44096</c:v>
                </c:pt>
                <c:pt idx="213">
                  <c:v>44095</c:v>
                </c:pt>
                <c:pt idx="214">
                  <c:v>44092</c:v>
                </c:pt>
                <c:pt idx="215">
                  <c:v>44091</c:v>
                </c:pt>
                <c:pt idx="216">
                  <c:v>44090</c:v>
                </c:pt>
                <c:pt idx="217">
                  <c:v>44089</c:v>
                </c:pt>
                <c:pt idx="218">
                  <c:v>44088</c:v>
                </c:pt>
                <c:pt idx="219">
                  <c:v>44085</c:v>
                </c:pt>
                <c:pt idx="220">
                  <c:v>44084</c:v>
                </c:pt>
                <c:pt idx="221">
                  <c:v>44083</c:v>
                </c:pt>
                <c:pt idx="222">
                  <c:v>44082</c:v>
                </c:pt>
                <c:pt idx="223">
                  <c:v>44081</c:v>
                </c:pt>
                <c:pt idx="224">
                  <c:v>44078</c:v>
                </c:pt>
                <c:pt idx="225">
                  <c:v>44077</c:v>
                </c:pt>
                <c:pt idx="226">
                  <c:v>44076</c:v>
                </c:pt>
                <c:pt idx="227">
                  <c:v>44075</c:v>
                </c:pt>
                <c:pt idx="228">
                  <c:v>44074</c:v>
                </c:pt>
                <c:pt idx="229">
                  <c:v>44071</c:v>
                </c:pt>
                <c:pt idx="230">
                  <c:v>44070</c:v>
                </c:pt>
                <c:pt idx="231">
                  <c:v>44069</c:v>
                </c:pt>
                <c:pt idx="232">
                  <c:v>44068</c:v>
                </c:pt>
                <c:pt idx="233">
                  <c:v>44067</c:v>
                </c:pt>
                <c:pt idx="234">
                  <c:v>44064</c:v>
                </c:pt>
                <c:pt idx="235">
                  <c:v>44063</c:v>
                </c:pt>
                <c:pt idx="236">
                  <c:v>44062</c:v>
                </c:pt>
                <c:pt idx="237">
                  <c:v>44061</c:v>
                </c:pt>
                <c:pt idx="238">
                  <c:v>44060</c:v>
                </c:pt>
                <c:pt idx="239">
                  <c:v>44057</c:v>
                </c:pt>
                <c:pt idx="240">
                  <c:v>44056</c:v>
                </c:pt>
                <c:pt idx="241">
                  <c:v>44055</c:v>
                </c:pt>
                <c:pt idx="242">
                  <c:v>44054</c:v>
                </c:pt>
                <c:pt idx="243">
                  <c:v>44053</c:v>
                </c:pt>
                <c:pt idx="244">
                  <c:v>44050</c:v>
                </c:pt>
                <c:pt idx="245">
                  <c:v>44049</c:v>
                </c:pt>
                <c:pt idx="246">
                  <c:v>44048</c:v>
                </c:pt>
                <c:pt idx="247">
                  <c:v>44047</c:v>
                </c:pt>
                <c:pt idx="248">
                  <c:v>44046</c:v>
                </c:pt>
                <c:pt idx="249">
                  <c:v>44043</c:v>
                </c:pt>
                <c:pt idx="250">
                  <c:v>44042</c:v>
                </c:pt>
                <c:pt idx="251">
                  <c:v>44041</c:v>
                </c:pt>
                <c:pt idx="252">
                  <c:v>44040</c:v>
                </c:pt>
                <c:pt idx="253">
                  <c:v>44039</c:v>
                </c:pt>
                <c:pt idx="254">
                  <c:v>44036</c:v>
                </c:pt>
                <c:pt idx="255">
                  <c:v>44035</c:v>
                </c:pt>
                <c:pt idx="256">
                  <c:v>44034</c:v>
                </c:pt>
                <c:pt idx="257">
                  <c:v>44033</c:v>
                </c:pt>
                <c:pt idx="258">
                  <c:v>44032</c:v>
                </c:pt>
                <c:pt idx="259">
                  <c:v>44029</c:v>
                </c:pt>
                <c:pt idx="260">
                  <c:v>44028</c:v>
                </c:pt>
                <c:pt idx="261">
                  <c:v>44027</c:v>
                </c:pt>
                <c:pt idx="262">
                  <c:v>44026</c:v>
                </c:pt>
                <c:pt idx="263">
                  <c:v>44025</c:v>
                </c:pt>
                <c:pt idx="264">
                  <c:v>44022</c:v>
                </c:pt>
                <c:pt idx="265">
                  <c:v>44021</c:v>
                </c:pt>
                <c:pt idx="266">
                  <c:v>44020</c:v>
                </c:pt>
                <c:pt idx="267">
                  <c:v>44019</c:v>
                </c:pt>
                <c:pt idx="268">
                  <c:v>44018</c:v>
                </c:pt>
                <c:pt idx="269">
                  <c:v>44015</c:v>
                </c:pt>
                <c:pt idx="270">
                  <c:v>44014</c:v>
                </c:pt>
                <c:pt idx="271">
                  <c:v>44013</c:v>
                </c:pt>
                <c:pt idx="272">
                  <c:v>44012</c:v>
                </c:pt>
                <c:pt idx="273">
                  <c:v>44011</c:v>
                </c:pt>
                <c:pt idx="274">
                  <c:v>44008</c:v>
                </c:pt>
                <c:pt idx="275">
                  <c:v>44007</c:v>
                </c:pt>
                <c:pt idx="276">
                  <c:v>44006</c:v>
                </c:pt>
                <c:pt idx="277">
                  <c:v>44005</c:v>
                </c:pt>
                <c:pt idx="278">
                  <c:v>44004</c:v>
                </c:pt>
                <c:pt idx="279">
                  <c:v>44001</c:v>
                </c:pt>
                <c:pt idx="280">
                  <c:v>44000</c:v>
                </c:pt>
                <c:pt idx="281">
                  <c:v>43999</c:v>
                </c:pt>
                <c:pt idx="282">
                  <c:v>43998</c:v>
                </c:pt>
                <c:pt idx="283">
                  <c:v>43997</c:v>
                </c:pt>
                <c:pt idx="284">
                  <c:v>43994</c:v>
                </c:pt>
                <c:pt idx="285">
                  <c:v>43992</c:v>
                </c:pt>
                <c:pt idx="286">
                  <c:v>43991</c:v>
                </c:pt>
                <c:pt idx="287">
                  <c:v>43990</c:v>
                </c:pt>
                <c:pt idx="288">
                  <c:v>43987</c:v>
                </c:pt>
                <c:pt idx="289">
                  <c:v>43986</c:v>
                </c:pt>
                <c:pt idx="290">
                  <c:v>43985</c:v>
                </c:pt>
                <c:pt idx="291">
                  <c:v>43984</c:v>
                </c:pt>
                <c:pt idx="292">
                  <c:v>43983</c:v>
                </c:pt>
                <c:pt idx="293">
                  <c:v>43980</c:v>
                </c:pt>
                <c:pt idx="294">
                  <c:v>43979</c:v>
                </c:pt>
                <c:pt idx="295">
                  <c:v>43978</c:v>
                </c:pt>
                <c:pt idx="296">
                  <c:v>43977</c:v>
                </c:pt>
                <c:pt idx="297">
                  <c:v>43976</c:v>
                </c:pt>
                <c:pt idx="298">
                  <c:v>43973</c:v>
                </c:pt>
                <c:pt idx="299">
                  <c:v>43972</c:v>
                </c:pt>
                <c:pt idx="300">
                  <c:v>43971</c:v>
                </c:pt>
                <c:pt idx="301">
                  <c:v>43970</c:v>
                </c:pt>
                <c:pt idx="302">
                  <c:v>43969</c:v>
                </c:pt>
                <c:pt idx="303">
                  <c:v>43966</c:v>
                </c:pt>
                <c:pt idx="304">
                  <c:v>43965</c:v>
                </c:pt>
                <c:pt idx="305">
                  <c:v>43964</c:v>
                </c:pt>
                <c:pt idx="306">
                  <c:v>43963</c:v>
                </c:pt>
                <c:pt idx="307">
                  <c:v>43962</c:v>
                </c:pt>
                <c:pt idx="308">
                  <c:v>43959</c:v>
                </c:pt>
                <c:pt idx="309">
                  <c:v>43958</c:v>
                </c:pt>
                <c:pt idx="310">
                  <c:v>43957</c:v>
                </c:pt>
                <c:pt idx="311">
                  <c:v>43956</c:v>
                </c:pt>
                <c:pt idx="312">
                  <c:v>43955</c:v>
                </c:pt>
                <c:pt idx="313">
                  <c:v>43951</c:v>
                </c:pt>
                <c:pt idx="314">
                  <c:v>43950</c:v>
                </c:pt>
                <c:pt idx="315">
                  <c:v>43949</c:v>
                </c:pt>
                <c:pt idx="316">
                  <c:v>43948</c:v>
                </c:pt>
                <c:pt idx="317">
                  <c:v>43945</c:v>
                </c:pt>
                <c:pt idx="318">
                  <c:v>43944</c:v>
                </c:pt>
                <c:pt idx="319">
                  <c:v>43943</c:v>
                </c:pt>
                <c:pt idx="320">
                  <c:v>43942</c:v>
                </c:pt>
                <c:pt idx="321">
                  <c:v>43941</c:v>
                </c:pt>
                <c:pt idx="322">
                  <c:v>43938</c:v>
                </c:pt>
                <c:pt idx="323">
                  <c:v>43937</c:v>
                </c:pt>
                <c:pt idx="324">
                  <c:v>43936</c:v>
                </c:pt>
                <c:pt idx="325">
                  <c:v>43935</c:v>
                </c:pt>
                <c:pt idx="326">
                  <c:v>43930</c:v>
                </c:pt>
                <c:pt idx="327">
                  <c:v>43929</c:v>
                </c:pt>
                <c:pt idx="328">
                  <c:v>43928</c:v>
                </c:pt>
                <c:pt idx="329">
                  <c:v>43927</c:v>
                </c:pt>
                <c:pt idx="330">
                  <c:v>43924</c:v>
                </c:pt>
                <c:pt idx="331">
                  <c:v>43923</c:v>
                </c:pt>
                <c:pt idx="332">
                  <c:v>43922</c:v>
                </c:pt>
                <c:pt idx="333">
                  <c:v>43921</c:v>
                </c:pt>
                <c:pt idx="334">
                  <c:v>43920</c:v>
                </c:pt>
                <c:pt idx="335">
                  <c:v>43917</c:v>
                </c:pt>
                <c:pt idx="336">
                  <c:v>43916</c:v>
                </c:pt>
                <c:pt idx="337">
                  <c:v>43915</c:v>
                </c:pt>
                <c:pt idx="338">
                  <c:v>43914</c:v>
                </c:pt>
                <c:pt idx="339">
                  <c:v>43913</c:v>
                </c:pt>
                <c:pt idx="340">
                  <c:v>43910</c:v>
                </c:pt>
                <c:pt idx="341">
                  <c:v>43909</c:v>
                </c:pt>
                <c:pt idx="342">
                  <c:v>43908</c:v>
                </c:pt>
                <c:pt idx="343">
                  <c:v>43907</c:v>
                </c:pt>
                <c:pt idx="344">
                  <c:v>43906</c:v>
                </c:pt>
                <c:pt idx="345">
                  <c:v>43903</c:v>
                </c:pt>
                <c:pt idx="346">
                  <c:v>43902</c:v>
                </c:pt>
                <c:pt idx="347">
                  <c:v>43901</c:v>
                </c:pt>
                <c:pt idx="348">
                  <c:v>43900</c:v>
                </c:pt>
                <c:pt idx="349">
                  <c:v>43899</c:v>
                </c:pt>
                <c:pt idx="350">
                  <c:v>43896</c:v>
                </c:pt>
                <c:pt idx="351">
                  <c:v>43895</c:v>
                </c:pt>
                <c:pt idx="352">
                  <c:v>43894</c:v>
                </c:pt>
                <c:pt idx="353">
                  <c:v>43893</c:v>
                </c:pt>
                <c:pt idx="354">
                  <c:v>43892</c:v>
                </c:pt>
                <c:pt idx="355">
                  <c:v>43889</c:v>
                </c:pt>
                <c:pt idx="356">
                  <c:v>43888</c:v>
                </c:pt>
                <c:pt idx="357">
                  <c:v>43887</c:v>
                </c:pt>
                <c:pt idx="358">
                  <c:v>43886</c:v>
                </c:pt>
                <c:pt idx="359">
                  <c:v>43885</c:v>
                </c:pt>
                <c:pt idx="360">
                  <c:v>43882</c:v>
                </c:pt>
                <c:pt idx="361">
                  <c:v>43881</c:v>
                </c:pt>
                <c:pt idx="362">
                  <c:v>43880</c:v>
                </c:pt>
                <c:pt idx="363">
                  <c:v>43879</c:v>
                </c:pt>
                <c:pt idx="364">
                  <c:v>43878</c:v>
                </c:pt>
                <c:pt idx="365">
                  <c:v>43875</c:v>
                </c:pt>
                <c:pt idx="366">
                  <c:v>43874</c:v>
                </c:pt>
                <c:pt idx="367">
                  <c:v>43873</c:v>
                </c:pt>
                <c:pt idx="368">
                  <c:v>43872</c:v>
                </c:pt>
                <c:pt idx="369">
                  <c:v>43871</c:v>
                </c:pt>
                <c:pt idx="370">
                  <c:v>43868</c:v>
                </c:pt>
                <c:pt idx="371">
                  <c:v>43867</c:v>
                </c:pt>
                <c:pt idx="372">
                  <c:v>43866</c:v>
                </c:pt>
                <c:pt idx="373">
                  <c:v>43865</c:v>
                </c:pt>
                <c:pt idx="374">
                  <c:v>43864</c:v>
                </c:pt>
                <c:pt idx="375">
                  <c:v>43861</c:v>
                </c:pt>
                <c:pt idx="376">
                  <c:v>43860</c:v>
                </c:pt>
                <c:pt idx="377">
                  <c:v>43859</c:v>
                </c:pt>
                <c:pt idx="378">
                  <c:v>43858</c:v>
                </c:pt>
                <c:pt idx="379">
                  <c:v>43857</c:v>
                </c:pt>
                <c:pt idx="380">
                  <c:v>43854</c:v>
                </c:pt>
                <c:pt idx="381">
                  <c:v>43853</c:v>
                </c:pt>
                <c:pt idx="382">
                  <c:v>43852</c:v>
                </c:pt>
                <c:pt idx="383">
                  <c:v>43851</c:v>
                </c:pt>
                <c:pt idx="384">
                  <c:v>43850</c:v>
                </c:pt>
                <c:pt idx="385">
                  <c:v>43847</c:v>
                </c:pt>
                <c:pt idx="386">
                  <c:v>43846</c:v>
                </c:pt>
                <c:pt idx="387">
                  <c:v>43845</c:v>
                </c:pt>
                <c:pt idx="388">
                  <c:v>43844</c:v>
                </c:pt>
                <c:pt idx="389">
                  <c:v>43843</c:v>
                </c:pt>
                <c:pt idx="390">
                  <c:v>43840</c:v>
                </c:pt>
                <c:pt idx="391">
                  <c:v>43839</c:v>
                </c:pt>
                <c:pt idx="392">
                  <c:v>43838</c:v>
                </c:pt>
                <c:pt idx="393">
                  <c:v>43837</c:v>
                </c:pt>
                <c:pt idx="394">
                  <c:v>43833</c:v>
                </c:pt>
                <c:pt idx="395">
                  <c:v>43832</c:v>
                </c:pt>
                <c:pt idx="396">
                  <c:v>43829</c:v>
                </c:pt>
                <c:pt idx="397">
                  <c:v>43826</c:v>
                </c:pt>
                <c:pt idx="398">
                  <c:v>43822</c:v>
                </c:pt>
                <c:pt idx="399">
                  <c:v>43819</c:v>
                </c:pt>
                <c:pt idx="400">
                  <c:v>43818</c:v>
                </c:pt>
                <c:pt idx="401">
                  <c:v>43817</c:v>
                </c:pt>
                <c:pt idx="402">
                  <c:v>43816</c:v>
                </c:pt>
                <c:pt idx="403">
                  <c:v>43815</c:v>
                </c:pt>
                <c:pt idx="404">
                  <c:v>43812</c:v>
                </c:pt>
                <c:pt idx="405">
                  <c:v>43811</c:v>
                </c:pt>
                <c:pt idx="406">
                  <c:v>43810</c:v>
                </c:pt>
                <c:pt idx="407">
                  <c:v>43809</c:v>
                </c:pt>
                <c:pt idx="408">
                  <c:v>43808</c:v>
                </c:pt>
                <c:pt idx="409">
                  <c:v>43805</c:v>
                </c:pt>
                <c:pt idx="410">
                  <c:v>43804</c:v>
                </c:pt>
                <c:pt idx="411">
                  <c:v>43803</c:v>
                </c:pt>
                <c:pt idx="412">
                  <c:v>43802</c:v>
                </c:pt>
                <c:pt idx="413">
                  <c:v>43801</c:v>
                </c:pt>
                <c:pt idx="414">
                  <c:v>43798</c:v>
                </c:pt>
                <c:pt idx="415">
                  <c:v>43797</c:v>
                </c:pt>
                <c:pt idx="416">
                  <c:v>43796</c:v>
                </c:pt>
                <c:pt idx="417">
                  <c:v>43795</c:v>
                </c:pt>
                <c:pt idx="418">
                  <c:v>43794</c:v>
                </c:pt>
                <c:pt idx="419">
                  <c:v>43791</c:v>
                </c:pt>
                <c:pt idx="420">
                  <c:v>43790</c:v>
                </c:pt>
                <c:pt idx="421">
                  <c:v>43789</c:v>
                </c:pt>
                <c:pt idx="422">
                  <c:v>43788</c:v>
                </c:pt>
                <c:pt idx="423">
                  <c:v>43787</c:v>
                </c:pt>
                <c:pt idx="424">
                  <c:v>43784</c:v>
                </c:pt>
                <c:pt idx="425">
                  <c:v>43783</c:v>
                </c:pt>
                <c:pt idx="426">
                  <c:v>43782</c:v>
                </c:pt>
                <c:pt idx="427">
                  <c:v>43781</c:v>
                </c:pt>
                <c:pt idx="428">
                  <c:v>43777</c:v>
                </c:pt>
                <c:pt idx="429">
                  <c:v>43776</c:v>
                </c:pt>
                <c:pt idx="430">
                  <c:v>43775</c:v>
                </c:pt>
                <c:pt idx="431">
                  <c:v>43774</c:v>
                </c:pt>
                <c:pt idx="432">
                  <c:v>43773</c:v>
                </c:pt>
                <c:pt idx="433">
                  <c:v>43769</c:v>
                </c:pt>
                <c:pt idx="434">
                  <c:v>43768</c:v>
                </c:pt>
                <c:pt idx="435">
                  <c:v>43767</c:v>
                </c:pt>
                <c:pt idx="436">
                  <c:v>43766</c:v>
                </c:pt>
                <c:pt idx="437">
                  <c:v>43763</c:v>
                </c:pt>
                <c:pt idx="438">
                  <c:v>43762</c:v>
                </c:pt>
                <c:pt idx="439">
                  <c:v>43761</c:v>
                </c:pt>
                <c:pt idx="440">
                  <c:v>43760</c:v>
                </c:pt>
                <c:pt idx="441">
                  <c:v>43759</c:v>
                </c:pt>
                <c:pt idx="442">
                  <c:v>43756</c:v>
                </c:pt>
                <c:pt idx="443">
                  <c:v>43755</c:v>
                </c:pt>
                <c:pt idx="444">
                  <c:v>43754</c:v>
                </c:pt>
                <c:pt idx="445">
                  <c:v>43753</c:v>
                </c:pt>
                <c:pt idx="446">
                  <c:v>43752</c:v>
                </c:pt>
                <c:pt idx="447">
                  <c:v>43749</c:v>
                </c:pt>
                <c:pt idx="448">
                  <c:v>43748</c:v>
                </c:pt>
                <c:pt idx="449">
                  <c:v>43747</c:v>
                </c:pt>
                <c:pt idx="450">
                  <c:v>43746</c:v>
                </c:pt>
                <c:pt idx="451">
                  <c:v>43745</c:v>
                </c:pt>
                <c:pt idx="452">
                  <c:v>43742</c:v>
                </c:pt>
                <c:pt idx="453">
                  <c:v>43741</c:v>
                </c:pt>
                <c:pt idx="454">
                  <c:v>43740</c:v>
                </c:pt>
                <c:pt idx="455">
                  <c:v>43739</c:v>
                </c:pt>
                <c:pt idx="456">
                  <c:v>43738</c:v>
                </c:pt>
                <c:pt idx="457">
                  <c:v>43735</c:v>
                </c:pt>
                <c:pt idx="458">
                  <c:v>43734</c:v>
                </c:pt>
                <c:pt idx="459">
                  <c:v>43733</c:v>
                </c:pt>
                <c:pt idx="460">
                  <c:v>43732</c:v>
                </c:pt>
                <c:pt idx="461">
                  <c:v>43731</c:v>
                </c:pt>
                <c:pt idx="462">
                  <c:v>43728</c:v>
                </c:pt>
                <c:pt idx="463">
                  <c:v>43727</c:v>
                </c:pt>
                <c:pt idx="464">
                  <c:v>43726</c:v>
                </c:pt>
                <c:pt idx="465">
                  <c:v>43725</c:v>
                </c:pt>
                <c:pt idx="466">
                  <c:v>43724</c:v>
                </c:pt>
                <c:pt idx="467">
                  <c:v>43721</c:v>
                </c:pt>
                <c:pt idx="468">
                  <c:v>43720</c:v>
                </c:pt>
                <c:pt idx="469">
                  <c:v>43719</c:v>
                </c:pt>
                <c:pt idx="470">
                  <c:v>43718</c:v>
                </c:pt>
                <c:pt idx="471">
                  <c:v>43717</c:v>
                </c:pt>
                <c:pt idx="472">
                  <c:v>43714</c:v>
                </c:pt>
                <c:pt idx="473">
                  <c:v>43713</c:v>
                </c:pt>
                <c:pt idx="474">
                  <c:v>43712</c:v>
                </c:pt>
                <c:pt idx="475">
                  <c:v>43711</c:v>
                </c:pt>
                <c:pt idx="476">
                  <c:v>43710</c:v>
                </c:pt>
                <c:pt idx="477">
                  <c:v>43707</c:v>
                </c:pt>
                <c:pt idx="478">
                  <c:v>43706</c:v>
                </c:pt>
                <c:pt idx="479">
                  <c:v>43705</c:v>
                </c:pt>
                <c:pt idx="480">
                  <c:v>43704</c:v>
                </c:pt>
                <c:pt idx="481">
                  <c:v>43703</c:v>
                </c:pt>
                <c:pt idx="482">
                  <c:v>43700</c:v>
                </c:pt>
                <c:pt idx="483">
                  <c:v>43699</c:v>
                </c:pt>
                <c:pt idx="484">
                  <c:v>43698</c:v>
                </c:pt>
                <c:pt idx="485">
                  <c:v>43697</c:v>
                </c:pt>
                <c:pt idx="486">
                  <c:v>43696</c:v>
                </c:pt>
                <c:pt idx="487">
                  <c:v>43693</c:v>
                </c:pt>
                <c:pt idx="488">
                  <c:v>43691</c:v>
                </c:pt>
                <c:pt idx="489">
                  <c:v>43690</c:v>
                </c:pt>
                <c:pt idx="490">
                  <c:v>43689</c:v>
                </c:pt>
                <c:pt idx="491">
                  <c:v>43686</c:v>
                </c:pt>
                <c:pt idx="492">
                  <c:v>43685</c:v>
                </c:pt>
                <c:pt idx="493">
                  <c:v>43684</c:v>
                </c:pt>
                <c:pt idx="494">
                  <c:v>43683</c:v>
                </c:pt>
                <c:pt idx="495">
                  <c:v>43682</c:v>
                </c:pt>
                <c:pt idx="496">
                  <c:v>43679</c:v>
                </c:pt>
                <c:pt idx="497">
                  <c:v>43678</c:v>
                </c:pt>
                <c:pt idx="498">
                  <c:v>43677</c:v>
                </c:pt>
                <c:pt idx="499">
                  <c:v>43676</c:v>
                </c:pt>
                <c:pt idx="500">
                  <c:v>43675</c:v>
                </c:pt>
                <c:pt idx="501">
                  <c:v>43672</c:v>
                </c:pt>
                <c:pt idx="502">
                  <c:v>43671</c:v>
                </c:pt>
                <c:pt idx="503">
                  <c:v>43670</c:v>
                </c:pt>
                <c:pt idx="504">
                  <c:v>43669</c:v>
                </c:pt>
                <c:pt idx="505">
                  <c:v>43668</c:v>
                </c:pt>
                <c:pt idx="506">
                  <c:v>43665</c:v>
                </c:pt>
                <c:pt idx="507">
                  <c:v>43664</c:v>
                </c:pt>
                <c:pt idx="508">
                  <c:v>43663</c:v>
                </c:pt>
                <c:pt idx="509">
                  <c:v>43662</c:v>
                </c:pt>
                <c:pt idx="510">
                  <c:v>43661</c:v>
                </c:pt>
                <c:pt idx="511">
                  <c:v>43658</c:v>
                </c:pt>
                <c:pt idx="512">
                  <c:v>43657</c:v>
                </c:pt>
                <c:pt idx="513">
                  <c:v>43656</c:v>
                </c:pt>
                <c:pt idx="514">
                  <c:v>43655</c:v>
                </c:pt>
                <c:pt idx="515">
                  <c:v>43654</c:v>
                </c:pt>
                <c:pt idx="516">
                  <c:v>43651</c:v>
                </c:pt>
                <c:pt idx="517">
                  <c:v>43650</c:v>
                </c:pt>
                <c:pt idx="518">
                  <c:v>43649</c:v>
                </c:pt>
                <c:pt idx="519">
                  <c:v>43648</c:v>
                </c:pt>
                <c:pt idx="520">
                  <c:v>43647</c:v>
                </c:pt>
                <c:pt idx="521">
                  <c:v>43644</c:v>
                </c:pt>
                <c:pt idx="522">
                  <c:v>43643</c:v>
                </c:pt>
                <c:pt idx="523">
                  <c:v>43642</c:v>
                </c:pt>
                <c:pt idx="524">
                  <c:v>43641</c:v>
                </c:pt>
                <c:pt idx="525">
                  <c:v>43640</c:v>
                </c:pt>
                <c:pt idx="526">
                  <c:v>43637</c:v>
                </c:pt>
                <c:pt idx="527">
                  <c:v>43635</c:v>
                </c:pt>
                <c:pt idx="528">
                  <c:v>43634</c:v>
                </c:pt>
                <c:pt idx="529">
                  <c:v>43633</c:v>
                </c:pt>
                <c:pt idx="530">
                  <c:v>43630</c:v>
                </c:pt>
                <c:pt idx="531">
                  <c:v>43629</c:v>
                </c:pt>
                <c:pt idx="532">
                  <c:v>43628</c:v>
                </c:pt>
                <c:pt idx="533">
                  <c:v>43627</c:v>
                </c:pt>
                <c:pt idx="534">
                  <c:v>43626</c:v>
                </c:pt>
                <c:pt idx="535">
                  <c:v>43623</c:v>
                </c:pt>
                <c:pt idx="536">
                  <c:v>43622</c:v>
                </c:pt>
                <c:pt idx="537">
                  <c:v>43621</c:v>
                </c:pt>
                <c:pt idx="538">
                  <c:v>43620</c:v>
                </c:pt>
                <c:pt idx="539">
                  <c:v>43619</c:v>
                </c:pt>
                <c:pt idx="540">
                  <c:v>43616</c:v>
                </c:pt>
                <c:pt idx="541">
                  <c:v>43615</c:v>
                </c:pt>
                <c:pt idx="542">
                  <c:v>43614</c:v>
                </c:pt>
                <c:pt idx="543">
                  <c:v>43613</c:v>
                </c:pt>
                <c:pt idx="544">
                  <c:v>43612</c:v>
                </c:pt>
                <c:pt idx="545">
                  <c:v>43609</c:v>
                </c:pt>
                <c:pt idx="546">
                  <c:v>43608</c:v>
                </c:pt>
                <c:pt idx="547">
                  <c:v>43607</c:v>
                </c:pt>
                <c:pt idx="548">
                  <c:v>43606</c:v>
                </c:pt>
                <c:pt idx="549">
                  <c:v>43605</c:v>
                </c:pt>
                <c:pt idx="550">
                  <c:v>43602</c:v>
                </c:pt>
                <c:pt idx="551">
                  <c:v>43601</c:v>
                </c:pt>
                <c:pt idx="552">
                  <c:v>43600</c:v>
                </c:pt>
                <c:pt idx="553">
                  <c:v>43599</c:v>
                </c:pt>
                <c:pt idx="554">
                  <c:v>43598</c:v>
                </c:pt>
                <c:pt idx="555">
                  <c:v>43595</c:v>
                </c:pt>
                <c:pt idx="556">
                  <c:v>43594</c:v>
                </c:pt>
                <c:pt idx="557">
                  <c:v>43593</c:v>
                </c:pt>
                <c:pt idx="558">
                  <c:v>43592</c:v>
                </c:pt>
                <c:pt idx="559">
                  <c:v>43591</c:v>
                </c:pt>
                <c:pt idx="560">
                  <c:v>43587</c:v>
                </c:pt>
                <c:pt idx="561">
                  <c:v>43585</c:v>
                </c:pt>
                <c:pt idx="562">
                  <c:v>43584</c:v>
                </c:pt>
                <c:pt idx="563">
                  <c:v>43581</c:v>
                </c:pt>
                <c:pt idx="564">
                  <c:v>43580</c:v>
                </c:pt>
                <c:pt idx="565">
                  <c:v>43579</c:v>
                </c:pt>
                <c:pt idx="566">
                  <c:v>43578</c:v>
                </c:pt>
                <c:pt idx="567">
                  <c:v>43573</c:v>
                </c:pt>
                <c:pt idx="568">
                  <c:v>43572</c:v>
                </c:pt>
                <c:pt idx="569">
                  <c:v>43571</c:v>
                </c:pt>
                <c:pt idx="570">
                  <c:v>43570</c:v>
                </c:pt>
                <c:pt idx="571">
                  <c:v>43567</c:v>
                </c:pt>
                <c:pt idx="572">
                  <c:v>43566</c:v>
                </c:pt>
                <c:pt idx="573">
                  <c:v>43565</c:v>
                </c:pt>
                <c:pt idx="574">
                  <c:v>43564</c:v>
                </c:pt>
                <c:pt idx="575">
                  <c:v>43563</c:v>
                </c:pt>
                <c:pt idx="576">
                  <c:v>43560</c:v>
                </c:pt>
                <c:pt idx="577">
                  <c:v>43559</c:v>
                </c:pt>
                <c:pt idx="578">
                  <c:v>43558</c:v>
                </c:pt>
                <c:pt idx="579">
                  <c:v>43557</c:v>
                </c:pt>
                <c:pt idx="580">
                  <c:v>43556</c:v>
                </c:pt>
                <c:pt idx="581">
                  <c:v>43553</c:v>
                </c:pt>
                <c:pt idx="582">
                  <c:v>43552</c:v>
                </c:pt>
                <c:pt idx="583">
                  <c:v>43551</c:v>
                </c:pt>
                <c:pt idx="584">
                  <c:v>43550</c:v>
                </c:pt>
                <c:pt idx="585">
                  <c:v>43549</c:v>
                </c:pt>
                <c:pt idx="586">
                  <c:v>43546</c:v>
                </c:pt>
                <c:pt idx="587">
                  <c:v>43545</c:v>
                </c:pt>
                <c:pt idx="588">
                  <c:v>43544</c:v>
                </c:pt>
                <c:pt idx="589">
                  <c:v>43543</c:v>
                </c:pt>
                <c:pt idx="590">
                  <c:v>43542</c:v>
                </c:pt>
                <c:pt idx="591">
                  <c:v>43539</c:v>
                </c:pt>
                <c:pt idx="592">
                  <c:v>43538</c:v>
                </c:pt>
                <c:pt idx="593">
                  <c:v>43537</c:v>
                </c:pt>
                <c:pt idx="594">
                  <c:v>43536</c:v>
                </c:pt>
                <c:pt idx="595">
                  <c:v>43535</c:v>
                </c:pt>
                <c:pt idx="596">
                  <c:v>43532</c:v>
                </c:pt>
                <c:pt idx="597">
                  <c:v>43531</c:v>
                </c:pt>
                <c:pt idx="598">
                  <c:v>43530</c:v>
                </c:pt>
                <c:pt idx="599">
                  <c:v>43529</c:v>
                </c:pt>
                <c:pt idx="600">
                  <c:v>43528</c:v>
                </c:pt>
                <c:pt idx="601">
                  <c:v>43525</c:v>
                </c:pt>
                <c:pt idx="602">
                  <c:v>43524</c:v>
                </c:pt>
                <c:pt idx="603">
                  <c:v>43523</c:v>
                </c:pt>
                <c:pt idx="604">
                  <c:v>43522</c:v>
                </c:pt>
                <c:pt idx="605">
                  <c:v>43521</c:v>
                </c:pt>
                <c:pt idx="606">
                  <c:v>43518</c:v>
                </c:pt>
                <c:pt idx="607">
                  <c:v>43517</c:v>
                </c:pt>
                <c:pt idx="608">
                  <c:v>43516</c:v>
                </c:pt>
                <c:pt idx="609">
                  <c:v>43515</c:v>
                </c:pt>
                <c:pt idx="610">
                  <c:v>43514</c:v>
                </c:pt>
                <c:pt idx="611">
                  <c:v>43511</c:v>
                </c:pt>
                <c:pt idx="612">
                  <c:v>43510</c:v>
                </c:pt>
                <c:pt idx="613">
                  <c:v>43509</c:v>
                </c:pt>
                <c:pt idx="614">
                  <c:v>43508</c:v>
                </c:pt>
                <c:pt idx="615">
                  <c:v>43507</c:v>
                </c:pt>
                <c:pt idx="616">
                  <c:v>43504</c:v>
                </c:pt>
                <c:pt idx="617">
                  <c:v>43503</c:v>
                </c:pt>
                <c:pt idx="618">
                  <c:v>43502</c:v>
                </c:pt>
                <c:pt idx="619">
                  <c:v>43501</c:v>
                </c:pt>
                <c:pt idx="620">
                  <c:v>43500</c:v>
                </c:pt>
                <c:pt idx="621">
                  <c:v>43497</c:v>
                </c:pt>
                <c:pt idx="622">
                  <c:v>43496</c:v>
                </c:pt>
                <c:pt idx="623">
                  <c:v>43495</c:v>
                </c:pt>
                <c:pt idx="624">
                  <c:v>43494</c:v>
                </c:pt>
                <c:pt idx="625">
                  <c:v>43493</c:v>
                </c:pt>
                <c:pt idx="626">
                  <c:v>43490</c:v>
                </c:pt>
                <c:pt idx="627">
                  <c:v>43489</c:v>
                </c:pt>
                <c:pt idx="628">
                  <c:v>43488</c:v>
                </c:pt>
                <c:pt idx="629">
                  <c:v>43487</c:v>
                </c:pt>
                <c:pt idx="630">
                  <c:v>43486</c:v>
                </c:pt>
                <c:pt idx="631">
                  <c:v>43483</c:v>
                </c:pt>
                <c:pt idx="632">
                  <c:v>43482</c:v>
                </c:pt>
                <c:pt idx="633">
                  <c:v>43481</c:v>
                </c:pt>
                <c:pt idx="634">
                  <c:v>43480</c:v>
                </c:pt>
                <c:pt idx="635">
                  <c:v>43479</c:v>
                </c:pt>
                <c:pt idx="636">
                  <c:v>43476</c:v>
                </c:pt>
                <c:pt idx="637">
                  <c:v>43475</c:v>
                </c:pt>
                <c:pt idx="638">
                  <c:v>43474</c:v>
                </c:pt>
                <c:pt idx="639">
                  <c:v>43473</c:v>
                </c:pt>
                <c:pt idx="640">
                  <c:v>43472</c:v>
                </c:pt>
                <c:pt idx="641">
                  <c:v>43469</c:v>
                </c:pt>
              </c:numCache>
            </c:numRef>
          </c:cat>
          <c:val>
            <c:numRef>
              <c:f>Analiza_Całość!$L$10:$L$651</c:f>
              <c:numCache>
                <c:formatCode>#\ ##0.0</c:formatCode>
                <c:ptCount val="642"/>
                <c:pt idx="1">
                  <c:v>17.664035999999999</c:v>
                </c:pt>
                <c:pt idx="2">
                  <c:v>8.8833756756756763</c:v>
                </c:pt>
                <c:pt idx="3">
                  <c:v>8.5634288888888879</c:v>
                </c:pt>
                <c:pt idx="4">
                  <c:v>3.5358789473684205</c:v>
                </c:pt>
                <c:pt idx="5">
                  <c:v>6.4036333333333326</c:v>
                </c:pt>
                <c:pt idx="6">
                  <c:v>12.778579166666667</c:v>
                </c:pt>
                <c:pt idx="7">
                  <c:v>10.187519642857142</c:v>
                </c:pt>
                <c:pt idx="8">
                  <c:v>3.7912649635036493</c:v>
                </c:pt>
                <c:pt idx="9">
                  <c:v>16.819194117647058</c:v>
                </c:pt>
                <c:pt idx="10">
                  <c:v>3.9064028571428571</c:v>
                </c:pt>
                <c:pt idx="11">
                  <c:v>24.64368</c:v>
                </c:pt>
                <c:pt idx="12">
                  <c:v>14.470531034482759</c:v>
                </c:pt>
                <c:pt idx="13">
                  <c:v>4.1768977777777776</c:v>
                </c:pt>
                <c:pt idx="14">
                  <c:v>1.8126670588235294</c:v>
                </c:pt>
                <c:pt idx="15">
                  <c:v>7.2425129032258067</c:v>
                </c:pt>
                <c:pt idx="16">
                  <c:v>8.5330907407407413</c:v>
                </c:pt>
                <c:pt idx="17">
                  <c:v>4.968929411764706</c:v>
                </c:pt>
                <c:pt idx="18">
                  <c:v>1.6146209090909094</c:v>
                </c:pt>
                <c:pt idx="19">
                  <c:v>10.073324999999999</c:v>
                </c:pt>
                <c:pt idx="20">
                  <c:v>4.7723487179487183</c:v>
                </c:pt>
                <c:pt idx="21">
                  <c:v>3.7623540983606558</c:v>
                </c:pt>
                <c:pt idx="22">
                  <c:v>2.9928219512195122</c:v>
                </c:pt>
                <c:pt idx="23">
                  <c:v>6.3548456521739132</c:v>
                </c:pt>
                <c:pt idx="24">
                  <c:v>11.401004615384617</c:v>
                </c:pt>
                <c:pt idx="25">
                  <c:v>8.8575372093023255</c:v>
                </c:pt>
                <c:pt idx="26">
                  <c:v>9.5882933333333344</c:v>
                </c:pt>
                <c:pt idx="27">
                  <c:v>2.4673579411764703</c:v>
                </c:pt>
                <c:pt idx="28">
                  <c:v>10.172160638297871</c:v>
                </c:pt>
                <c:pt idx="29">
                  <c:v>5.4138774193548391</c:v>
                </c:pt>
                <c:pt idx="30">
                  <c:v>6.5093415584415579</c:v>
                </c:pt>
                <c:pt idx="31">
                  <c:v>9.701783018867923</c:v>
                </c:pt>
                <c:pt idx="32">
                  <c:v>7.6187745454545457</c:v>
                </c:pt>
                <c:pt idx="33">
                  <c:v>4.762547727272727</c:v>
                </c:pt>
                <c:pt idx="34">
                  <c:v>4.3359787234042555</c:v>
                </c:pt>
                <c:pt idx="35">
                  <c:v>7.7336862745098038</c:v>
                </c:pt>
                <c:pt idx="36">
                  <c:v>4.2357923076923081</c:v>
                </c:pt>
                <c:pt idx="37">
                  <c:v>5.1193800000000005</c:v>
                </c:pt>
                <c:pt idx="38">
                  <c:v>18.135337349397588</c:v>
                </c:pt>
                <c:pt idx="39">
                  <c:v>7.7749293103448283</c:v>
                </c:pt>
                <c:pt idx="40">
                  <c:v>8.2352320754716981</c:v>
                </c:pt>
                <c:pt idx="41">
                  <c:v>11.900826086956522</c:v>
                </c:pt>
                <c:pt idx="42">
                  <c:v>6.0920689922480618</c:v>
                </c:pt>
                <c:pt idx="43">
                  <c:v>17.248396396396394</c:v>
                </c:pt>
                <c:pt idx="44">
                  <c:v>5.5323623655913989</c:v>
                </c:pt>
                <c:pt idx="45">
                  <c:v>7.1356203389830508</c:v>
                </c:pt>
                <c:pt idx="46">
                  <c:v>6.0583270833333343</c:v>
                </c:pt>
                <c:pt idx="47">
                  <c:v>3.8340578947368416</c:v>
                </c:pt>
                <c:pt idx="48">
                  <c:v>8.7710109090909096</c:v>
                </c:pt>
                <c:pt idx="49">
                  <c:v>8.089932786885246</c:v>
                </c:pt>
                <c:pt idx="50">
                  <c:v>12.869173913043477</c:v>
                </c:pt>
                <c:pt idx="51">
                  <c:v>4.4996407407407411</c:v>
                </c:pt>
                <c:pt idx="52">
                  <c:v>10.484039534883722</c:v>
                </c:pt>
                <c:pt idx="53">
                  <c:v>10.066554455445544</c:v>
                </c:pt>
                <c:pt idx="54">
                  <c:v>6.0669187500000001</c:v>
                </c:pt>
                <c:pt idx="55">
                  <c:v>8.3079726495726494</c:v>
                </c:pt>
                <c:pt idx="56">
                  <c:v>5.4819000000000004</c:v>
                </c:pt>
                <c:pt idx="57">
                  <c:v>6.642821481481481</c:v>
                </c:pt>
                <c:pt idx="58">
                  <c:v>9.8155136363636348</c:v>
                </c:pt>
                <c:pt idx="59">
                  <c:v>3.8588741379310347</c:v>
                </c:pt>
                <c:pt idx="60">
                  <c:v>15.876424489795921</c:v>
                </c:pt>
                <c:pt idx="61">
                  <c:v>5.0667079136690649</c:v>
                </c:pt>
                <c:pt idx="62">
                  <c:v>5.1772344262295071</c:v>
                </c:pt>
                <c:pt idx="63">
                  <c:v>6.5751688073394492</c:v>
                </c:pt>
                <c:pt idx="64">
                  <c:v>9.5871045454545456</c:v>
                </c:pt>
                <c:pt idx="65">
                  <c:v>8.773039344262294</c:v>
                </c:pt>
                <c:pt idx="66">
                  <c:v>5.2480027027027036</c:v>
                </c:pt>
                <c:pt idx="67">
                  <c:v>9.5932055555555547</c:v>
                </c:pt>
                <c:pt idx="68">
                  <c:v>3.6661888</c:v>
                </c:pt>
                <c:pt idx="69">
                  <c:v>4.5151771428571434</c:v>
                </c:pt>
                <c:pt idx="70">
                  <c:v>6.6667687500000001</c:v>
                </c:pt>
                <c:pt idx="71">
                  <c:v>8.7455266055045886</c:v>
                </c:pt>
                <c:pt idx="72">
                  <c:v>4.1003446808510642</c:v>
                </c:pt>
                <c:pt idx="73">
                  <c:v>6.0389270833333333</c:v>
                </c:pt>
                <c:pt idx="74">
                  <c:v>10.213840322580646</c:v>
                </c:pt>
                <c:pt idx="75">
                  <c:v>4.2806999999999995</c:v>
                </c:pt>
                <c:pt idx="76">
                  <c:v>5.1070963636363631</c:v>
                </c:pt>
                <c:pt idx="77">
                  <c:v>4.5854447368421045</c:v>
                </c:pt>
                <c:pt idx="78">
                  <c:v>7.5246797101449276</c:v>
                </c:pt>
                <c:pt idx="79">
                  <c:v>16.233311688311687</c:v>
                </c:pt>
                <c:pt idx="80">
                  <c:v>5.498325503355705</c:v>
                </c:pt>
                <c:pt idx="81">
                  <c:v>3.0466823529411764</c:v>
                </c:pt>
                <c:pt idx="82">
                  <c:v>5.3526764705882357</c:v>
                </c:pt>
                <c:pt idx="83">
                  <c:v>5.9797172413793103</c:v>
                </c:pt>
                <c:pt idx="84">
                  <c:v>2.8083823529411762</c:v>
                </c:pt>
                <c:pt idx="85">
                  <c:v>3.9143105263157891</c:v>
                </c:pt>
                <c:pt idx="86">
                  <c:v>7.1082791304347825</c:v>
                </c:pt>
                <c:pt idx="87">
                  <c:v>6.6129313725490197</c:v>
                </c:pt>
                <c:pt idx="88">
                  <c:v>3.7952659090909093</c:v>
                </c:pt>
                <c:pt idx="89">
                  <c:v>7.3999134615384614</c:v>
                </c:pt>
                <c:pt idx="90">
                  <c:v>9.0807108108108103</c:v>
                </c:pt>
                <c:pt idx="91">
                  <c:v>48.126270270270268</c:v>
                </c:pt>
                <c:pt idx="92">
                  <c:v>5.9405927152317881</c:v>
                </c:pt>
                <c:pt idx="93">
                  <c:v>2.4233326086956524</c:v>
                </c:pt>
                <c:pt idx="94">
                  <c:v>4.0323933333333333</c:v>
                </c:pt>
                <c:pt idx="95">
                  <c:v>2.5217971052631576</c:v>
                </c:pt>
                <c:pt idx="96">
                  <c:v>12.743683870967743</c:v>
                </c:pt>
                <c:pt idx="97">
                  <c:v>7.4034272727272734</c:v>
                </c:pt>
                <c:pt idx="98">
                  <c:v>10.544657971014493</c:v>
                </c:pt>
                <c:pt idx="99">
                  <c:v>11.502886363636364</c:v>
                </c:pt>
                <c:pt idx="100">
                  <c:v>3.9459545</c:v>
                </c:pt>
                <c:pt idx="101">
                  <c:v>3.2062261904761904</c:v>
                </c:pt>
                <c:pt idx="102">
                  <c:v>6.028139583333334</c:v>
                </c:pt>
                <c:pt idx="103">
                  <c:v>3.4022492063492065</c:v>
                </c:pt>
                <c:pt idx="104">
                  <c:v>4.7581793650793642</c:v>
                </c:pt>
                <c:pt idx="105">
                  <c:v>5.2578810810810817</c:v>
                </c:pt>
                <c:pt idx="106">
                  <c:v>3.0320023255813955</c:v>
                </c:pt>
                <c:pt idx="107">
                  <c:v>8.0608194444444443</c:v>
                </c:pt>
                <c:pt idx="108">
                  <c:v>3.9818528455284552</c:v>
                </c:pt>
                <c:pt idx="109">
                  <c:v>4.2902285714285711</c:v>
                </c:pt>
                <c:pt idx="110">
                  <c:v>2.8471776000000002</c:v>
                </c:pt>
                <c:pt idx="111">
                  <c:v>9.5477037735849049</c:v>
                </c:pt>
                <c:pt idx="112">
                  <c:v>2.5089038461538462</c:v>
                </c:pt>
                <c:pt idx="113">
                  <c:v>3.8898166666666669</c:v>
                </c:pt>
                <c:pt idx="114">
                  <c:v>9.0866830769230766</c:v>
                </c:pt>
                <c:pt idx="115">
                  <c:v>3.6895727272727274</c:v>
                </c:pt>
                <c:pt idx="116">
                  <c:v>13.176351282051282</c:v>
                </c:pt>
                <c:pt idx="117">
                  <c:v>2.8715236842105263</c:v>
                </c:pt>
                <c:pt idx="118">
                  <c:v>2.1625458333333332</c:v>
                </c:pt>
                <c:pt idx="119">
                  <c:v>5.8038369565217387</c:v>
                </c:pt>
                <c:pt idx="120">
                  <c:v>4.6339138888888884</c:v>
                </c:pt>
                <c:pt idx="121">
                  <c:v>2.9252115151515148</c:v>
                </c:pt>
                <c:pt idx="122">
                  <c:v>8.8510225806451626</c:v>
                </c:pt>
                <c:pt idx="123">
                  <c:v>10.976100000000001</c:v>
                </c:pt>
                <c:pt idx="124">
                  <c:v>13.219581967213115</c:v>
                </c:pt>
                <c:pt idx="125">
                  <c:v>7.5061804878048779</c:v>
                </c:pt>
                <c:pt idx="126">
                  <c:v>7.5861677419354843</c:v>
                </c:pt>
                <c:pt idx="127">
                  <c:v>6.0966396226415105</c:v>
                </c:pt>
                <c:pt idx="128">
                  <c:v>2.4757490566037741</c:v>
                </c:pt>
                <c:pt idx="129">
                  <c:v>3.0466294871794872</c:v>
                </c:pt>
                <c:pt idx="130">
                  <c:v>4.7291480519480524</c:v>
                </c:pt>
                <c:pt idx="131">
                  <c:v>7.3536904761904767</c:v>
                </c:pt>
                <c:pt idx="132">
                  <c:v>3.3490740740740739</c:v>
                </c:pt>
                <c:pt idx="133">
                  <c:v>3.4174559523809527</c:v>
                </c:pt>
                <c:pt idx="134">
                  <c:v>10.476029032258065</c:v>
                </c:pt>
                <c:pt idx="135">
                  <c:v>3.8236718181818183</c:v>
                </c:pt>
                <c:pt idx="136">
                  <c:v>12.048178431372548</c:v>
                </c:pt>
                <c:pt idx="137">
                  <c:v>3.7</c:v>
                </c:pt>
                <c:pt idx="138">
                  <c:v>7.8</c:v>
                </c:pt>
                <c:pt idx="139">
                  <c:v>9.5555555555555554</c:v>
                </c:pt>
                <c:pt idx="140">
                  <c:v>5.6880343434343432</c:v>
                </c:pt>
                <c:pt idx="141">
                  <c:v>5.5198391304347822</c:v>
                </c:pt>
                <c:pt idx="142">
                  <c:v>3.5456249999999998</c:v>
                </c:pt>
                <c:pt idx="143">
                  <c:v>4.6104191489361703</c:v>
                </c:pt>
                <c:pt idx="144">
                  <c:v>4.2151070588235289</c:v>
                </c:pt>
                <c:pt idx="145">
                  <c:v>4.3597681818181817</c:v>
                </c:pt>
                <c:pt idx="146">
                  <c:v>4.300257547169811</c:v>
                </c:pt>
                <c:pt idx="147">
                  <c:v>4.2653827586206896</c:v>
                </c:pt>
                <c:pt idx="148">
                  <c:v>6.4824320000000002</c:v>
                </c:pt>
                <c:pt idx="149">
                  <c:v>4.447261325966851</c:v>
                </c:pt>
                <c:pt idx="150">
                  <c:v>2.8044163636363635</c:v>
                </c:pt>
                <c:pt idx="151">
                  <c:v>4.9383886075949368</c:v>
                </c:pt>
                <c:pt idx="152">
                  <c:v>10.358935555555554</c:v>
                </c:pt>
                <c:pt idx="153">
                  <c:v>9.4543357142857136</c:v>
                </c:pt>
                <c:pt idx="154">
                  <c:v>3.6875714285714283</c:v>
                </c:pt>
                <c:pt idx="155">
                  <c:v>6.8837135922330104</c:v>
                </c:pt>
                <c:pt idx="156">
                  <c:v>4.7990085714285708</c:v>
                </c:pt>
                <c:pt idx="157">
                  <c:v>7.9344264705882361</c:v>
                </c:pt>
                <c:pt idx="158">
                  <c:v>4.6972492537313437</c:v>
                </c:pt>
                <c:pt idx="159">
                  <c:v>3.2736978947368423</c:v>
                </c:pt>
                <c:pt idx="160">
                  <c:v>6.365890196078432</c:v>
                </c:pt>
                <c:pt idx="161">
                  <c:v>4.6579727272727274</c:v>
                </c:pt>
                <c:pt idx="162">
                  <c:v>6.1286966666666665</c:v>
                </c:pt>
                <c:pt idx="163">
                  <c:v>7.3240051282051288</c:v>
                </c:pt>
                <c:pt idx="164">
                  <c:v>4.2851842105263156</c:v>
                </c:pt>
                <c:pt idx="165">
                  <c:v>58.193750000000001</c:v>
                </c:pt>
                <c:pt idx="166">
                  <c:v>4.4082575757575757</c:v>
                </c:pt>
                <c:pt idx="167">
                  <c:v>7.5670250000000001</c:v>
                </c:pt>
                <c:pt idx="168">
                  <c:v>14.192847727272728</c:v>
                </c:pt>
                <c:pt idx="169">
                  <c:v>9.1135999999999999</c:v>
                </c:pt>
                <c:pt idx="170">
                  <c:v>9.6276604651162803</c:v>
                </c:pt>
                <c:pt idx="171">
                  <c:v>6.6665884615384616</c:v>
                </c:pt>
                <c:pt idx="172">
                  <c:v>4.6171342105263156</c:v>
                </c:pt>
                <c:pt idx="173">
                  <c:v>2.957346511627907</c:v>
                </c:pt>
                <c:pt idx="174">
                  <c:v>4.5228506329113927</c:v>
                </c:pt>
                <c:pt idx="175">
                  <c:v>4.0016749999999996</c:v>
                </c:pt>
                <c:pt idx="176">
                  <c:v>7.2684878048780481</c:v>
                </c:pt>
                <c:pt idx="177">
                  <c:v>7.686313953488372</c:v>
                </c:pt>
                <c:pt idx="178">
                  <c:v>5.339854867256637</c:v>
                </c:pt>
                <c:pt idx="179">
                  <c:v>4.3922103448275864</c:v>
                </c:pt>
                <c:pt idx="180">
                  <c:v>6.0467288888888886</c:v>
                </c:pt>
                <c:pt idx="181">
                  <c:v>12.572137254901961</c:v>
                </c:pt>
                <c:pt idx="182">
                  <c:v>9.596231168831169</c:v>
                </c:pt>
                <c:pt idx="183">
                  <c:v>3.6698123076923075</c:v>
                </c:pt>
                <c:pt idx="184">
                  <c:v>2.8132130000000002</c:v>
                </c:pt>
                <c:pt idx="185">
                  <c:v>5.0329752808988761</c:v>
                </c:pt>
                <c:pt idx="186">
                  <c:v>3.9400240310077517</c:v>
                </c:pt>
                <c:pt idx="187">
                  <c:v>2.3403136111111111</c:v>
                </c:pt>
                <c:pt idx="188">
                  <c:v>3.0586594117647059</c:v>
                </c:pt>
                <c:pt idx="189">
                  <c:v>3.6469357692307693</c:v>
                </c:pt>
                <c:pt idx="190">
                  <c:v>4.758909090909091</c:v>
                </c:pt>
                <c:pt idx="191">
                  <c:v>4.5619200000000006</c:v>
                </c:pt>
                <c:pt idx="192">
                  <c:v>3.3654899999999999</c:v>
                </c:pt>
                <c:pt idx="193">
                  <c:v>2.3373358064516134</c:v>
                </c:pt>
                <c:pt idx="194">
                  <c:v>5.4558914285714293</c:v>
                </c:pt>
                <c:pt idx="195">
                  <c:v>5.4297577464788729</c:v>
                </c:pt>
                <c:pt idx="196">
                  <c:v>9.4152905660377364</c:v>
                </c:pt>
                <c:pt idx="197">
                  <c:v>4.5361945205479453</c:v>
                </c:pt>
                <c:pt idx="198">
                  <c:v>3.8381807692307692</c:v>
                </c:pt>
                <c:pt idx="199">
                  <c:v>3.5440328125000002</c:v>
                </c:pt>
                <c:pt idx="200">
                  <c:v>2.6579816666666667</c:v>
                </c:pt>
                <c:pt idx="201">
                  <c:v>3.6534159999999996</c:v>
                </c:pt>
                <c:pt idx="202">
                  <c:v>3.4304199999999994</c:v>
                </c:pt>
                <c:pt idx="203">
                  <c:v>4.3439166666666669</c:v>
                </c:pt>
                <c:pt idx="204">
                  <c:v>3.406754166666667</c:v>
                </c:pt>
                <c:pt idx="205">
                  <c:v>2.4348069230769229</c:v>
                </c:pt>
                <c:pt idx="206">
                  <c:v>2.2852027272727273</c:v>
                </c:pt>
                <c:pt idx="207">
                  <c:v>4.9474884615384616</c:v>
                </c:pt>
                <c:pt idx="208">
                  <c:v>4.2619837837837835</c:v>
                </c:pt>
                <c:pt idx="209">
                  <c:v>11.609565</c:v>
                </c:pt>
                <c:pt idx="210">
                  <c:v>3.9912596153846156</c:v>
                </c:pt>
                <c:pt idx="211">
                  <c:v>7.2878533333333335</c:v>
                </c:pt>
                <c:pt idx="212">
                  <c:v>8.7069675675675686</c:v>
                </c:pt>
                <c:pt idx="213">
                  <c:v>4.4928241935483868</c:v>
                </c:pt>
                <c:pt idx="214">
                  <c:v>1.7443563157894737</c:v>
                </c:pt>
                <c:pt idx="215">
                  <c:v>4.7969772727272728</c:v>
                </c:pt>
                <c:pt idx="216">
                  <c:v>3.9980223529411765</c:v>
                </c:pt>
                <c:pt idx="217">
                  <c:v>2.6679621739130432</c:v>
                </c:pt>
                <c:pt idx="218">
                  <c:v>1.291166</c:v>
                </c:pt>
                <c:pt idx="219">
                  <c:v>1.9336738888888887</c:v>
                </c:pt>
                <c:pt idx="220">
                  <c:v>2.2618960000000001</c:v>
                </c:pt>
                <c:pt idx="221">
                  <c:v>2.441098666666667</c:v>
                </c:pt>
                <c:pt idx="222">
                  <c:v>2.2920315068493151</c:v>
                </c:pt>
                <c:pt idx="223">
                  <c:v>6.0144228571428568</c:v>
                </c:pt>
                <c:pt idx="224">
                  <c:v>4.0340434210526315</c:v>
                </c:pt>
                <c:pt idx="225">
                  <c:v>2.8163891891891888</c:v>
                </c:pt>
                <c:pt idx="226">
                  <c:v>10.875015789473684</c:v>
                </c:pt>
                <c:pt idx="227">
                  <c:v>4.3698088235294117</c:v>
                </c:pt>
                <c:pt idx="228">
                  <c:v>3.6632733333333336</c:v>
                </c:pt>
                <c:pt idx="229">
                  <c:v>6.8645446153846157</c:v>
                </c:pt>
                <c:pt idx="230">
                  <c:v>16.288018181818185</c:v>
                </c:pt>
                <c:pt idx="231">
                  <c:v>11.504720833333332</c:v>
                </c:pt>
                <c:pt idx="232">
                  <c:v>4.9867318181818181</c:v>
                </c:pt>
                <c:pt idx="233">
                  <c:v>37.229477272727273</c:v>
                </c:pt>
                <c:pt idx="234">
                  <c:v>4.0347131578947364</c:v>
                </c:pt>
                <c:pt idx="235">
                  <c:v>2.8190435714285718</c:v>
                </c:pt>
                <c:pt idx="236">
                  <c:v>3.5810608333333338</c:v>
                </c:pt>
                <c:pt idx="237">
                  <c:v>6.1015857142857142</c:v>
                </c:pt>
                <c:pt idx="238">
                  <c:v>4.34</c:v>
                </c:pt>
                <c:pt idx="239">
                  <c:v>4.1096995652173911</c:v>
                </c:pt>
                <c:pt idx="240">
                  <c:v>10.135331818181818</c:v>
                </c:pt>
                <c:pt idx="241">
                  <c:v>6.4914851851851854</c:v>
                </c:pt>
                <c:pt idx="242">
                  <c:v>6.0168274999999998</c:v>
                </c:pt>
                <c:pt idx="243">
                  <c:v>3.1301686956521739</c:v>
                </c:pt>
                <c:pt idx="244">
                  <c:v>8.0788823529411768</c:v>
                </c:pt>
                <c:pt idx="245">
                  <c:v>5.0934380952380947</c:v>
                </c:pt>
                <c:pt idx="246">
                  <c:v>6.1758486486486479</c:v>
                </c:pt>
                <c:pt idx="247">
                  <c:v>3.5198620000000003</c:v>
                </c:pt>
                <c:pt idx="248">
                  <c:v>3.6216216216216215</c:v>
                </c:pt>
                <c:pt idx="249">
                  <c:v>3.7855775</c:v>
                </c:pt>
                <c:pt idx="250">
                  <c:v>2.9595968253968254</c:v>
                </c:pt>
                <c:pt idx="251">
                  <c:v>3.5190896551724138</c:v>
                </c:pt>
                <c:pt idx="252">
                  <c:v>4.2399199999999997</c:v>
                </c:pt>
                <c:pt idx="253">
                  <c:v>8.1102799999999995</c:v>
                </c:pt>
                <c:pt idx="254">
                  <c:v>7.6837</c:v>
                </c:pt>
                <c:pt idx="255">
                  <c:v>3.5780833333333337</c:v>
                </c:pt>
                <c:pt idx="256">
                  <c:v>3.2879972222222218</c:v>
                </c:pt>
                <c:pt idx="257">
                  <c:v>9.0585226190476202</c:v>
                </c:pt>
                <c:pt idx="258">
                  <c:v>9.6147577777777773</c:v>
                </c:pt>
                <c:pt idx="259">
                  <c:v>5.2308843749999996</c:v>
                </c:pt>
                <c:pt idx="260">
                  <c:v>2.2751231249999999</c:v>
                </c:pt>
                <c:pt idx="261">
                  <c:v>2.7185865217391303</c:v>
                </c:pt>
                <c:pt idx="262">
                  <c:v>6.9088885714285722</c:v>
                </c:pt>
                <c:pt idx="263">
                  <c:v>1.6151621739130435</c:v>
                </c:pt>
                <c:pt idx="264">
                  <c:v>4.9832714285714284</c:v>
                </c:pt>
                <c:pt idx="265">
                  <c:v>1.5588</c:v>
                </c:pt>
                <c:pt idx="266">
                  <c:v>3.9781193548387095</c:v>
                </c:pt>
                <c:pt idx="267">
                  <c:v>6.4137107142857142</c:v>
                </c:pt>
                <c:pt idx="268">
                  <c:v>3.2832947368421053</c:v>
                </c:pt>
                <c:pt idx="269">
                  <c:v>5.8913260869565214</c:v>
                </c:pt>
                <c:pt idx="270">
                  <c:v>3.7860975609756093</c:v>
                </c:pt>
                <c:pt idx="271">
                  <c:v>2.7296871794871795</c:v>
                </c:pt>
                <c:pt idx="272">
                  <c:v>2.4816645454545454</c:v>
                </c:pt>
                <c:pt idx="273">
                  <c:v>3.3094292592592591</c:v>
                </c:pt>
                <c:pt idx="274">
                  <c:v>3.9542630434782611</c:v>
                </c:pt>
                <c:pt idx="275">
                  <c:v>5.8469000000000007</c:v>
                </c:pt>
                <c:pt idx="276">
                  <c:v>4.6766690476190478</c:v>
                </c:pt>
                <c:pt idx="277">
                  <c:v>8.3471363636363645</c:v>
                </c:pt>
                <c:pt idx="278">
                  <c:v>4.3929583333333335</c:v>
                </c:pt>
                <c:pt idx="279">
                  <c:v>4.8304655172413788</c:v>
                </c:pt>
                <c:pt idx="280">
                  <c:v>2.1576795454545454</c:v>
                </c:pt>
                <c:pt idx="281">
                  <c:v>2.4805686274509804</c:v>
                </c:pt>
                <c:pt idx="282">
                  <c:v>9.9725017543859646</c:v>
                </c:pt>
                <c:pt idx="283">
                  <c:v>13.90911320754717</c:v>
                </c:pt>
                <c:pt idx="284">
                  <c:v>8.2410753424657521</c:v>
                </c:pt>
                <c:pt idx="285">
                  <c:v>3.347510909090909</c:v>
                </c:pt>
                <c:pt idx="286">
                  <c:v>6.071121649484537</c:v>
                </c:pt>
                <c:pt idx="287">
                  <c:v>6.9020530769230772</c:v>
                </c:pt>
                <c:pt idx="288">
                  <c:v>7.6757</c:v>
                </c:pt>
                <c:pt idx="289">
                  <c:v>4.3610109756097568</c:v>
                </c:pt>
                <c:pt idx="290">
                  <c:v>5.6879742574257426</c:v>
                </c:pt>
                <c:pt idx="291">
                  <c:v>4.535909589041097</c:v>
                </c:pt>
                <c:pt idx="292">
                  <c:v>4.7733783333333344</c:v>
                </c:pt>
                <c:pt idx="293">
                  <c:v>5.1461328125000003</c:v>
                </c:pt>
                <c:pt idx="294">
                  <c:v>7.4816353535353537</c:v>
                </c:pt>
                <c:pt idx="295">
                  <c:v>7.6133085106382969</c:v>
                </c:pt>
                <c:pt idx="296">
                  <c:v>5.0214029999999994</c:v>
                </c:pt>
                <c:pt idx="297">
                  <c:v>3.4928827586206901</c:v>
                </c:pt>
                <c:pt idx="298">
                  <c:v>1.6418383333333333</c:v>
                </c:pt>
                <c:pt idx="299">
                  <c:v>2.0648254838709676</c:v>
                </c:pt>
                <c:pt idx="300">
                  <c:v>4.2355399999999994</c:v>
                </c:pt>
                <c:pt idx="301">
                  <c:v>4.7861483333333332</c:v>
                </c:pt>
                <c:pt idx="302">
                  <c:v>3.7869437499999998</c:v>
                </c:pt>
                <c:pt idx="303">
                  <c:v>2.255036176470588</c:v>
                </c:pt>
                <c:pt idx="304">
                  <c:v>4.0179637254901959</c:v>
                </c:pt>
                <c:pt idx="305">
                  <c:v>7.0348305555555548</c:v>
                </c:pt>
                <c:pt idx="306">
                  <c:v>8.8330469387755102</c:v>
                </c:pt>
                <c:pt idx="307">
                  <c:v>1.8085711320754716</c:v>
                </c:pt>
                <c:pt idx="308">
                  <c:v>1.64862</c:v>
                </c:pt>
                <c:pt idx="309">
                  <c:v>7.1634311111111106</c:v>
                </c:pt>
                <c:pt idx="310">
                  <c:v>4.2146814814814819</c:v>
                </c:pt>
                <c:pt idx="311">
                  <c:v>5.177365</c:v>
                </c:pt>
                <c:pt idx="312">
                  <c:v>13.521030000000001</c:v>
                </c:pt>
                <c:pt idx="313">
                  <c:v>6.3201351851851859</c:v>
                </c:pt>
                <c:pt idx="314">
                  <c:v>5.7406345238095238</c:v>
                </c:pt>
                <c:pt idx="315">
                  <c:v>4.2484111111111105</c:v>
                </c:pt>
                <c:pt idx="316">
                  <c:v>15.644921052631577</c:v>
                </c:pt>
                <c:pt idx="317">
                  <c:v>5.5532680000000001</c:v>
                </c:pt>
                <c:pt idx="318">
                  <c:v>15.537613207547171</c:v>
                </c:pt>
                <c:pt idx="319">
                  <c:v>6.0318521739130428</c:v>
                </c:pt>
                <c:pt idx="320">
                  <c:v>5.7054339130434784</c:v>
                </c:pt>
                <c:pt idx="321">
                  <c:v>5.6119784810126578</c:v>
                </c:pt>
                <c:pt idx="322">
                  <c:v>3.8515066666666664</c:v>
                </c:pt>
                <c:pt idx="323">
                  <c:v>7.326686111111111</c:v>
                </c:pt>
                <c:pt idx="324">
                  <c:v>3.2514970059880239</c:v>
                </c:pt>
                <c:pt idx="325">
                  <c:v>5.109170305676856</c:v>
                </c:pt>
                <c:pt idx="326">
                  <c:v>4.3945392405063286</c:v>
                </c:pt>
                <c:pt idx="327">
                  <c:v>8.0839642857142859</c:v>
                </c:pt>
                <c:pt idx="328">
                  <c:v>8.0392594339622647</c:v>
                </c:pt>
                <c:pt idx="329">
                  <c:v>7.456185436893203</c:v>
                </c:pt>
                <c:pt idx="330">
                  <c:v>3.1130717391304343</c:v>
                </c:pt>
                <c:pt idx="331">
                  <c:v>3.3853672413793099</c:v>
                </c:pt>
                <c:pt idx="332">
                  <c:v>16.637095744680849</c:v>
                </c:pt>
                <c:pt idx="333">
                  <c:v>18.113409090909091</c:v>
                </c:pt>
                <c:pt idx="334">
                  <c:v>4.5182611111111113</c:v>
                </c:pt>
                <c:pt idx="335">
                  <c:v>7.557175</c:v>
                </c:pt>
                <c:pt idx="336">
                  <c:v>9.2195328124999989</c:v>
                </c:pt>
                <c:pt idx="337">
                  <c:v>5.555168421052632</c:v>
                </c:pt>
                <c:pt idx="338">
                  <c:v>5.4117650943396232</c:v>
                </c:pt>
                <c:pt idx="339">
                  <c:v>5.07378345323741</c:v>
                </c:pt>
                <c:pt idx="340">
                  <c:v>4.0593087155963303</c:v>
                </c:pt>
                <c:pt idx="341">
                  <c:v>12.100161904761904</c:v>
                </c:pt>
                <c:pt idx="342">
                  <c:v>10.108605128205129</c:v>
                </c:pt>
                <c:pt idx="343">
                  <c:v>9.7308018433179715</c:v>
                </c:pt>
                <c:pt idx="344">
                  <c:v>4.216263333333333</c:v>
                </c:pt>
                <c:pt idx="345">
                  <c:v>5.8549054545454542</c:v>
                </c:pt>
                <c:pt idx="346">
                  <c:v>4.5848909090909089</c:v>
                </c:pt>
                <c:pt idx="347">
                  <c:v>5.3228312236286914</c:v>
                </c:pt>
                <c:pt idx="348">
                  <c:v>3.7388390977443606</c:v>
                </c:pt>
                <c:pt idx="349">
                  <c:v>6.0044487179487174</c:v>
                </c:pt>
                <c:pt idx="350">
                  <c:v>13.975398550724638</c:v>
                </c:pt>
                <c:pt idx="351">
                  <c:v>12.034953947368422</c:v>
                </c:pt>
                <c:pt idx="352">
                  <c:v>3.7308400000000006</c:v>
                </c:pt>
                <c:pt idx="353">
                  <c:v>3.31353786407767</c:v>
                </c:pt>
                <c:pt idx="354">
                  <c:v>3.7805414201183436</c:v>
                </c:pt>
                <c:pt idx="355">
                  <c:v>4.5960588235294111</c:v>
                </c:pt>
                <c:pt idx="356">
                  <c:v>2.4984140845070422</c:v>
                </c:pt>
                <c:pt idx="357">
                  <c:v>2.8687388888888887</c:v>
                </c:pt>
                <c:pt idx="358">
                  <c:v>6.1483151515151508</c:v>
                </c:pt>
                <c:pt idx="359">
                  <c:v>4.3842273195876285</c:v>
                </c:pt>
                <c:pt idx="360">
                  <c:v>12.714545161290324</c:v>
                </c:pt>
                <c:pt idx="361">
                  <c:v>4.1037888888888894</c:v>
                </c:pt>
                <c:pt idx="362">
                  <c:v>3.6186177272727273</c:v>
                </c:pt>
                <c:pt idx="363">
                  <c:v>4.0662500000000001</c:v>
                </c:pt>
                <c:pt idx="364">
                  <c:v>8.209462499999999</c:v>
                </c:pt>
                <c:pt idx="365">
                  <c:v>4.5739638095238098</c:v>
                </c:pt>
                <c:pt idx="366">
                  <c:v>5.3162454545454541</c:v>
                </c:pt>
                <c:pt idx="367">
                  <c:v>2.4567241666666666</c:v>
                </c:pt>
                <c:pt idx="368">
                  <c:v>4.7734190476190479</c:v>
                </c:pt>
                <c:pt idx="369">
                  <c:v>3.5025771428571426</c:v>
                </c:pt>
                <c:pt idx="370">
                  <c:v>3.5412085185185189</c:v>
                </c:pt>
                <c:pt idx="371">
                  <c:v>4.1805741935483871</c:v>
                </c:pt>
                <c:pt idx="372">
                  <c:v>7.2706096774193547</c:v>
                </c:pt>
                <c:pt idx="373">
                  <c:v>3.921226388888889</c:v>
                </c:pt>
                <c:pt idx="374">
                  <c:v>3.0153962962962964</c:v>
                </c:pt>
                <c:pt idx="375">
                  <c:v>2.321713846153846</c:v>
                </c:pt>
                <c:pt idx="376">
                  <c:v>2.5947723404255321</c:v>
                </c:pt>
                <c:pt idx="377">
                  <c:v>7.18199574468085</c:v>
                </c:pt>
                <c:pt idx="378">
                  <c:v>2.1734087719298243</c:v>
                </c:pt>
                <c:pt idx="379">
                  <c:v>2.6179646341463414</c:v>
                </c:pt>
                <c:pt idx="380">
                  <c:v>4.9968705882352937</c:v>
                </c:pt>
                <c:pt idx="381">
                  <c:v>3.5632724137931033</c:v>
                </c:pt>
                <c:pt idx="382">
                  <c:v>5.9724870967741932</c:v>
                </c:pt>
                <c:pt idx="383">
                  <c:v>8.4932652173913041</c:v>
                </c:pt>
                <c:pt idx="384">
                  <c:v>3.0706106249999996</c:v>
                </c:pt>
                <c:pt idx="385">
                  <c:v>4.343342307692307</c:v>
                </c:pt>
                <c:pt idx="386">
                  <c:v>12.717828571428571</c:v>
                </c:pt>
                <c:pt idx="387">
                  <c:v>4.8820666666666668</c:v>
                </c:pt>
                <c:pt idx="388">
                  <c:v>3.1780921052631577</c:v>
                </c:pt>
                <c:pt idx="389">
                  <c:v>3.1631043333333335</c:v>
                </c:pt>
                <c:pt idx="390">
                  <c:v>2.7986328571428571</c:v>
                </c:pt>
                <c:pt idx="391">
                  <c:v>6.7204842105263154</c:v>
                </c:pt>
                <c:pt idx="392">
                  <c:v>1.9175432432432433</c:v>
                </c:pt>
                <c:pt idx="393">
                  <c:v>6.8578493506493503</c:v>
                </c:pt>
                <c:pt idx="394">
                  <c:v>5.9447897058823527</c:v>
                </c:pt>
                <c:pt idx="395">
                  <c:v>3.1768920634920637</c:v>
                </c:pt>
                <c:pt idx="396">
                  <c:v>4.8266437500000006</c:v>
                </c:pt>
                <c:pt idx="397">
                  <c:v>17.676902325581395</c:v>
                </c:pt>
                <c:pt idx="398">
                  <c:v>2.8533092</c:v>
                </c:pt>
                <c:pt idx="399">
                  <c:v>2.76769</c:v>
                </c:pt>
                <c:pt idx="400">
                  <c:v>5.5645949999999997</c:v>
                </c:pt>
                <c:pt idx="401">
                  <c:v>6.1948249999999989</c:v>
                </c:pt>
                <c:pt idx="402">
                  <c:v>1.7831407692307693</c:v>
                </c:pt>
                <c:pt idx="403">
                  <c:v>14.216077777777777</c:v>
                </c:pt>
                <c:pt idx="404">
                  <c:v>5.3450980392156868</c:v>
                </c:pt>
                <c:pt idx="405">
                  <c:v>6.6369565217391306</c:v>
                </c:pt>
                <c:pt idx="406">
                  <c:v>3.1904761904761907</c:v>
                </c:pt>
                <c:pt idx="407">
                  <c:v>4.4109589041095889</c:v>
                </c:pt>
                <c:pt idx="408">
                  <c:v>4.6954545454545453</c:v>
                </c:pt>
                <c:pt idx="409">
                  <c:v>2.9902912621359223</c:v>
                </c:pt>
                <c:pt idx="410">
                  <c:v>5.28</c:v>
                </c:pt>
                <c:pt idx="411">
                  <c:v>4.4678571428571425</c:v>
                </c:pt>
                <c:pt idx="412">
                  <c:v>4.290909090909091</c:v>
                </c:pt>
                <c:pt idx="413">
                  <c:v>7.0709677419354833</c:v>
                </c:pt>
                <c:pt idx="414">
                  <c:v>2.4333333333333336</c:v>
                </c:pt>
                <c:pt idx="415">
                  <c:v>3.3449942857142863</c:v>
                </c:pt>
                <c:pt idx="416">
                  <c:v>4.6076523529411766</c:v>
                </c:pt>
                <c:pt idx="417">
                  <c:v>2.2283589473684211</c:v>
                </c:pt>
                <c:pt idx="418">
                  <c:v>5.9661559999999998</c:v>
                </c:pt>
                <c:pt idx="419">
                  <c:v>18.137177777777779</c:v>
                </c:pt>
                <c:pt idx="420">
                  <c:v>3.2877479166666661</c:v>
                </c:pt>
                <c:pt idx="421">
                  <c:v>13.392127272727272</c:v>
                </c:pt>
                <c:pt idx="422">
                  <c:v>13.008262500000001</c:v>
                </c:pt>
                <c:pt idx="423">
                  <c:v>1.5412447826086955</c:v>
                </c:pt>
                <c:pt idx="424">
                  <c:v>4.8505882352941176</c:v>
                </c:pt>
                <c:pt idx="425">
                  <c:v>53.333333333333336</c:v>
                </c:pt>
                <c:pt idx="426">
                  <c:v>12.357142857142858</c:v>
                </c:pt>
                <c:pt idx="427">
                  <c:v>11.763157894736842</c:v>
                </c:pt>
                <c:pt idx="428">
                  <c:v>15.041666666666666</c:v>
                </c:pt>
                <c:pt idx="429">
                  <c:v>8.6296296296296298</c:v>
                </c:pt>
                <c:pt idx="430">
                  <c:v>6.666666666666667</c:v>
                </c:pt>
                <c:pt idx="431">
                  <c:v>15.642857142857142</c:v>
                </c:pt>
                <c:pt idx="432">
                  <c:v>13.627450980392156</c:v>
                </c:pt>
                <c:pt idx="433">
                  <c:v>9.0399999999999991</c:v>
                </c:pt>
                <c:pt idx="434">
                  <c:v>20.25</c:v>
                </c:pt>
                <c:pt idx="435">
                  <c:v>3.3157894736842106</c:v>
                </c:pt>
                <c:pt idx="436">
                  <c:v>9.2121212121212128</c:v>
                </c:pt>
                <c:pt idx="437">
                  <c:v>7.3703703703703702</c:v>
                </c:pt>
                <c:pt idx="438">
                  <c:v>10.75</c:v>
                </c:pt>
                <c:pt idx="439">
                  <c:v>7.1578947368421053</c:v>
                </c:pt>
                <c:pt idx="440">
                  <c:v>7.68</c:v>
                </c:pt>
                <c:pt idx="441">
                  <c:v>10.25925925925926</c:v>
                </c:pt>
                <c:pt idx="442">
                  <c:v>7.0428571428571427</c:v>
                </c:pt>
                <c:pt idx="443">
                  <c:v>5.5925925925925926</c:v>
                </c:pt>
                <c:pt idx="444">
                  <c:v>2.3944444444444444</c:v>
                </c:pt>
                <c:pt idx="445">
                  <c:v>4.8166666666666664</c:v>
                </c:pt>
                <c:pt idx="446">
                  <c:v>4.774193548387097</c:v>
                </c:pt>
                <c:pt idx="447">
                  <c:v>4.8285714285714283</c:v>
                </c:pt>
                <c:pt idx="448">
                  <c:v>1.675</c:v>
                </c:pt>
                <c:pt idx="449">
                  <c:v>8.9142857142857146</c:v>
                </c:pt>
                <c:pt idx="450">
                  <c:v>4.6888888888888891</c:v>
                </c:pt>
                <c:pt idx="451">
                  <c:v>6.0666666666666664</c:v>
                </c:pt>
                <c:pt idx="452">
                  <c:v>8.67741935483871</c:v>
                </c:pt>
                <c:pt idx="453">
                  <c:v>13.653061224489797</c:v>
                </c:pt>
                <c:pt idx="454">
                  <c:v>4.2820512820512819</c:v>
                </c:pt>
                <c:pt idx="455">
                  <c:v>3.1850000000000001</c:v>
                </c:pt>
                <c:pt idx="456">
                  <c:v>4.1380952380952385</c:v>
                </c:pt>
                <c:pt idx="457">
                  <c:v>7.204081632653061</c:v>
                </c:pt>
                <c:pt idx="458">
                  <c:v>6.0588235294117645</c:v>
                </c:pt>
                <c:pt idx="459">
                  <c:v>8.3076923076923084</c:v>
                </c:pt>
                <c:pt idx="460">
                  <c:v>16.772727272727273</c:v>
                </c:pt>
                <c:pt idx="461">
                  <c:v>3.1833333333333331</c:v>
                </c:pt>
                <c:pt idx="462">
                  <c:v>2.4857142857142853</c:v>
                </c:pt>
                <c:pt idx="463">
                  <c:v>7.5666666666666664</c:v>
                </c:pt>
                <c:pt idx="464">
                  <c:v>2.21</c:v>
                </c:pt>
                <c:pt idx="465">
                  <c:v>24.941176470588236</c:v>
                </c:pt>
                <c:pt idx="466">
                  <c:v>5.7407407407407405</c:v>
                </c:pt>
                <c:pt idx="467">
                  <c:v>4.9615384615384617</c:v>
                </c:pt>
                <c:pt idx="468">
                  <c:v>11.833333333333334</c:v>
                </c:pt>
                <c:pt idx="469">
                  <c:v>8.526315789473685</c:v>
                </c:pt>
                <c:pt idx="470">
                  <c:v>5.4736842105263159</c:v>
                </c:pt>
                <c:pt idx="471">
                  <c:v>2.9133333333333336</c:v>
                </c:pt>
                <c:pt idx="472">
                  <c:v>13.5</c:v>
                </c:pt>
                <c:pt idx="473">
                  <c:v>13.03448275862069</c:v>
                </c:pt>
                <c:pt idx="474">
                  <c:v>33.761904761904759</c:v>
                </c:pt>
                <c:pt idx="475">
                  <c:v>14.52</c:v>
                </c:pt>
                <c:pt idx="476">
                  <c:v>5.0434782608695654</c:v>
                </c:pt>
                <c:pt idx="477">
                  <c:v>18.649999999999999</c:v>
                </c:pt>
                <c:pt idx="478">
                  <c:v>17.600000000000001</c:v>
                </c:pt>
                <c:pt idx="479">
                  <c:v>8.2894736842105257</c:v>
                </c:pt>
                <c:pt idx="480">
                  <c:v>3.1636363636363636</c:v>
                </c:pt>
                <c:pt idx="481">
                  <c:v>3.5392857142857141</c:v>
                </c:pt>
                <c:pt idx="482">
                  <c:v>3.1103448275862071</c:v>
                </c:pt>
                <c:pt idx="483">
                  <c:v>4.0428571428571427</c:v>
                </c:pt>
                <c:pt idx="484">
                  <c:v>13.347826086956522</c:v>
                </c:pt>
                <c:pt idx="485">
                  <c:v>2.6259259259259262</c:v>
                </c:pt>
                <c:pt idx="486">
                  <c:v>2.8032258064516129</c:v>
                </c:pt>
                <c:pt idx="487">
                  <c:v>3.523076923076923</c:v>
                </c:pt>
                <c:pt idx="488">
                  <c:v>5.9749999999999996</c:v>
                </c:pt>
                <c:pt idx="489">
                  <c:v>3.5227272727272729</c:v>
                </c:pt>
                <c:pt idx="490">
                  <c:v>2.436619718309859</c:v>
                </c:pt>
                <c:pt idx="491">
                  <c:v>3.9056603773584904</c:v>
                </c:pt>
                <c:pt idx="492">
                  <c:v>4.5999999999999996</c:v>
                </c:pt>
                <c:pt idx="493">
                  <c:v>2.6615384615384614</c:v>
                </c:pt>
                <c:pt idx="494">
                  <c:v>2.4444444444444446</c:v>
                </c:pt>
                <c:pt idx="495">
                  <c:v>3.8472222222222223</c:v>
                </c:pt>
                <c:pt idx="496">
                  <c:v>19.55</c:v>
                </c:pt>
                <c:pt idx="497">
                  <c:v>8.9499999999999993</c:v>
                </c:pt>
                <c:pt idx="498">
                  <c:v>6.5272727272727273</c:v>
                </c:pt>
                <c:pt idx="499">
                  <c:v>19.695652173913043</c:v>
                </c:pt>
                <c:pt idx="500">
                  <c:v>16.523809523809526</c:v>
                </c:pt>
                <c:pt idx="501">
                  <c:v>1.5777777777777777</c:v>
                </c:pt>
                <c:pt idx="502">
                  <c:v>1.8954545454545455</c:v>
                </c:pt>
                <c:pt idx="503">
                  <c:v>14.363636363636363</c:v>
                </c:pt>
                <c:pt idx="504">
                  <c:v>4.8999999999999995</c:v>
                </c:pt>
                <c:pt idx="505">
                  <c:v>0.98000000000000009</c:v>
                </c:pt>
                <c:pt idx="506">
                  <c:v>9.85</c:v>
                </c:pt>
                <c:pt idx="507">
                  <c:v>29.5</c:v>
                </c:pt>
                <c:pt idx="508">
                  <c:v>1.7899999999999998</c:v>
                </c:pt>
                <c:pt idx="509">
                  <c:v>1.8583333333333334</c:v>
                </c:pt>
                <c:pt idx="510">
                  <c:v>1.7571428571428573</c:v>
                </c:pt>
                <c:pt idx="511">
                  <c:v>1.5363636363636362</c:v>
                </c:pt>
                <c:pt idx="512">
                  <c:v>3.9230769230769229</c:v>
                </c:pt>
                <c:pt idx="513">
                  <c:v>1.3928571428571428</c:v>
                </c:pt>
                <c:pt idx="514">
                  <c:v>1.0166666666666666</c:v>
                </c:pt>
                <c:pt idx="515">
                  <c:v>0.87777777777777777</c:v>
                </c:pt>
                <c:pt idx="516">
                  <c:v>8.5833333333333339</c:v>
                </c:pt>
                <c:pt idx="517">
                  <c:v>2.08</c:v>
                </c:pt>
                <c:pt idx="518">
                  <c:v>7.4923076923076923</c:v>
                </c:pt>
                <c:pt idx="519">
                  <c:v>15.409090909090908</c:v>
                </c:pt>
                <c:pt idx="520">
                  <c:v>26.434782608695652</c:v>
                </c:pt>
                <c:pt idx="521">
                  <c:v>5.8888888888888893</c:v>
                </c:pt>
                <c:pt idx="522">
                  <c:v>8.3333333333333339</c:v>
                </c:pt>
                <c:pt idx="523">
                  <c:v>1.8666666666666665</c:v>
                </c:pt>
                <c:pt idx="524">
                  <c:v>4.2333333333333334</c:v>
                </c:pt>
                <c:pt idx="525">
                  <c:v>1.675</c:v>
                </c:pt>
                <c:pt idx="526">
                  <c:v>5.92</c:v>
                </c:pt>
                <c:pt idx="527">
                  <c:v>1.31</c:v>
                </c:pt>
                <c:pt idx="528">
                  <c:v>2.7833333333333332</c:v>
                </c:pt>
                <c:pt idx="529">
                  <c:v>20.789473684210527</c:v>
                </c:pt>
                <c:pt idx="530">
                  <c:v>1.0588235294117647</c:v>
                </c:pt>
                <c:pt idx="531">
                  <c:v>2.0384615384615383</c:v>
                </c:pt>
                <c:pt idx="532">
                  <c:v>7.1958333333333329</c:v>
                </c:pt>
                <c:pt idx="533">
                  <c:v>5.3916666666666666</c:v>
                </c:pt>
                <c:pt idx="534">
                  <c:v>1.6600000000000001</c:v>
                </c:pt>
                <c:pt idx="535">
                  <c:v>5.5714285714285712</c:v>
                </c:pt>
                <c:pt idx="536">
                  <c:v>4.3076923076923075</c:v>
                </c:pt>
                <c:pt idx="537">
                  <c:v>8.125</c:v>
                </c:pt>
                <c:pt idx="538">
                  <c:v>6.2</c:v>
                </c:pt>
                <c:pt idx="539">
                  <c:v>4.8250000000000002</c:v>
                </c:pt>
                <c:pt idx="540">
                  <c:v>19.625</c:v>
                </c:pt>
                <c:pt idx="541">
                  <c:v>1.325</c:v>
                </c:pt>
                <c:pt idx="542">
                  <c:v>4.8636363636363633</c:v>
                </c:pt>
                <c:pt idx="543">
                  <c:v>11.2</c:v>
                </c:pt>
                <c:pt idx="544">
                  <c:v>4.625</c:v>
                </c:pt>
                <c:pt idx="545">
                  <c:v>2.3571428571428572</c:v>
                </c:pt>
                <c:pt idx="546">
                  <c:v>5.6071428571428568</c:v>
                </c:pt>
                <c:pt idx="547">
                  <c:v>3.8666666666666663</c:v>
                </c:pt>
                <c:pt idx="548">
                  <c:v>1.4166666666666667</c:v>
                </c:pt>
                <c:pt idx="549">
                  <c:v>2.736842105263158</c:v>
                </c:pt>
                <c:pt idx="550">
                  <c:v>4.958333333333333</c:v>
                </c:pt>
                <c:pt idx="551">
                  <c:v>1.8391304347826085</c:v>
                </c:pt>
                <c:pt idx="552">
                  <c:v>11.944444444444445</c:v>
                </c:pt>
                <c:pt idx="553">
                  <c:v>10.678571428571429</c:v>
                </c:pt>
                <c:pt idx="554">
                  <c:v>9.9285714285714288</c:v>
                </c:pt>
                <c:pt idx="555">
                  <c:v>2.5844444444444443</c:v>
                </c:pt>
                <c:pt idx="556">
                  <c:v>2.1333333333333333</c:v>
                </c:pt>
                <c:pt idx="557">
                  <c:v>12.682926829268293</c:v>
                </c:pt>
                <c:pt idx="558">
                  <c:v>2.2608695652173911</c:v>
                </c:pt>
                <c:pt idx="559">
                  <c:v>2.2809523809523808</c:v>
                </c:pt>
                <c:pt idx="560">
                  <c:v>1.7823529411764707</c:v>
                </c:pt>
                <c:pt idx="561">
                  <c:v>3.6717948717948716</c:v>
                </c:pt>
                <c:pt idx="562">
                  <c:v>27.422222222222224</c:v>
                </c:pt>
                <c:pt idx="563">
                  <c:v>6</c:v>
                </c:pt>
                <c:pt idx="564">
                  <c:v>1.3666666666666667</c:v>
                </c:pt>
                <c:pt idx="565">
                  <c:v>2.9909090909090907</c:v>
                </c:pt>
                <c:pt idx="566">
                  <c:v>2.0769230769230771</c:v>
                </c:pt>
                <c:pt idx="567">
                  <c:v>1.3526315789473684</c:v>
                </c:pt>
                <c:pt idx="568">
                  <c:v>3.8153846153846156</c:v>
                </c:pt>
                <c:pt idx="569">
                  <c:v>3.78</c:v>
                </c:pt>
                <c:pt idx="570">
                  <c:v>2.2705882352941176</c:v>
                </c:pt>
                <c:pt idx="571">
                  <c:v>2.3000000000000003</c:v>
                </c:pt>
                <c:pt idx="572">
                  <c:v>3.5285714285714285</c:v>
                </c:pt>
                <c:pt idx="573">
                  <c:v>1.6357142857142857</c:v>
                </c:pt>
                <c:pt idx="574">
                  <c:v>3.7142857142857144</c:v>
                </c:pt>
                <c:pt idx="575">
                  <c:v>2.5</c:v>
                </c:pt>
                <c:pt idx="576">
                  <c:v>2.6774193548387095</c:v>
                </c:pt>
                <c:pt idx="577">
                  <c:v>3.1</c:v>
                </c:pt>
                <c:pt idx="578">
                  <c:v>15.4</c:v>
                </c:pt>
                <c:pt idx="579">
                  <c:v>12.590909090909092</c:v>
                </c:pt>
                <c:pt idx="580">
                  <c:v>10.941176470588236</c:v>
                </c:pt>
                <c:pt idx="581">
                  <c:v>5.6214285714285719</c:v>
                </c:pt>
                <c:pt idx="582">
                  <c:v>2.4166666666666665</c:v>
                </c:pt>
                <c:pt idx="583">
                  <c:v>3.8214285714285716</c:v>
                </c:pt>
                <c:pt idx="584">
                  <c:v>3.1666666666666665</c:v>
                </c:pt>
                <c:pt idx="585">
                  <c:v>11.36734693877551</c:v>
                </c:pt>
                <c:pt idx="586">
                  <c:v>2.25</c:v>
                </c:pt>
                <c:pt idx="587">
                  <c:v>2</c:v>
                </c:pt>
                <c:pt idx="588">
                  <c:v>1.6363636363636365</c:v>
                </c:pt>
                <c:pt idx="589">
                  <c:v>3.5</c:v>
                </c:pt>
                <c:pt idx="590">
                  <c:v>30.6</c:v>
                </c:pt>
                <c:pt idx="591">
                  <c:v>5.3636363636363633</c:v>
                </c:pt>
                <c:pt idx="592">
                  <c:v>2.6666666666666665</c:v>
                </c:pt>
                <c:pt idx="593">
                  <c:v>3.0833333333333335</c:v>
                </c:pt>
                <c:pt idx="594">
                  <c:v>2.2666666666666666</c:v>
                </c:pt>
                <c:pt idx="595">
                  <c:v>26.103448275862068</c:v>
                </c:pt>
                <c:pt idx="596">
                  <c:v>2.5897435897435899</c:v>
                </c:pt>
                <c:pt idx="597">
                  <c:v>2.5</c:v>
                </c:pt>
                <c:pt idx="598">
                  <c:v>1.6666666666666667</c:v>
                </c:pt>
                <c:pt idx="599">
                  <c:v>2.2352941176470589</c:v>
                </c:pt>
                <c:pt idx="600">
                  <c:v>2.106060606060606</c:v>
                </c:pt>
                <c:pt idx="601">
                  <c:v>1.7142857142857142</c:v>
                </c:pt>
                <c:pt idx="602">
                  <c:v>9.3125</c:v>
                </c:pt>
                <c:pt idx="603">
                  <c:v>41.625</c:v>
                </c:pt>
                <c:pt idx="604">
                  <c:v>2.4615384615384617</c:v>
                </c:pt>
                <c:pt idx="605">
                  <c:v>2.2941176470588234</c:v>
                </c:pt>
                <c:pt idx="606">
                  <c:v>7</c:v>
                </c:pt>
                <c:pt idx="607">
                  <c:v>3.4444444444444446</c:v>
                </c:pt>
                <c:pt idx="608">
                  <c:v>4</c:v>
                </c:pt>
                <c:pt idx="609">
                  <c:v>29.541666666666668</c:v>
                </c:pt>
                <c:pt idx="610">
                  <c:v>3.2068965517241379</c:v>
                </c:pt>
                <c:pt idx="611">
                  <c:v>6.5</c:v>
                </c:pt>
                <c:pt idx="612">
                  <c:v>5.3235294117647056</c:v>
                </c:pt>
                <c:pt idx="613">
                  <c:v>27.2</c:v>
                </c:pt>
                <c:pt idx="614">
                  <c:v>4.7647058823529411</c:v>
                </c:pt>
                <c:pt idx="615">
                  <c:v>20.25</c:v>
                </c:pt>
                <c:pt idx="616">
                  <c:v>5.6538461538461542</c:v>
                </c:pt>
                <c:pt idx="617">
                  <c:v>4.1333333333333337</c:v>
                </c:pt>
                <c:pt idx="618">
                  <c:v>5.8636363636363633</c:v>
                </c:pt>
                <c:pt idx="619">
                  <c:v>2.925925925925926</c:v>
                </c:pt>
                <c:pt idx="620">
                  <c:v>3</c:v>
                </c:pt>
                <c:pt idx="621">
                  <c:v>5.333333333333333</c:v>
                </c:pt>
                <c:pt idx="622">
                  <c:v>11.481481481481481</c:v>
                </c:pt>
                <c:pt idx="623">
                  <c:v>12.733333333333333</c:v>
                </c:pt>
                <c:pt idx="624">
                  <c:v>8.3249999999999993</c:v>
                </c:pt>
                <c:pt idx="625">
                  <c:v>20</c:v>
                </c:pt>
                <c:pt idx="626">
                  <c:v>2.5263157894736841</c:v>
                </c:pt>
                <c:pt idx="627">
                  <c:v>2.8979591836734695</c:v>
                </c:pt>
                <c:pt idx="628">
                  <c:v>29.184210526315791</c:v>
                </c:pt>
                <c:pt idx="629">
                  <c:v>55.758620689655174</c:v>
                </c:pt>
                <c:pt idx="630">
                  <c:v>11.369565217391305</c:v>
                </c:pt>
                <c:pt idx="631">
                  <c:v>47.5</c:v>
                </c:pt>
                <c:pt idx="632">
                  <c:v>16.382352941176471</c:v>
                </c:pt>
                <c:pt idx="633">
                  <c:v>4.3499999999999996</c:v>
                </c:pt>
                <c:pt idx="634">
                  <c:v>3.3181818181818183</c:v>
                </c:pt>
                <c:pt idx="635">
                  <c:v>12.178571428571429</c:v>
                </c:pt>
                <c:pt idx="636">
                  <c:v>14.023255813953488</c:v>
                </c:pt>
                <c:pt idx="637">
                  <c:v>11.5</c:v>
                </c:pt>
                <c:pt idx="638">
                  <c:v>2.5686274509803924</c:v>
                </c:pt>
                <c:pt idx="639">
                  <c:v>2.7938144329896906</c:v>
                </c:pt>
                <c:pt idx="640">
                  <c:v>5.1195652173913047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1B-4FB8-B5CD-9C657A68A6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10538328"/>
        <c:axId val="610538656"/>
      </c:barChart>
      <c:dateAx>
        <c:axId val="61053832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numFmt formatCode="m/d/yyyy" sourceLinked="0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10538656"/>
        <c:crosses val="autoZero"/>
        <c:auto val="0"/>
        <c:lblOffset val="100"/>
        <c:baseTimeUnit val="days"/>
      </c:dateAx>
      <c:valAx>
        <c:axId val="61053865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 sz="1000">
                    <a:solidFill>
                      <a:sysClr val="windowText" lastClr="000000"/>
                    </a:solidFill>
                  </a:rPr>
                  <a:t>Tysiące</a:t>
                </a:r>
                <a:r>
                  <a:rPr lang="pl-PL" sz="1000" baseline="0">
                    <a:solidFill>
                      <a:sysClr val="windowText" lastClr="000000"/>
                    </a:solidFill>
                  </a:rPr>
                  <a:t> PLN</a:t>
                </a:r>
                <a:endParaRPr lang="pl-PL" sz="100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5.8796296296296296E-3"/>
              <c:y val="3.811226851851851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#,##0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10538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l-PL" sz="1800" b="1">
                <a:solidFill>
                  <a:sysClr val="windowText" lastClr="000000"/>
                </a:solidFill>
              </a:rPr>
              <a:t>WYBRANY OKRES: Beta ETF WIG</a:t>
            </a:r>
            <a:r>
              <a:rPr lang="pl-PL" sz="1800" b="1" baseline="0">
                <a:solidFill>
                  <a:sysClr val="windowText" lastClr="000000"/>
                </a:solidFill>
              </a:rPr>
              <a:t>20TR vs. WIG20TR</a:t>
            </a:r>
            <a:r>
              <a:rPr lang="pl-PL" sz="1800" b="1" i="0" u="none" strike="noStrike" baseline="0">
                <a:effectLst/>
              </a:rPr>
              <a:t> - normalizacja (wart. pocz. = 100)</a:t>
            </a:r>
            <a:endParaRPr lang="en-US" sz="18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3.937101851851852E-2"/>
          <c:y val="0.11029467592592594"/>
          <c:w val="0.94769379629629624"/>
          <c:h val="0.71470810185185185"/>
        </c:manualLayout>
      </c:layout>
      <c:lineChart>
        <c:grouping val="standard"/>
        <c:varyColors val="0"/>
        <c:ser>
          <c:idx val="0"/>
          <c:order val="0"/>
          <c:tx>
            <c:strRef>
              <c:f>Analiza_Okres!$E$8</c:f>
              <c:strCache>
                <c:ptCount val="1"/>
                <c:pt idx="0">
                  <c:v>WIG20TR</c:v>
                </c:pt>
              </c:strCache>
            </c:strRef>
          </c:tx>
          <c:spPr>
            <a:ln w="952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Analiza_Okres!daty</c:f>
              <c:numCache>
                <c:formatCode>m/d/yyyy</c:formatCode>
                <c:ptCount val="144"/>
                <c:pt idx="0">
                  <c:v>44405</c:v>
                </c:pt>
                <c:pt idx="1">
                  <c:v>44404</c:v>
                </c:pt>
                <c:pt idx="2">
                  <c:v>44403</c:v>
                </c:pt>
                <c:pt idx="3">
                  <c:v>44400</c:v>
                </c:pt>
                <c:pt idx="4">
                  <c:v>44399</c:v>
                </c:pt>
                <c:pt idx="5">
                  <c:v>44398</c:v>
                </c:pt>
                <c:pt idx="6">
                  <c:v>44397</c:v>
                </c:pt>
                <c:pt idx="7">
                  <c:v>44396</c:v>
                </c:pt>
                <c:pt idx="8">
                  <c:v>44393</c:v>
                </c:pt>
                <c:pt idx="9">
                  <c:v>44392</c:v>
                </c:pt>
                <c:pt idx="10">
                  <c:v>44391</c:v>
                </c:pt>
                <c:pt idx="11">
                  <c:v>44390</c:v>
                </c:pt>
                <c:pt idx="12">
                  <c:v>44389</c:v>
                </c:pt>
                <c:pt idx="13">
                  <c:v>44386</c:v>
                </c:pt>
                <c:pt idx="14">
                  <c:v>44385</c:v>
                </c:pt>
                <c:pt idx="15">
                  <c:v>44384</c:v>
                </c:pt>
                <c:pt idx="16">
                  <c:v>44383</c:v>
                </c:pt>
                <c:pt idx="17">
                  <c:v>44382</c:v>
                </c:pt>
                <c:pt idx="18">
                  <c:v>44379</c:v>
                </c:pt>
                <c:pt idx="19">
                  <c:v>44378</c:v>
                </c:pt>
                <c:pt idx="20">
                  <c:v>44377</c:v>
                </c:pt>
                <c:pt idx="21">
                  <c:v>44376</c:v>
                </c:pt>
                <c:pt idx="22">
                  <c:v>44375</c:v>
                </c:pt>
                <c:pt idx="23">
                  <c:v>44372</c:v>
                </c:pt>
                <c:pt idx="24">
                  <c:v>44371</c:v>
                </c:pt>
                <c:pt idx="25">
                  <c:v>44370</c:v>
                </c:pt>
                <c:pt idx="26">
                  <c:v>44369</c:v>
                </c:pt>
                <c:pt idx="27">
                  <c:v>44368</c:v>
                </c:pt>
                <c:pt idx="28">
                  <c:v>44365</c:v>
                </c:pt>
                <c:pt idx="29">
                  <c:v>44364</c:v>
                </c:pt>
                <c:pt idx="30">
                  <c:v>44363</c:v>
                </c:pt>
                <c:pt idx="31">
                  <c:v>44362</c:v>
                </c:pt>
                <c:pt idx="32">
                  <c:v>44361</c:v>
                </c:pt>
                <c:pt idx="33">
                  <c:v>44358</c:v>
                </c:pt>
                <c:pt idx="34">
                  <c:v>44357</c:v>
                </c:pt>
                <c:pt idx="35">
                  <c:v>44356</c:v>
                </c:pt>
                <c:pt idx="36">
                  <c:v>44355</c:v>
                </c:pt>
                <c:pt idx="37">
                  <c:v>44354</c:v>
                </c:pt>
                <c:pt idx="38">
                  <c:v>44351</c:v>
                </c:pt>
                <c:pt idx="39">
                  <c:v>44349</c:v>
                </c:pt>
                <c:pt idx="40">
                  <c:v>44348</c:v>
                </c:pt>
                <c:pt idx="41">
                  <c:v>44347</c:v>
                </c:pt>
                <c:pt idx="42">
                  <c:v>44344</c:v>
                </c:pt>
                <c:pt idx="43">
                  <c:v>44343</c:v>
                </c:pt>
                <c:pt idx="44">
                  <c:v>44342</c:v>
                </c:pt>
                <c:pt idx="45">
                  <c:v>44341</c:v>
                </c:pt>
                <c:pt idx="46">
                  <c:v>44340</c:v>
                </c:pt>
                <c:pt idx="47">
                  <c:v>44337</c:v>
                </c:pt>
                <c:pt idx="48">
                  <c:v>44336</c:v>
                </c:pt>
                <c:pt idx="49">
                  <c:v>44335</c:v>
                </c:pt>
                <c:pt idx="50">
                  <c:v>44334</c:v>
                </c:pt>
                <c:pt idx="51">
                  <c:v>44333</c:v>
                </c:pt>
                <c:pt idx="52">
                  <c:v>44330</c:v>
                </c:pt>
                <c:pt idx="53">
                  <c:v>44329</c:v>
                </c:pt>
                <c:pt idx="54">
                  <c:v>44328</c:v>
                </c:pt>
                <c:pt idx="55">
                  <c:v>44327</c:v>
                </c:pt>
                <c:pt idx="56">
                  <c:v>44326</c:v>
                </c:pt>
                <c:pt idx="57">
                  <c:v>44323</c:v>
                </c:pt>
                <c:pt idx="58">
                  <c:v>44322</c:v>
                </c:pt>
                <c:pt idx="59">
                  <c:v>44321</c:v>
                </c:pt>
                <c:pt idx="60">
                  <c:v>44320</c:v>
                </c:pt>
                <c:pt idx="61">
                  <c:v>44316</c:v>
                </c:pt>
                <c:pt idx="62">
                  <c:v>44315</c:v>
                </c:pt>
                <c:pt idx="63">
                  <c:v>44314</c:v>
                </c:pt>
                <c:pt idx="64">
                  <c:v>44313</c:v>
                </c:pt>
                <c:pt idx="65">
                  <c:v>44312</c:v>
                </c:pt>
                <c:pt idx="66">
                  <c:v>44309</c:v>
                </c:pt>
                <c:pt idx="67">
                  <c:v>44308</c:v>
                </c:pt>
                <c:pt idx="68">
                  <c:v>44307</c:v>
                </c:pt>
                <c:pt idx="69">
                  <c:v>44306</c:v>
                </c:pt>
                <c:pt idx="70">
                  <c:v>44305</c:v>
                </c:pt>
                <c:pt idx="71">
                  <c:v>44302</c:v>
                </c:pt>
                <c:pt idx="72">
                  <c:v>44301</c:v>
                </c:pt>
                <c:pt idx="73">
                  <c:v>44300</c:v>
                </c:pt>
                <c:pt idx="74">
                  <c:v>44299</c:v>
                </c:pt>
                <c:pt idx="75">
                  <c:v>44298</c:v>
                </c:pt>
                <c:pt idx="76">
                  <c:v>44295</c:v>
                </c:pt>
                <c:pt idx="77">
                  <c:v>44294</c:v>
                </c:pt>
                <c:pt idx="78">
                  <c:v>44293</c:v>
                </c:pt>
                <c:pt idx="79">
                  <c:v>44292</c:v>
                </c:pt>
                <c:pt idx="80">
                  <c:v>44287</c:v>
                </c:pt>
                <c:pt idx="81">
                  <c:v>44286</c:v>
                </c:pt>
                <c:pt idx="82">
                  <c:v>44285</c:v>
                </c:pt>
                <c:pt idx="83">
                  <c:v>44284</c:v>
                </c:pt>
                <c:pt idx="84">
                  <c:v>44281</c:v>
                </c:pt>
                <c:pt idx="85">
                  <c:v>44280</c:v>
                </c:pt>
                <c:pt idx="86">
                  <c:v>44279</c:v>
                </c:pt>
                <c:pt idx="87">
                  <c:v>44278</c:v>
                </c:pt>
                <c:pt idx="88">
                  <c:v>44277</c:v>
                </c:pt>
                <c:pt idx="89">
                  <c:v>44274</c:v>
                </c:pt>
                <c:pt idx="90">
                  <c:v>44273</c:v>
                </c:pt>
                <c:pt idx="91">
                  <c:v>44272</c:v>
                </c:pt>
                <c:pt idx="92">
                  <c:v>44271</c:v>
                </c:pt>
                <c:pt idx="93">
                  <c:v>44270</c:v>
                </c:pt>
                <c:pt idx="94">
                  <c:v>44267</c:v>
                </c:pt>
                <c:pt idx="95">
                  <c:v>44266</c:v>
                </c:pt>
                <c:pt idx="96">
                  <c:v>44265</c:v>
                </c:pt>
                <c:pt idx="97">
                  <c:v>44264</c:v>
                </c:pt>
                <c:pt idx="98">
                  <c:v>44263</c:v>
                </c:pt>
                <c:pt idx="99">
                  <c:v>44260</c:v>
                </c:pt>
                <c:pt idx="100">
                  <c:v>44259</c:v>
                </c:pt>
                <c:pt idx="101">
                  <c:v>44258</c:v>
                </c:pt>
                <c:pt idx="102">
                  <c:v>44257</c:v>
                </c:pt>
                <c:pt idx="103">
                  <c:v>44256</c:v>
                </c:pt>
                <c:pt idx="104">
                  <c:v>44253</c:v>
                </c:pt>
                <c:pt idx="105">
                  <c:v>44252</c:v>
                </c:pt>
                <c:pt idx="106">
                  <c:v>44251</c:v>
                </c:pt>
                <c:pt idx="107">
                  <c:v>44250</c:v>
                </c:pt>
                <c:pt idx="108">
                  <c:v>44249</c:v>
                </c:pt>
                <c:pt idx="109">
                  <c:v>44246</c:v>
                </c:pt>
                <c:pt idx="110">
                  <c:v>44245</c:v>
                </c:pt>
                <c:pt idx="111">
                  <c:v>44244</c:v>
                </c:pt>
                <c:pt idx="112">
                  <c:v>44243</c:v>
                </c:pt>
                <c:pt idx="113">
                  <c:v>44242</c:v>
                </c:pt>
                <c:pt idx="114">
                  <c:v>44239</c:v>
                </c:pt>
                <c:pt idx="115">
                  <c:v>44238</c:v>
                </c:pt>
                <c:pt idx="116">
                  <c:v>44237</c:v>
                </c:pt>
                <c:pt idx="117">
                  <c:v>44236</c:v>
                </c:pt>
                <c:pt idx="118">
                  <c:v>44235</c:v>
                </c:pt>
                <c:pt idx="119">
                  <c:v>44232</c:v>
                </c:pt>
                <c:pt idx="120">
                  <c:v>44231</c:v>
                </c:pt>
                <c:pt idx="121">
                  <c:v>44230</c:v>
                </c:pt>
                <c:pt idx="122">
                  <c:v>44229</c:v>
                </c:pt>
                <c:pt idx="123">
                  <c:v>44228</c:v>
                </c:pt>
                <c:pt idx="124">
                  <c:v>44225</c:v>
                </c:pt>
                <c:pt idx="125">
                  <c:v>44224</c:v>
                </c:pt>
                <c:pt idx="126">
                  <c:v>44223</c:v>
                </c:pt>
                <c:pt idx="127">
                  <c:v>44222</c:v>
                </c:pt>
                <c:pt idx="128">
                  <c:v>44221</c:v>
                </c:pt>
                <c:pt idx="129">
                  <c:v>44218</c:v>
                </c:pt>
                <c:pt idx="130">
                  <c:v>44217</c:v>
                </c:pt>
                <c:pt idx="131">
                  <c:v>44216</c:v>
                </c:pt>
                <c:pt idx="132">
                  <c:v>44215</c:v>
                </c:pt>
                <c:pt idx="133">
                  <c:v>44214</c:v>
                </c:pt>
                <c:pt idx="134">
                  <c:v>44211</c:v>
                </c:pt>
                <c:pt idx="135">
                  <c:v>44210</c:v>
                </c:pt>
                <c:pt idx="136">
                  <c:v>44209</c:v>
                </c:pt>
                <c:pt idx="137">
                  <c:v>44208</c:v>
                </c:pt>
                <c:pt idx="138">
                  <c:v>44207</c:v>
                </c:pt>
                <c:pt idx="139">
                  <c:v>44204</c:v>
                </c:pt>
                <c:pt idx="140">
                  <c:v>44203</c:v>
                </c:pt>
                <c:pt idx="141">
                  <c:v>44201</c:v>
                </c:pt>
                <c:pt idx="142">
                  <c:v>44200</c:v>
                </c:pt>
                <c:pt idx="143">
                  <c:v>44195</c:v>
                </c:pt>
              </c:numCache>
              <c:extLst xmlns:c15="http://schemas.microsoft.com/office/drawing/2012/chart"/>
            </c:numRef>
          </c:cat>
          <c:val>
            <c:numRef>
              <c:f>Analiza_Okres!norm_ind</c:f>
              <c:numCache>
                <c:formatCode>#\ ##0.000</c:formatCode>
                <c:ptCount val="144"/>
                <c:pt idx="0">
                  <c:v>114.39256965944286</c:v>
                </c:pt>
                <c:pt idx="1">
                  <c:v>113.31434468524267</c:v>
                </c:pt>
                <c:pt idx="2">
                  <c:v>114.13250773993822</c:v>
                </c:pt>
                <c:pt idx="3">
                  <c:v>114.22249742002079</c:v>
                </c:pt>
                <c:pt idx="4">
                  <c:v>113.58293773649822</c:v>
                </c:pt>
                <c:pt idx="5">
                  <c:v>114.19993120055052</c:v>
                </c:pt>
                <c:pt idx="6">
                  <c:v>112.67313381492961</c:v>
                </c:pt>
                <c:pt idx="7">
                  <c:v>111.89074647402833</c:v>
                </c:pt>
                <c:pt idx="8">
                  <c:v>114.54062607499151</c:v>
                </c:pt>
                <c:pt idx="9">
                  <c:v>114.50292397660829</c:v>
                </c:pt>
                <c:pt idx="10">
                  <c:v>114.91214310285528</c:v>
                </c:pt>
                <c:pt idx="11">
                  <c:v>114.69391124871011</c:v>
                </c:pt>
                <c:pt idx="12">
                  <c:v>114.24919160646725</c:v>
                </c:pt>
                <c:pt idx="13">
                  <c:v>114.06178190574487</c:v>
                </c:pt>
                <c:pt idx="14">
                  <c:v>113.19160646714836</c:v>
                </c:pt>
                <c:pt idx="15">
                  <c:v>115.78452012383909</c:v>
                </c:pt>
                <c:pt idx="16">
                  <c:v>112.88035775713801</c:v>
                </c:pt>
                <c:pt idx="17">
                  <c:v>114.41816305469564</c:v>
                </c:pt>
                <c:pt idx="18">
                  <c:v>113.86171310629521</c:v>
                </c:pt>
                <c:pt idx="19">
                  <c:v>113.78052975576203</c:v>
                </c:pt>
                <c:pt idx="20">
                  <c:v>112.15438596491236</c:v>
                </c:pt>
                <c:pt idx="21">
                  <c:v>114.16800825593404</c:v>
                </c:pt>
                <c:pt idx="22">
                  <c:v>115.56188510491924</c:v>
                </c:pt>
                <c:pt idx="23">
                  <c:v>115.39236326109399</c:v>
                </c:pt>
                <c:pt idx="24">
                  <c:v>114.91957344341255</c:v>
                </c:pt>
                <c:pt idx="25">
                  <c:v>112.92714138286902</c:v>
                </c:pt>
                <c:pt idx="26">
                  <c:v>112.2611627106984</c:v>
                </c:pt>
                <c:pt idx="27">
                  <c:v>112.20667354661173</c:v>
                </c:pt>
                <c:pt idx="28">
                  <c:v>112.26886824905411</c:v>
                </c:pt>
                <c:pt idx="29">
                  <c:v>111.71406948744419</c:v>
                </c:pt>
                <c:pt idx="30">
                  <c:v>112.40536635706924</c:v>
                </c:pt>
                <c:pt idx="31">
                  <c:v>112.66322669418655</c:v>
                </c:pt>
                <c:pt idx="32">
                  <c:v>113.81658066735477</c:v>
                </c:pt>
                <c:pt idx="33">
                  <c:v>112.3750945992433</c:v>
                </c:pt>
                <c:pt idx="34">
                  <c:v>112.99263845889243</c:v>
                </c:pt>
                <c:pt idx="35">
                  <c:v>112.0608187134504</c:v>
                </c:pt>
                <c:pt idx="36">
                  <c:v>113.02896456828354</c:v>
                </c:pt>
                <c:pt idx="37">
                  <c:v>113.4844169246647</c:v>
                </c:pt>
                <c:pt idx="38">
                  <c:v>113.88675610595125</c:v>
                </c:pt>
                <c:pt idx="39">
                  <c:v>113.76897144822853</c:v>
                </c:pt>
                <c:pt idx="40">
                  <c:v>112.73450292397671</c:v>
                </c:pt>
                <c:pt idx="41">
                  <c:v>112.73422772617828</c:v>
                </c:pt>
                <c:pt idx="42">
                  <c:v>112.71854145166849</c:v>
                </c:pt>
                <c:pt idx="43">
                  <c:v>111.26494668042668</c:v>
                </c:pt>
                <c:pt idx="44">
                  <c:v>109.11922944616454</c:v>
                </c:pt>
                <c:pt idx="45">
                  <c:v>108.55865153078787</c:v>
                </c:pt>
                <c:pt idx="46">
                  <c:v>107.57096663226706</c:v>
                </c:pt>
                <c:pt idx="47">
                  <c:v>107.81726866185082</c:v>
                </c:pt>
                <c:pt idx="48">
                  <c:v>107.41988304093579</c:v>
                </c:pt>
                <c:pt idx="49">
                  <c:v>106.61190230478169</c:v>
                </c:pt>
                <c:pt idx="50">
                  <c:v>107.6901272789819</c:v>
                </c:pt>
                <c:pt idx="51">
                  <c:v>107.28421052631592</c:v>
                </c:pt>
                <c:pt idx="52">
                  <c:v>105.48551771585841</c:v>
                </c:pt>
                <c:pt idx="53">
                  <c:v>105.30966632266957</c:v>
                </c:pt>
                <c:pt idx="54">
                  <c:v>105.41424148606825</c:v>
                </c:pt>
                <c:pt idx="55">
                  <c:v>106.37633298933622</c:v>
                </c:pt>
                <c:pt idx="56">
                  <c:v>106.63942208462346</c:v>
                </c:pt>
                <c:pt idx="57">
                  <c:v>105.71255589955294</c:v>
                </c:pt>
                <c:pt idx="58">
                  <c:v>103.15982112143116</c:v>
                </c:pt>
                <c:pt idx="59">
                  <c:v>103.19532163742703</c:v>
                </c:pt>
                <c:pt idx="60">
                  <c:v>101.01162710698328</c:v>
                </c:pt>
                <c:pt idx="61">
                  <c:v>102.70244238046106</c:v>
                </c:pt>
                <c:pt idx="62">
                  <c:v>103.36291709666332</c:v>
                </c:pt>
                <c:pt idx="63">
                  <c:v>102.30175438596503</c:v>
                </c:pt>
                <c:pt idx="64">
                  <c:v>100.75349157206753</c:v>
                </c:pt>
                <c:pt idx="65">
                  <c:v>101.06501547987628</c:v>
                </c:pt>
                <c:pt idx="66">
                  <c:v>100.13374613003107</c:v>
                </c:pt>
                <c:pt idx="67">
                  <c:v>100.29005847953228</c:v>
                </c:pt>
                <c:pt idx="68">
                  <c:v>99.92046783625743</c:v>
                </c:pt>
                <c:pt idx="69">
                  <c:v>100.19071207430352</c:v>
                </c:pt>
                <c:pt idx="70">
                  <c:v>100.757069143447</c:v>
                </c:pt>
                <c:pt idx="71">
                  <c:v>101.42635018919863</c:v>
                </c:pt>
                <c:pt idx="72">
                  <c:v>101.78025455796367</c:v>
                </c:pt>
                <c:pt idx="73">
                  <c:v>101.41066391468881</c:v>
                </c:pt>
                <c:pt idx="74">
                  <c:v>99.534365325077516</c:v>
                </c:pt>
                <c:pt idx="75">
                  <c:v>99.929824561403606</c:v>
                </c:pt>
                <c:pt idx="76">
                  <c:v>99.553078775369912</c:v>
                </c:pt>
                <c:pt idx="77">
                  <c:v>99.815892672858723</c:v>
                </c:pt>
                <c:pt idx="78">
                  <c:v>100.74385964912291</c:v>
                </c:pt>
                <c:pt idx="79">
                  <c:v>101.45662194702452</c:v>
                </c:pt>
                <c:pt idx="80">
                  <c:v>98.508427932576637</c:v>
                </c:pt>
                <c:pt idx="81">
                  <c:v>97.725490196078511</c:v>
                </c:pt>
                <c:pt idx="82">
                  <c:v>97.900515995872112</c:v>
                </c:pt>
                <c:pt idx="83">
                  <c:v>98.439903680770627</c:v>
                </c:pt>
                <c:pt idx="84">
                  <c:v>96.710560715514347</c:v>
                </c:pt>
                <c:pt idx="85">
                  <c:v>94.600619195046519</c:v>
                </c:pt>
                <c:pt idx="86">
                  <c:v>95.764981080151443</c:v>
                </c:pt>
                <c:pt idx="87">
                  <c:v>96.954661162710778</c:v>
                </c:pt>
                <c:pt idx="88">
                  <c:v>97.235087719298321</c:v>
                </c:pt>
                <c:pt idx="89">
                  <c:v>97.156656346749301</c:v>
                </c:pt>
                <c:pt idx="90">
                  <c:v>98.829308565531548</c:v>
                </c:pt>
                <c:pt idx="91">
                  <c:v>97.733746130031037</c:v>
                </c:pt>
                <c:pt idx="92">
                  <c:v>99.870932232542216</c:v>
                </c:pt>
                <c:pt idx="93">
                  <c:v>100.87045063639498</c:v>
                </c:pt>
                <c:pt idx="94">
                  <c:v>101.11592707258349</c:v>
                </c:pt>
                <c:pt idx="95">
                  <c:v>100.52480220158245</c:v>
                </c:pt>
                <c:pt idx="96">
                  <c:v>100.98685930512562</c:v>
                </c:pt>
                <c:pt idx="97">
                  <c:v>100.51434468524258</c:v>
                </c:pt>
                <c:pt idx="98">
                  <c:v>99.056071551427635</c:v>
                </c:pt>
                <c:pt idx="99">
                  <c:v>97.762917096663287</c:v>
                </c:pt>
                <c:pt idx="100">
                  <c:v>98.028482972136288</c:v>
                </c:pt>
                <c:pt idx="101">
                  <c:v>97.946749226006247</c:v>
                </c:pt>
                <c:pt idx="102">
                  <c:v>98.767389060887581</c:v>
                </c:pt>
                <c:pt idx="103">
                  <c:v>98.266253869969105</c:v>
                </c:pt>
                <c:pt idx="104">
                  <c:v>96.13429652562786</c:v>
                </c:pt>
                <c:pt idx="105">
                  <c:v>97.605503955968388</c:v>
                </c:pt>
                <c:pt idx="106">
                  <c:v>97.67788097695221</c:v>
                </c:pt>
                <c:pt idx="107">
                  <c:v>96.905675954592397</c:v>
                </c:pt>
                <c:pt idx="108">
                  <c:v>98.873065015479938</c:v>
                </c:pt>
                <c:pt idx="109">
                  <c:v>100.06742346061237</c:v>
                </c:pt>
                <c:pt idx="110">
                  <c:v>99.838734090127346</c:v>
                </c:pt>
                <c:pt idx="111">
                  <c:v>100.14255245958039</c:v>
                </c:pt>
                <c:pt idx="112">
                  <c:v>101.03639490884078</c:v>
                </c:pt>
                <c:pt idx="113">
                  <c:v>99.538493292053701</c:v>
                </c:pt>
                <c:pt idx="114">
                  <c:v>97.635775713794331</c:v>
                </c:pt>
                <c:pt idx="115">
                  <c:v>98.535672514619918</c:v>
                </c:pt>
                <c:pt idx="116">
                  <c:v>96.651668386652943</c:v>
                </c:pt>
                <c:pt idx="117">
                  <c:v>97.863914688682527</c:v>
                </c:pt>
                <c:pt idx="118">
                  <c:v>98.393395252838019</c:v>
                </c:pt>
                <c:pt idx="119">
                  <c:v>98.677124183006569</c:v>
                </c:pt>
                <c:pt idx="120">
                  <c:v>97.129136566907505</c:v>
                </c:pt>
                <c:pt idx="121">
                  <c:v>97.818231854145196</c:v>
                </c:pt>
                <c:pt idx="122">
                  <c:v>98.489989680082601</c:v>
                </c:pt>
                <c:pt idx="123">
                  <c:v>99.180736154110804</c:v>
                </c:pt>
                <c:pt idx="124">
                  <c:v>98.186996904024795</c:v>
                </c:pt>
                <c:pt idx="125">
                  <c:v>100.19428964568287</c:v>
                </c:pt>
                <c:pt idx="126">
                  <c:v>97.23976608187138</c:v>
                </c:pt>
                <c:pt idx="127">
                  <c:v>99.899828001376036</c:v>
                </c:pt>
                <c:pt idx="128">
                  <c:v>98.074716202270423</c:v>
                </c:pt>
                <c:pt idx="129">
                  <c:v>98.422291021671867</c:v>
                </c:pt>
                <c:pt idx="130">
                  <c:v>98.463845889232914</c:v>
                </c:pt>
                <c:pt idx="131">
                  <c:v>100.10677674578608</c:v>
                </c:pt>
                <c:pt idx="132">
                  <c:v>99.805985552115615</c:v>
                </c:pt>
                <c:pt idx="133">
                  <c:v>102.0042655658755</c:v>
                </c:pt>
                <c:pt idx="134">
                  <c:v>100.08586171310633</c:v>
                </c:pt>
                <c:pt idx="135">
                  <c:v>102.40605435156522</c:v>
                </c:pt>
                <c:pt idx="136">
                  <c:v>101.98527691778467</c:v>
                </c:pt>
                <c:pt idx="137">
                  <c:v>103.0123151014792</c:v>
                </c:pt>
                <c:pt idx="138">
                  <c:v>104.18355693154456</c:v>
                </c:pt>
                <c:pt idx="139">
                  <c:v>104.47416580667355</c:v>
                </c:pt>
                <c:pt idx="140">
                  <c:v>104.54351565187478</c:v>
                </c:pt>
                <c:pt idx="141">
                  <c:v>101.26756105951152</c:v>
                </c:pt>
                <c:pt idx="142">
                  <c:v>101.24884760921913</c:v>
                </c:pt>
                <c:pt idx="143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A7-4CAB-9DF6-591337620A30}"/>
            </c:ext>
          </c:extLst>
        </c:ser>
        <c:ser>
          <c:idx val="1"/>
          <c:order val="1"/>
          <c:tx>
            <c:strRef>
              <c:f>Analiza_Okres!$F$8</c:f>
              <c:strCache>
                <c:ptCount val="1"/>
                <c:pt idx="0">
                  <c:v>BETAW20TR</c:v>
                </c:pt>
              </c:strCache>
            </c:strRef>
          </c:tx>
          <c:spPr>
            <a:ln w="127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Analiza_Okres!daty</c:f>
              <c:numCache>
                <c:formatCode>m/d/yyyy</c:formatCode>
                <c:ptCount val="144"/>
                <c:pt idx="0">
                  <c:v>44405</c:v>
                </c:pt>
                <c:pt idx="1">
                  <c:v>44404</c:v>
                </c:pt>
                <c:pt idx="2">
                  <c:v>44403</c:v>
                </c:pt>
                <c:pt idx="3">
                  <c:v>44400</c:v>
                </c:pt>
                <c:pt idx="4">
                  <c:v>44399</c:v>
                </c:pt>
                <c:pt idx="5">
                  <c:v>44398</c:v>
                </c:pt>
                <c:pt idx="6">
                  <c:v>44397</c:v>
                </c:pt>
                <c:pt idx="7">
                  <c:v>44396</c:v>
                </c:pt>
                <c:pt idx="8">
                  <c:v>44393</c:v>
                </c:pt>
                <c:pt idx="9">
                  <c:v>44392</c:v>
                </c:pt>
                <c:pt idx="10">
                  <c:v>44391</c:v>
                </c:pt>
                <c:pt idx="11">
                  <c:v>44390</c:v>
                </c:pt>
                <c:pt idx="12">
                  <c:v>44389</c:v>
                </c:pt>
                <c:pt idx="13">
                  <c:v>44386</c:v>
                </c:pt>
                <c:pt idx="14">
                  <c:v>44385</c:v>
                </c:pt>
                <c:pt idx="15">
                  <c:v>44384</c:v>
                </c:pt>
                <c:pt idx="16">
                  <c:v>44383</c:v>
                </c:pt>
                <c:pt idx="17">
                  <c:v>44382</c:v>
                </c:pt>
                <c:pt idx="18">
                  <c:v>44379</c:v>
                </c:pt>
                <c:pt idx="19">
                  <c:v>44378</c:v>
                </c:pt>
                <c:pt idx="20">
                  <c:v>44377</c:v>
                </c:pt>
                <c:pt idx="21">
                  <c:v>44376</c:v>
                </c:pt>
                <c:pt idx="22">
                  <c:v>44375</c:v>
                </c:pt>
                <c:pt idx="23">
                  <c:v>44372</c:v>
                </c:pt>
                <c:pt idx="24">
                  <c:v>44371</c:v>
                </c:pt>
                <c:pt idx="25">
                  <c:v>44370</c:v>
                </c:pt>
                <c:pt idx="26">
                  <c:v>44369</c:v>
                </c:pt>
                <c:pt idx="27">
                  <c:v>44368</c:v>
                </c:pt>
                <c:pt idx="28">
                  <c:v>44365</c:v>
                </c:pt>
                <c:pt idx="29">
                  <c:v>44364</c:v>
                </c:pt>
                <c:pt idx="30">
                  <c:v>44363</c:v>
                </c:pt>
                <c:pt idx="31">
                  <c:v>44362</c:v>
                </c:pt>
                <c:pt idx="32">
                  <c:v>44361</c:v>
                </c:pt>
                <c:pt idx="33">
                  <c:v>44358</c:v>
                </c:pt>
                <c:pt idx="34">
                  <c:v>44357</c:v>
                </c:pt>
                <c:pt idx="35">
                  <c:v>44356</c:v>
                </c:pt>
                <c:pt idx="36">
                  <c:v>44355</c:v>
                </c:pt>
                <c:pt idx="37">
                  <c:v>44354</c:v>
                </c:pt>
                <c:pt idx="38">
                  <c:v>44351</c:v>
                </c:pt>
                <c:pt idx="39">
                  <c:v>44349</c:v>
                </c:pt>
                <c:pt idx="40">
                  <c:v>44348</c:v>
                </c:pt>
                <c:pt idx="41">
                  <c:v>44347</c:v>
                </c:pt>
                <c:pt idx="42">
                  <c:v>44344</c:v>
                </c:pt>
                <c:pt idx="43">
                  <c:v>44343</c:v>
                </c:pt>
                <c:pt idx="44">
                  <c:v>44342</c:v>
                </c:pt>
                <c:pt idx="45">
                  <c:v>44341</c:v>
                </c:pt>
                <c:pt idx="46">
                  <c:v>44340</c:v>
                </c:pt>
                <c:pt idx="47">
                  <c:v>44337</c:v>
                </c:pt>
                <c:pt idx="48">
                  <c:v>44336</c:v>
                </c:pt>
                <c:pt idx="49">
                  <c:v>44335</c:v>
                </c:pt>
                <c:pt idx="50">
                  <c:v>44334</c:v>
                </c:pt>
                <c:pt idx="51">
                  <c:v>44333</c:v>
                </c:pt>
                <c:pt idx="52">
                  <c:v>44330</c:v>
                </c:pt>
                <c:pt idx="53">
                  <c:v>44329</c:v>
                </c:pt>
                <c:pt idx="54">
                  <c:v>44328</c:v>
                </c:pt>
                <c:pt idx="55">
                  <c:v>44327</c:v>
                </c:pt>
                <c:pt idx="56">
                  <c:v>44326</c:v>
                </c:pt>
                <c:pt idx="57">
                  <c:v>44323</c:v>
                </c:pt>
                <c:pt idx="58">
                  <c:v>44322</c:v>
                </c:pt>
                <c:pt idx="59">
                  <c:v>44321</c:v>
                </c:pt>
                <c:pt idx="60">
                  <c:v>44320</c:v>
                </c:pt>
                <c:pt idx="61">
                  <c:v>44316</c:v>
                </c:pt>
                <c:pt idx="62">
                  <c:v>44315</c:v>
                </c:pt>
                <c:pt idx="63">
                  <c:v>44314</c:v>
                </c:pt>
                <c:pt idx="64">
                  <c:v>44313</c:v>
                </c:pt>
                <c:pt idx="65">
                  <c:v>44312</c:v>
                </c:pt>
                <c:pt idx="66">
                  <c:v>44309</c:v>
                </c:pt>
                <c:pt idx="67">
                  <c:v>44308</c:v>
                </c:pt>
                <c:pt idx="68">
                  <c:v>44307</c:v>
                </c:pt>
                <c:pt idx="69">
                  <c:v>44306</c:v>
                </c:pt>
                <c:pt idx="70">
                  <c:v>44305</c:v>
                </c:pt>
                <c:pt idx="71">
                  <c:v>44302</c:v>
                </c:pt>
                <c:pt idx="72">
                  <c:v>44301</c:v>
                </c:pt>
                <c:pt idx="73">
                  <c:v>44300</c:v>
                </c:pt>
                <c:pt idx="74">
                  <c:v>44299</c:v>
                </c:pt>
                <c:pt idx="75">
                  <c:v>44298</c:v>
                </c:pt>
                <c:pt idx="76">
                  <c:v>44295</c:v>
                </c:pt>
                <c:pt idx="77">
                  <c:v>44294</c:v>
                </c:pt>
                <c:pt idx="78">
                  <c:v>44293</c:v>
                </c:pt>
                <c:pt idx="79">
                  <c:v>44292</c:v>
                </c:pt>
                <c:pt idx="80">
                  <c:v>44287</c:v>
                </c:pt>
                <c:pt idx="81">
                  <c:v>44286</c:v>
                </c:pt>
                <c:pt idx="82">
                  <c:v>44285</c:v>
                </c:pt>
                <c:pt idx="83">
                  <c:v>44284</c:v>
                </c:pt>
                <c:pt idx="84">
                  <c:v>44281</c:v>
                </c:pt>
                <c:pt idx="85">
                  <c:v>44280</c:v>
                </c:pt>
                <c:pt idx="86">
                  <c:v>44279</c:v>
                </c:pt>
                <c:pt idx="87">
                  <c:v>44278</c:v>
                </c:pt>
                <c:pt idx="88">
                  <c:v>44277</c:v>
                </c:pt>
                <c:pt idx="89">
                  <c:v>44274</c:v>
                </c:pt>
                <c:pt idx="90">
                  <c:v>44273</c:v>
                </c:pt>
                <c:pt idx="91">
                  <c:v>44272</c:v>
                </c:pt>
                <c:pt idx="92">
                  <c:v>44271</c:v>
                </c:pt>
                <c:pt idx="93">
                  <c:v>44270</c:v>
                </c:pt>
                <c:pt idx="94">
                  <c:v>44267</c:v>
                </c:pt>
                <c:pt idx="95">
                  <c:v>44266</c:v>
                </c:pt>
                <c:pt idx="96">
                  <c:v>44265</c:v>
                </c:pt>
                <c:pt idx="97">
                  <c:v>44264</c:v>
                </c:pt>
                <c:pt idx="98">
                  <c:v>44263</c:v>
                </c:pt>
                <c:pt idx="99">
                  <c:v>44260</c:v>
                </c:pt>
                <c:pt idx="100">
                  <c:v>44259</c:v>
                </c:pt>
                <c:pt idx="101">
                  <c:v>44258</c:v>
                </c:pt>
                <c:pt idx="102">
                  <c:v>44257</c:v>
                </c:pt>
                <c:pt idx="103">
                  <c:v>44256</c:v>
                </c:pt>
                <c:pt idx="104">
                  <c:v>44253</c:v>
                </c:pt>
                <c:pt idx="105">
                  <c:v>44252</c:v>
                </c:pt>
                <c:pt idx="106">
                  <c:v>44251</c:v>
                </c:pt>
                <c:pt idx="107">
                  <c:v>44250</c:v>
                </c:pt>
                <c:pt idx="108">
                  <c:v>44249</c:v>
                </c:pt>
                <c:pt idx="109">
                  <c:v>44246</c:v>
                </c:pt>
                <c:pt idx="110">
                  <c:v>44245</c:v>
                </c:pt>
                <c:pt idx="111">
                  <c:v>44244</c:v>
                </c:pt>
                <c:pt idx="112">
                  <c:v>44243</c:v>
                </c:pt>
                <c:pt idx="113">
                  <c:v>44242</c:v>
                </c:pt>
                <c:pt idx="114">
                  <c:v>44239</c:v>
                </c:pt>
                <c:pt idx="115">
                  <c:v>44238</c:v>
                </c:pt>
                <c:pt idx="116">
                  <c:v>44237</c:v>
                </c:pt>
                <c:pt idx="117">
                  <c:v>44236</c:v>
                </c:pt>
                <c:pt idx="118">
                  <c:v>44235</c:v>
                </c:pt>
                <c:pt idx="119">
                  <c:v>44232</c:v>
                </c:pt>
                <c:pt idx="120">
                  <c:v>44231</c:v>
                </c:pt>
                <c:pt idx="121">
                  <c:v>44230</c:v>
                </c:pt>
                <c:pt idx="122">
                  <c:v>44229</c:v>
                </c:pt>
                <c:pt idx="123">
                  <c:v>44228</c:v>
                </c:pt>
                <c:pt idx="124">
                  <c:v>44225</c:v>
                </c:pt>
                <c:pt idx="125">
                  <c:v>44224</c:v>
                </c:pt>
                <c:pt idx="126">
                  <c:v>44223</c:v>
                </c:pt>
                <c:pt idx="127">
                  <c:v>44222</c:v>
                </c:pt>
                <c:pt idx="128">
                  <c:v>44221</c:v>
                </c:pt>
                <c:pt idx="129">
                  <c:v>44218</c:v>
                </c:pt>
                <c:pt idx="130">
                  <c:v>44217</c:v>
                </c:pt>
                <c:pt idx="131">
                  <c:v>44216</c:v>
                </c:pt>
                <c:pt idx="132">
                  <c:v>44215</c:v>
                </c:pt>
                <c:pt idx="133">
                  <c:v>44214</c:v>
                </c:pt>
                <c:pt idx="134">
                  <c:v>44211</c:v>
                </c:pt>
                <c:pt idx="135">
                  <c:v>44210</c:v>
                </c:pt>
                <c:pt idx="136">
                  <c:v>44209</c:v>
                </c:pt>
                <c:pt idx="137">
                  <c:v>44208</c:v>
                </c:pt>
                <c:pt idx="138">
                  <c:v>44207</c:v>
                </c:pt>
                <c:pt idx="139">
                  <c:v>44204</c:v>
                </c:pt>
                <c:pt idx="140">
                  <c:v>44203</c:v>
                </c:pt>
                <c:pt idx="141">
                  <c:v>44201</c:v>
                </c:pt>
                <c:pt idx="142">
                  <c:v>44200</c:v>
                </c:pt>
                <c:pt idx="143">
                  <c:v>44195</c:v>
                </c:pt>
              </c:numCache>
              <c:extLst xmlns:c15="http://schemas.microsoft.com/office/drawing/2012/chart"/>
            </c:numRef>
          </c:cat>
          <c:val>
            <c:numRef>
              <c:f>Analiza_Okres!norm_etf</c:f>
              <c:numCache>
                <c:formatCode>#\ ##0.000</c:formatCode>
                <c:ptCount val="144"/>
                <c:pt idx="0">
                  <c:v>113.79239133420361</c:v>
                </c:pt>
                <c:pt idx="1">
                  <c:v>112.72564144155461</c:v>
                </c:pt>
                <c:pt idx="2">
                  <c:v>113.54241700020573</c:v>
                </c:pt>
                <c:pt idx="3">
                  <c:v>113.64032475007176</c:v>
                </c:pt>
                <c:pt idx="4">
                  <c:v>113.00800610184265</c:v>
                </c:pt>
                <c:pt idx="5">
                  <c:v>113.62636619290667</c:v>
                </c:pt>
                <c:pt idx="6">
                  <c:v>112.11085659279438</c:v>
                </c:pt>
                <c:pt idx="7">
                  <c:v>111.33705580709044</c:v>
                </c:pt>
                <c:pt idx="8">
                  <c:v>113.98676353025166</c:v>
                </c:pt>
                <c:pt idx="9">
                  <c:v>113.95597633352283</c:v>
                </c:pt>
                <c:pt idx="10">
                  <c:v>114.36372824106925</c:v>
                </c:pt>
                <c:pt idx="11">
                  <c:v>114.14934220916014</c:v>
                </c:pt>
                <c:pt idx="12">
                  <c:v>113.70911197848295</c:v>
                </c:pt>
                <c:pt idx="13">
                  <c:v>113.52736975548591</c:v>
                </c:pt>
                <c:pt idx="14">
                  <c:v>112.66508387467775</c:v>
                </c:pt>
                <c:pt idx="15">
                  <c:v>115.24957219843697</c:v>
                </c:pt>
                <c:pt idx="16">
                  <c:v>112.36056131714417</c:v>
                </c:pt>
                <c:pt idx="17">
                  <c:v>113.89426524967665</c:v>
                </c:pt>
                <c:pt idx="18">
                  <c:v>113.34957071215182</c:v>
                </c:pt>
                <c:pt idx="19">
                  <c:v>113.27082576169117</c:v>
                </c:pt>
                <c:pt idx="20">
                  <c:v>111.65529341528024</c:v>
                </c:pt>
                <c:pt idx="21">
                  <c:v>113.66177377276745</c:v>
                </c:pt>
                <c:pt idx="22">
                  <c:v>115.05356949337336</c:v>
                </c:pt>
                <c:pt idx="23">
                  <c:v>114.89009273714656</c:v>
                </c:pt>
                <c:pt idx="24">
                  <c:v>114.42319045533337</c:v>
                </c:pt>
                <c:pt idx="25">
                  <c:v>112.43999584688561</c:v>
                </c:pt>
                <c:pt idx="26">
                  <c:v>111.78099911816807</c:v>
                </c:pt>
                <c:pt idx="27">
                  <c:v>111.73015097016977</c:v>
                </c:pt>
                <c:pt idx="28">
                  <c:v>111.79670790939467</c:v>
                </c:pt>
                <c:pt idx="29">
                  <c:v>111.24977985570762</c:v>
                </c:pt>
                <c:pt idx="30">
                  <c:v>111.94134245215334</c:v>
                </c:pt>
                <c:pt idx="31">
                  <c:v>112.19881486122051</c:v>
                </c:pt>
                <c:pt idx="32">
                  <c:v>113.3485781587209</c:v>
                </c:pt>
                <c:pt idx="33">
                  <c:v>111.92143514787206</c:v>
                </c:pt>
                <c:pt idx="34">
                  <c:v>112.54110579277084</c:v>
                </c:pt>
                <c:pt idx="35">
                  <c:v>111.61416503566144</c:v>
                </c:pt>
                <c:pt idx="36">
                  <c:v>112.58174328442345</c:v>
                </c:pt>
                <c:pt idx="37">
                  <c:v>113.03962329468577</c:v>
                </c:pt>
                <c:pt idx="38">
                  <c:v>113.44284118685087</c:v>
                </c:pt>
                <c:pt idx="39">
                  <c:v>113.32967767751956</c:v>
                </c:pt>
                <c:pt idx="40">
                  <c:v>112.30424054803603</c:v>
                </c:pt>
                <c:pt idx="41">
                  <c:v>112.3068897204076</c:v>
                </c:pt>
                <c:pt idx="42">
                  <c:v>112.30089237359859</c:v>
                </c:pt>
                <c:pt idx="43">
                  <c:v>110.85371284890442</c:v>
                </c:pt>
                <c:pt idx="44">
                  <c:v>108.71868051527053</c:v>
                </c:pt>
                <c:pt idx="45">
                  <c:v>108.16619449122477</c:v>
                </c:pt>
                <c:pt idx="46">
                  <c:v>107.18408578838964</c:v>
                </c:pt>
                <c:pt idx="47">
                  <c:v>107.43587897591074</c:v>
                </c:pt>
                <c:pt idx="48">
                  <c:v>107.04299074384946</c:v>
                </c:pt>
                <c:pt idx="49">
                  <c:v>106.24102587359486</c:v>
                </c:pt>
                <c:pt idx="50">
                  <c:v>107.31843546855261</c:v>
                </c:pt>
                <c:pt idx="51">
                  <c:v>106.92336353898175</c:v>
                </c:pt>
                <c:pt idx="52">
                  <c:v>105.13512604426658</c:v>
                </c:pt>
                <c:pt idx="53">
                  <c:v>104.96602585127374</c:v>
                </c:pt>
                <c:pt idx="54">
                  <c:v>105.07168293368774</c:v>
                </c:pt>
                <c:pt idx="55">
                  <c:v>106.03303328994132</c:v>
                </c:pt>
                <c:pt idx="56">
                  <c:v>106.29753757390188</c:v>
                </c:pt>
                <c:pt idx="57">
                  <c:v>105.38162334287921</c:v>
                </c:pt>
                <c:pt idx="58">
                  <c:v>102.83745433204025</c:v>
                </c:pt>
                <c:pt idx="59">
                  <c:v>102.87830415350739</c:v>
                </c:pt>
                <c:pt idx="60">
                  <c:v>100.70434276140952</c:v>
                </c:pt>
                <c:pt idx="61">
                  <c:v>102.40104744567741</c:v>
                </c:pt>
                <c:pt idx="62">
                  <c:v>103.06189042970641</c:v>
                </c:pt>
                <c:pt idx="63">
                  <c:v>102.00593911841601</c:v>
                </c:pt>
                <c:pt idx="64">
                  <c:v>100.46411369138663</c:v>
                </c:pt>
                <c:pt idx="65">
                  <c:v>100.77627055856334</c:v>
                </c:pt>
                <c:pt idx="66">
                  <c:v>99.855591310074516</c:v>
                </c:pt>
                <c:pt idx="67">
                  <c:v>100.01581817186592</c:v>
                </c:pt>
                <c:pt idx="68">
                  <c:v>99.650237213935839</c:v>
                </c:pt>
                <c:pt idx="69">
                  <c:v>99.921263262688541</c:v>
                </c:pt>
                <c:pt idx="70">
                  <c:v>100.48813285171171</c:v>
                </c:pt>
                <c:pt idx="71">
                  <c:v>101.16213202118867</c:v>
                </c:pt>
                <c:pt idx="72">
                  <c:v>101.51802438161729</c:v>
                </c:pt>
                <c:pt idx="73">
                  <c:v>101.15151878420056</c:v>
                </c:pt>
                <c:pt idx="74">
                  <c:v>99.280962442966782</c:v>
                </c:pt>
                <c:pt idx="75">
                  <c:v>99.679516052091373</c:v>
                </c:pt>
                <c:pt idx="76">
                  <c:v>99.310128669229641</c:v>
                </c:pt>
                <c:pt idx="77">
                  <c:v>99.577002497309579</c:v>
                </c:pt>
                <c:pt idx="78">
                  <c:v>100.50522393128455</c:v>
                </c:pt>
                <c:pt idx="79">
                  <c:v>101.22099362274311</c:v>
                </c:pt>
                <c:pt idx="80">
                  <c:v>98.288706779286713</c:v>
                </c:pt>
                <c:pt idx="81">
                  <c:v>97.510231282013848</c:v>
                </c:pt>
                <c:pt idx="82">
                  <c:v>97.687501946209252</c:v>
                </c:pt>
                <c:pt idx="83">
                  <c:v>98.227466692809941</c:v>
                </c:pt>
                <c:pt idx="84">
                  <c:v>96.508909007654168</c:v>
                </c:pt>
                <c:pt idx="85">
                  <c:v>94.404762608961889</c:v>
                </c:pt>
                <c:pt idx="86">
                  <c:v>95.570778597664329</c:v>
                </c:pt>
                <c:pt idx="87">
                  <c:v>96.760472555430511</c:v>
                </c:pt>
                <c:pt idx="88">
                  <c:v>97.044882036670913</c:v>
                </c:pt>
                <c:pt idx="89">
                  <c:v>96.974830792398237</c:v>
                </c:pt>
                <c:pt idx="90">
                  <c:v>98.649176921137197</c:v>
                </c:pt>
                <c:pt idx="91">
                  <c:v>97.565924137219199</c:v>
                </c:pt>
                <c:pt idx="92">
                  <c:v>99.701288960213233</c:v>
                </c:pt>
                <c:pt idx="93">
                  <c:v>100.70287946921582</c:v>
                </c:pt>
                <c:pt idx="94">
                  <c:v>100.95453913460507</c:v>
                </c:pt>
                <c:pt idx="95">
                  <c:v>100.36696151677974</c:v>
                </c:pt>
                <c:pt idx="96">
                  <c:v>100.830793930851</c:v>
                </c:pt>
                <c:pt idx="97">
                  <c:v>100.36066580872701</c:v>
                </c:pt>
                <c:pt idx="98">
                  <c:v>98.906734325524582</c:v>
                </c:pt>
                <c:pt idx="99">
                  <c:v>97.621376290323909</c:v>
                </c:pt>
                <c:pt idx="100">
                  <c:v>97.889478966306825</c:v>
                </c:pt>
                <c:pt idx="101">
                  <c:v>97.80912920326972</c:v>
                </c:pt>
                <c:pt idx="102">
                  <c:v>98.630539315493806</c:v>
                </c:pt>
                <c:pt idx="103">
                  <c:v>98.132677006538856</c:v>
                </c:pt>
                <c:pt idx="104">
                  <c:v>96.011398022760758</c:v>
                </c:pt>
                <c:pt idx="105">
                  <c:v>97.482457317414855</c:v>
                </c:pt>
                <c:pt idx="106">
                  <c:v>97.557304873232013</c:v>
                </c:pt>
                <c:pt idx="107">
                  <c:v>96.789059642908384</c:v>
                </c:pt>
                <c:pt idx="108">
                  <c:v>98.7559055467663</c:v>
                </c:pt>
                <c:pt idx="109">
                  <c:v>99.955793406137104</c:v>
                </c:pt>
                <c:pt idx="110">
                  <c:v>99.731354143574265</c:v>
                </c:pt>
                <c:pt idx="111">
                  <c:v>100.03811928663528</c:v>
                </c:pt>
                <c:pt idx="112">
                  <c:v>100.93223568022756</c:v>
                </c:pt>
                <c:pt idx="113">
                  <c:v>99.438695012084068</c:v>
                </c:pt>
                <c:pt idx="114">
                  <c:v>97.544316990513266</c:v>
                </c:pt>
                <c:pt idx="115">
                  <c:v>98.446977495240702</c:v>
                </c:pt>
                <c:pt idx="116">
                  <c:v>96.566207306130522</c:v>
                </c:pt>
                <c:pt idx="117">
                  <c:v>97.779362252653215</c:v>
                </c:pt>
                <c:pt idx="118">
                  <c:v>98.310700134760921</c:v>
                </c:pt>
                <c:pt idx="119">
                  <c:v>98.599562734917612</c:v>
                </c:pt>
                <c:pt idx="120">
                  <c:v>97.053366335428137</c:v>
                </c:pt>
                <c:pt idx="121">
                  <c:v>97.74533301251968</c:v>
                </c:pt>
                <c:pt idx="122">
                  <c:v>98.41830387543267</c:v>
                </c:pt>
                <c:pt idx="123">
                  <c:v>99.110742150420123</c:v>
                </c:pt>
                <c:pt idx="124">
                  <c:v>98.122721551904746</c:v>
                </c:pt>
                <c:pt idx="125">
                  <c:v>100.13095075512781</c:v>
                </c:pt>
                <c:pt idx="126">
                  <c:v>97.180671014979865</c:v>
                </c:pt>
                <c:pt idx="127">
                  <c:v>99.842459759586617</c:v>
                </c:pt>
                <c:pt idx="128">
                  <c:v>98.018862549127547</c:v>
                </c:pt>
                <c:pt idx="129">
                  <c:v>98.373878205209877</c:v>
                </c:pt>
                <c:pt idx="130">
                  <c:v>98.416115393482201</c:v>
                </c:pt>
                <c:pt idx="131">
                  <c:v>100.06270772746007</c:v>
                </c:pt>
                <c:pt idx="132">
                  <c:v>99.764321256946488</c:v>
                </c:pt>
                <c:pt idx="133">
                  <c:v>101.96312767045107</c:v>
                </c:pt>
                <c:pt idx="134">
                  <c:v>100.05079921035443</c:v>
                </c:pt>
                <c:pt idx="135">
                  <c:v>102.37187873432661</c:v>
                </c:pt>
                <c:pt idx="136">
                  <c:v>101.9535041870886</c:v>
                </c:pt>
                <c:pt idx="137">
                  <c:v>102.98197719174144</c:v>
                </c:pt>
                <c:pt idx="138">
                  <c:v>104.15754725192159</c:v>
                </c:pt>
                <c:pt idx="139">
                  <c:v>104.45502387675066</c:v>
                </c:pt>
                <c:pt idx="140">
                  <c:v>104.52528757106306</c:v>
                </c:pt>
                <c:pt idx="141">
                  <c:v>101.25233476276495</c:v>
                </c:pt>
                <c:pt idx="142">
                  <c:v>101.23703860489348</c:v>
                </c:pt>
                <c:pt idx="143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A7-4CAB-9DF6-591337620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0538328"/>
        <c:axId val="610538656"/>
      </c:lineChart>
      <c:dateAx>
        <c:axId val="61053832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numFmt formatCode="m/d/yyyy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10538656"/>
        <c:crossesAt val="100"/>
        <c:auto val="0"/>
        <c:lblOffset val="100"/>
        <c:baseTimeUnit val="days"/>
      </c:dateAx>
      <c:valAx>
        <c:axId val="610538656"/>
        <c:scaling>
          <c:orientation val="minMax"/>
          <c:min val="80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10538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4.481861111111108E-2"/>
          <c:y val="0.65531736111111127"/>
          <c:w val="0.15672768518518518"/>
          <c:h val="0.1315574074074074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0"/>
    <c:dispBlanksAs val="span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l-PL" sz="2000" b="1">
                <a:solidFill>
                  <a:sysClr val="windowText" lastClr="000000"/>
                </a:solidFill>
              </a:rPr>
              <a:t>Beta ETF WIG</a:t>
            </a:r>
            <a:r>
              <a:rPr lang="pl-PL" sz="2000" b="1" baseline="0">
                <a:solidFill>
                  <a:sysClr val="windowText" lastClr="000000"/>
                </a:solidFill>
              </a:rPr>
              <a:t>20TR - S</a:t>
            </a:r>
            <a:r>
              <a:rPr lang="en-US" sz="2000" b="1">
                <a:solidFill>
                  <a:sysClr val="windowText" lastClr="000000"/>
                </a:solidFill>
              </a:rPr>
              <a:t>WAN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3.937101851851852E-2"/>
          <c:y val="0.11029467592592594"/>
          <c:w val="0.94769379629629624"/>
          <c:h val="0.71470810185185185"/>
        </c:manualLayout>
      </c:layout>
      <c:areaChart>
        <c:grouping val="standard"/>
        <c:varyColors val="0"/>
        <c:ser>
          <c:idx val="0"/>
          <c:order val="0"/>
          <c:tx>
            <c:strRef>
              <c:f>BETAW20T!$J$7</c:f>
              <c:strCache>
                <c:ptCount val="1"/>
                <c:pt idx="0">
                  <c:v>SWAN</c:v>
                </c:pt>
              </c:strCache>
            </c:strRef>
          </c:tx>
          <c:spPr>
            <a:solidFill>
              <a:srgbClr val="00B0F0"/>
            </a:solidFill>
            <a:ln w="12700">
              <a:noFill/>
            </a:ln>
            <a:effectLst/>
          </c:spPr>
          <c:cat>
            <c:numRef>
              <c:f>BETAW20T!$B$9:$B$650</c:f>
              <c:numCache>
                <c:formatCode>m/d/yyyy</c:formatCode>
                <c:ptCount val="642"/>
                <c:pt idx="1">
                  <c:v>44405</c:v>
                </c:pt>
                <c:pt idx="2">
                  <c:v>44404</c:v>
                </c:pt>
                <c:pt idx="3">
                  <c:v>44403</c:v>
                </c:pt>
                <c:pt idx="4">
                  <c:v>44400</c:v>
                </c:pt>
                <c:pt idx="5">
                  <c:v>44399</c:v>
                </c:pt>
                <c:pt idx="6">
                  <c:v>44398</c:v>
                </c:pt>
                <c:pt idx="7">
                  <c:v>44397</c:v>
                </c:pt>
                <c:pt idx="8">
                  <c:v>44396</c:v>
                </c:pt>
                <c:pt idx="9">
                  <c:v>44393</c:v>
                </c:pt>
                <c:pt idx="10">
                  <c:v>44392</c:v>
                </c:pt>
                <c:pt idx="11">
                  <c:v>44391</c:v>
                </c:pt>
                <c:pt idx="12">
                  <c:v>44390</c:v>
                </c:pt>
                <c:pt idx="13">
                  <c:v>44389</c:v>
                </c:pt>
                <c:pt idx="14">
                  <c:v>44386</c:v>
                </c:pt>
                <c:pt idx="15">
                  <c:v>44385</c:v>
                </c:pt>
                <c:pt idx="16">
                  <c:v>44384</c:v>
                </c:pt>
                <c:pt idx="17">
                  <c:v>44383</c:v>
                </c:pt>
                <c:pt idx="18">
                  <c:v>44382</c:v>
                </c:pt>
                <c:pt idx="19">
                  <c:v>44379</c:v>
                </c:pt>
                <c:pt idx="20">
                  <c:v>44378</c:v>
                </c:pt>
                <c:pt idx="21">
                  <c:v>44377</c:v>
                </c:pt>
                <c:pt idx="22">
                  <c:v>44376</c:v>
                </c:pt>
                <c:pt idx="23">
                  <c:v>44375</c:v>
                </c:pt>
                <c:pt idx="24">
                  <c:v>44372</c:v>
                </c:pt>
                <c:pt idx="25">
                  <c:v>44371</c:v>
                </c:pt>
                <c:pt idx="26">
                  <c:v>44370</c:v>
                </c:pt>
                <c:pt idx="27">
                  <c:v>44369</c:v>
                </c:pt>
                <c:pt idx="28">
                  <c:v>44368</c:v>
                </c:pt>
                <c:pt idx="29">
                  <c:v>44365</c:v>
                </c:pt>
                <c:pt idx="30">
                  <c:v>44364</c:v>
                </c:pt>
                <c:pt idx="31">
                  <c:v>44363</c:v>
                </c:pt>
                <c:pt idx="32">
                  <c:v>44362</c:v>
                </c:pt>
                <c:pt idx="33">
                  <c:v>44361</c:v>
                </c:pt>
                <c:pt idx="34">
                  <c:v>44358</c:v>
                </c:pt>
                <c:pt idx="35">
                  <c:v>44357</c:v>
                </c:pt>
                <c:pt idx="36">
                  <c:v>44356</c:v>
                </c:pt>
                <c:pt idx="37">
                  <c:v>44355</c:v>
                </c:pt>
                <c:pt idx="38">
                  <c:v>44354</c:v>
                </c:pt>
                <c:pt idx="39">
                  <c:v>44351</c:v>
                </c:pt>
                <c:pt idx="40">
                  <c:v>44349</c:v>
                </c:pt>
                <c:pt idx="41">
                  <c:v>44348</c:v>
                </c:pt>
                <c:pt idx="42">
                  <c:v>44347</c:v>
                </c:pt>
                <c:pt idx="43">
                  <c:v>44344</c:v>
                </c:pt>
                <c:pt idx="44">
                  <c:v>44343</c:v>
                </c:pt>
                <c:pt idx="45">
                  <c:v>44342</c:v>
                </c:pt>
                <c:pt idx="46">
                  <c:v>44341</c:v>
                </c:pt>
                <c:pt idx="47">
                  <c:v>44340</c:v>
                </c:pt>
                <c:pt idx="48">
                  <c:v>44337</c:v>
                </c:pt>
                <c:pt idx="49">
                  <c:v>44336</c:v>
                </c:pt>
                <c:pt idx="50">
                  <c:v>44335</c:v>
                </c:pt>
                <c:pt idx="51">
                  <c:v>44334</c:v>
                </c:pt>
                <c:pt idx="52">
                  <c:v>44333</c:v>
                </c:pt>
                <c:pt idx="53">
                  <c:v>44330</c:v>
                </c:pt>
                <c:pt idx="54">
                  <c:v>44329</c:v>
                </c:pt>
                <c:pt idx="55">
                  <c:v>44328</c:v>
                </c:pt>
                <c:pt idx="56">
                  <c:v>44327</c:v>
                </c:pt>
                <c:pt idx="57">
                  <c:v>44326</c:v>
                </c:pt>
                <c:pt idx="58">
                  <c:v>44323</c:v>
                </c:pt>
                <c:pt idx="59">
                  <c:v>44322</c:v>
                </c:pt>
                <c:pt idx="60">
                  <c:v>44321</c:v>
                </c:pt>
                <c:pt idx="61">
                  <c:v>44320</c:v>
                </c:pt>
                <c:pt idx="62">
                  <c:v>44316</c:v>
                </c:pt>
                <c:pt idx="63">
                  <c:v>44315</c:v>
                </c:pt>
                <c:pt idx="64">
                  <c:v>44314</c:v>
                </c:pt>
                <c:pt idx="65">
                  <c:v>44313</c:v>
                </c:pt>
                <c:pt idx="66">
                  <c:v>44312</c:v>
                </c:pt>
                <c:pt idx="67">
                  <c:v>44309</c:v>
                </c:pt>
                <c:pt idx="68">
                  <c:v>44308</c:v>
                </c:pt>
                <c:pt idx="69">
                  <c:v>44307</c:v>
                </c:pt>
                <c:pt idx="70">
                  <c:v>44306</c:v>
                </c:pt>
                <c:pt idx="71">
                  <c:v>44305</c:v>
                </c:pt>
                <c:pt idx="72">
                  <c:v>44302</c:v>
                </c:pt>
                <c:pt idx="73">
                  <c:v>44301</c:v>
                </c:pt>
                <c:pt idx="74">
                  <c:v>44300</c:v>
                </c:pt>
                <c:pt idx="75">
                  <c:v>44299</c:v>
                </c:pt>
                <c:pt idx="76">
                  <c:v>44298</c:v>
                </c:pt>
                <c:pt idx="77">
                  <c:v>44295</c:v>
                </c:pt>
                <c:pt idx="78">
                  <c:v>44294</c:v>
                </c:pt>
                <c:pt idx="79">
                  <c:v>44293</c:v>
                </c:pt>
                <c:pt idx="80">
                  <c:v>44292</c:v>
                </c:pt>
                <c:pt idx="81">
                  <c:v>44287</c:v>
                </c:pt>
                <c:pt idx="82">
                  <c:v>44286</c:v>
                </c:pt>
                <c:pt idx="83">
                  <c:v>44285</c:v>
                </c:pt>
                <c:pt idx="84">
                  <c:v>44284</c:v>
                </c:pt>
                <c:pt idx="85">
                  <c:v>44281</c:v>
                </c:pt>
                <c:pt idx="86">
                  <c:v>44280</c:v>
                </c:pt>
                <c:pt idx="87">
                  <c:v>44279</c:v>
                </c:pt>
                <c:pt idx="88">
                  <c:v>44278</c:v>
                </c:pt>
                <c:pt idx="89">
                  <c:v>44277</c:v>
                </c:pt>
                <c:pt idx="90">
                  <c:v>44274</c:v>
                </c:pt>
                <c:pt idx="91">
                  <c:v>44273</c:v>
                </c:pt>
                <c:pt idx="92">
                  <c:v>44272</c:v>
                </c:pt>
                <c:pt idx="93">
                  <c:v>44271</c:v>
                </c:pt>
                <c:pt idx="94">
                  <c:v>44270</c:v>
                </c:pt>
                <c:pt idx="95">
                  <c:v>44267</c:v>
                </c:pt>
                <c:pt idx="96">
                  <c:v>44266</c:v>
                </c:pt>
                <c:pt idx="97">
                  <c:v>44265</c:v>
                </c:pt>
                <c:pt idx="98">
                  <c:v>44264</c:v>
                </c:pt>
                <c:pt idx="99">
                  <c:v>44263</c:v>
                </c:pt>
                <c:pt idx="100">
                  <c:v>44260</c:v>
                </c:pt>
                <c:pt idx="101">
                  <c:v>44259</c:v>
                </c:pt>
                <c:pt idx="102">
                  <c:v>44258</c:v>
                </c:pt>
                <c:pt idx="103">
                  <c:v>44257</c:v>
                </c:pt>
                <c:pt idx="104">
                  <c:v>44256</c:v>
                </c:pt>
                <c:pt idx="105">
                  <c:v>44253</c:v>
                </c:pt>
                <c:pt idx="106">
                  <c:v>44252</c:v>
                </c:pt>
                <c:pt idx="107">
                  <c:v>44251</c:v>
                </c:pt>
                <c:pt idx="108">
                  <c:v>44250</c:v>
                </c:pt>
                <c:pt idx="109">
                  <c:v>44249</c:v>
                </c:pt>
                <c:pt idx="110">
                  <c:v>44246</c:v>
                </c:pt>
                <c:pt idx="111">
                  <c:v>44245</c:v>
                </c:pt>
                <c:pt idx="112">
                  <c:v>44244</c:v>
                </c:pt>
                <c:pt idx="113">
                  <c:v>44243</c:v>
                </c:pt>
                <c:pt idx="114">
                  <c:v>44242</c:v>
                </c:pt>
                <c:pt idx="115">
                  <c:v>44239</c:v>
                </c:pt>
                <c:pt idx="116">
                  <c:v>44238</c:v>
                </c:pt>
                <c:pt idx="117">
                  <c:v>44237</c:v>
                </c:pt>
                <c:pt idx="118">
                  <c:v>44236</c:v>
                </c:pt>
                <c:pt idx="119">
                  <c:v>44235</c:v>
                </c:pt>
                <c:pt idx="120">
                  <c:v>44232</c:v>
                </c:pt>
                <c:pt idx="121">
                  <c:v>44231</c:v>
                </c:pt>
                <c:pt idx="122">
                  <c:v>44230</c:v>
                </c:pt>
                <c:pt idx="123">
                  <c:v>44229</c:v>
                </c:pt>
                <c:pt idx="124">
                  <c:v>44228</c:v>
                </c:pt>
                <c:pt idx="125">
                  <c:v>44225</c:v>
                </c:pt>
                <c:pt idx="126">
                  <c:v>44224</c:v>
                </c:pt>
                <c:pt idx="127">
                  <c:v>44223</c:v>
                </c:pt>
                <c:pt idx="128">
                  <c:v>44222</c:v>
                </c:pt>
                <c:pt idx="129">
                  <c:v>44221</c:v>
                </c:pt>
                <c:pt idx="130">
                  <c:v>44218</c:v>
                </c:pt>
                <c:pt idx="131">
                  <c:v>44217</c:v>
                </c:pt>
                <c:pt idx="132">
                  <c:v>44216</c:v>
                </c:pt>
                <c:pt idx="133">
                  <c:v>44215</c:v>
                </c:pt>
                <c:pt idx="134">
                  <c:v>44214</c:v>
                </c:pt>
                <c:pt idx="135">
                  <c:v>44211</c:v>
                </c:pt>
                <c:pt idx="136">
                  <c:v>44210</c:v>
                </c:pt>
                <c:pt idx="137">
                  <c:v>44209</c:v>
                </c:pt>
                <c:pt idx="138">
                  <c:v>44208</c:v>
                </c:pt>
                <c:pt idx="139">
                  <c:v>44207</c:v>
                </c:pt>
                <c:pt idx="140">
                  <c:v>44204</c:v>
                </c:pt>
                <c:pt idx="141">
                  <c:v>44203</c:v>
                </c:pt>
                <c:pt idx="142">
                  <c:v>44201</c:v>
                </c:pt>
                <c:pt idx="143">
                  <c:v>44200</c:v>
                </c:pt>
                <c:pt idx="144">
                  <c:v>44195</c:v>
                </c:pt>
                <c:pt idx="145">
                  <c:v>44194</c:v>
                </c:pt>
                <c:pt idx="146">
                  <c:v>44193</c:v>
                </c:pt>
                <c:pt idx="147">
                  <c:v>44188</c:v>
                </c:pt>
                <c:pt idx="148">
                  <c:v>44187</c:v>
                </c:pt>
                <c:pt idx="149">
                  <c:v>44186</c:v>
                </c:pt>
                <c:pt idx="150">
                  <c:v>44183</c:v>
                </c:pt>
                <c:pt idx="151">
                  <c:v>44182</c:v>
                </c:pt>
                <c:pt idx="152">
                  <c:v>44181</c:v>
                </c:pt>
                <c:pt idx="153">
                  <c:v>44180</c:v>
                </c:pt>
                <c:pt idx="154">
                  <c:v>44179</c:v>
                </c:pt>
                <c:pt idx="155">
                  <c:v>44176</c:v>
                </c:pt>
                <c:pt idx="156">
                  <c:v>44175</c:v>
                </c:pt>
                <c:pt idx="157">
                  <c:v>44174</c:v>
                </c:pt>
                <c:pt idx="158">
                  <c:v>44173</c:v>
                </c:pt>
                <c:pt idx="159">
                  <c:v>44172</c:v>
                </c:pt>
                <c:pt idx="160">
                  <c:v>44169</c:v>
                </c:pt>
                <c:pt idx="161">
                  <c:v>44168</c:v>
                </c:pt>
                <c:pt idx="162">
                  <c:v>44167</c:v>
                </c:pt>
                <c:pt idx="163">
                  <c:v>44166</c:v>
                </c:pt>
                <c:pt idx="164">
                  <c:v>44165</c:v>
                </c:pt>
                <c:pt idx="165">
                  <c:v>44162</c:v>
                </c:pt>
                <c:pt idx="166">
                  <c:v>44161</c:v>
                </c:pt>
                <c:pt idx="167">
                  <c:v>44160</c:v>
                </c:pt>
                <c:pt idx="168">
                  <c:v>44159</c:v>
                </c:pt>
                <c:pt idx="169">
                  <c:v>44158</c:v>
                </c:pt>
                <c:pt idx="170">
                  <c:v>44155</c:v>
                </c:pt>
                <c:pt idx="171">
                  <c:v>44154</c:v>
                </c:pt>
                <c:pt idx="172">
                  <c:v>44153</c:v>
                </c:pt>
                <c:pt idx="173">
                  <c:v>44152</c:v>
                </c:pt>
                <c:pt idx="174">
                  <c:v>44151</c:v>
                </c:pt>
                <c:pt idx="175">
                  <c:v>44148</c:v>
                </c:pt>
                <c:pt idx="176">
                  <c:v>44147</c:v>
                </c:pt>
                <c:pt idx="177">
                  <c:v>44145</c:v>
                </c:pt>
                <c:pt idx="178">
                  <c:v>44144</c:v>
                </c:pt>
                <c:pt idx="179">
                  <c:v>44141</c:v>
                </c:pt>
                <c:pt idx="180">
                  <c:v>44140</c:v>
                </c:pt>
                <c:pt idx="181">
                  <c:v>44139</c:v>
                </c:pt>
                <c:pt idx="182">
                  <c:v>44138</c:v>
                </c:pt>
                <c:pt idx="183">
                  <c:v>44137</c:v>
                </c:pt>
                <c:pt idx="184">
                  <c:v>44134</c:v>
                </c:pt>
                <c:pt idx="185">
                  <c:v>44133</c:v>
                </c:pt>
                <c:pt idx="186">
                  <c:v>44132</c:v>
                </c:pt>
                <c:pt idx="187">
                  <c:v>44131</c:v>
                </c:pt>
                <c:pt idx="188">
                  <c:v>44130</c:v>
                </c:pt>
                <c:pt idx="189">
                  <c:v>44127</c:v>
                </c:pt>
                <c:pt idx="190">
                  <c:v>44126</c:v>
                </c:pt>
                <c:pt idx="191">
                  <c:v>44125</c:v>
                </c:pt>
                <c:pt idx="192">
                  <c:v>44124</c:v>
                </c:pt>
                <c:pt idx="193">
                  <c:v>44123</c:v>
                </c:pt>
                <c:pt idx="194">
                  <c:v>44120</c:v>
                </c:pt>
                <c:pt idx="195">
                  <c:v>44119</c:v>
                </c:pt>
                <c:pt idx="196">
                  <c:v>44118</c:v>
                </c:pt>
                <c:pt idx="197">
                  <c:v>44117</c:v>
                </c:pt>
                <c:pt idx="198">
                  <c:v>44116</c:v>
                </c:pt>
                <c:pt idx="199">
                  <c:v>44113</c:v>
                </c:pt>
                <c:pt idx="200">
                  <c:v>44112</c:v>
                </c:pt>
                <c:pt idx="201">
                  <c:v>44111</c:v>
                </c:pt>
                <c:pt idx="202">
                  <c:v>44110</c:v>
                </c:pt>
                <c:pt idx="203">
                  <c:v>44109</c:v>
                </c:pt>
                <c:pt idx="204">
                  <c:v>44106</c:v>
                </c:pt>
                <c:pt idx="205">
                  <c:v>44105</c:v>
                </c:pt>
                <c:pt idx="206">
                  <c:v>44104</c:v>
                </c:pt>
                <c:pt idx="207">
                  <c:v>44103</c:v>
                </c:pt>
                <c:pt idx="208">
                  <c:v>44102</c:v>
                </c:pt>
                <c:pt idx="209">
                  <c:v>44099</c:v>
                </c:pt>
                <c:pt idx="210">
                  <c:v>44098</c:v>
                </c:pt>
                <c:pt idx="211">
                  <c:v>44097</c:v>
                </c:pt>
                <c:pt idx="212">
                  <c:v>44096</c:v>
                </c:pt>
                <c:pt idx="213">
                  <c:v>44095</c:v>
                </c:pt>
                <c:pt idx="214">
                  <c:v>44092</c:v>
                </c:pt>
                <c:pt idx="215">
                  <c:v>44091</c:v>
                </c:pt>
                <c:pt idx="216">
                  <c:v>44090</c:v>
                </c:pt>
                <c:pt idx="217">
                  <c:v>44089</c:v>
                </c:pt>
                <c:pt idx="218">
                  <c:v>44088</c:v>
                </c:pt>
                <c:pt idx="219">
                  <c:v>44085</c:v>
                </c:pt>
                <c:pt idx="220">
                  <c:v>44084</c:v>
                </c:pt>
                <c:pt idx="221">
                  <c:v>44083</c:v>
                </c:pt>
                <c:pt idx="222">
                  <c:v>44082</c:v>
                </c:pt>
                <c:pt idx="223">
                  <c:v>44081</c:v>
                </c:pt>
                <c:pt idx="224">
                  <c:v>44078</c:v>
                </c:pt>
                <c:pt idx="225">
                  <c:v>44077</c:v>
                </c:pt>
                <c:pt idx="226">
                  <c:v>44076</c:v>
                </c:pt>
                <c:pt idx="227">
                  <c:v>44075</c:v>
                </c:pt>
                <c:pt idx="228">
                  <c:v>44074</c:v>
                </c:pt>
                <c:pt idx="229">
                  <c:v>44071</c:v>
                </c:pt>
                <c:pt idx="230">
                  <c:v>44070</c:v>
                </c:pt>
                <c:pt idx="231">
                  <c:v>44069</c:v>
                </c:pt>
                <c:pt idx="232">
                  <c:v>44068</c:v>
                </c:pt>
                <c:pt idx="233">
                  <c:v>44067</c:v>
                </c:pt>
                <c:pt idx="234">
                  <c:v>44064</c:v>
                </c:pt>
                <c:pt idx="235">
                  <c:v>44063</c:v>
                </c:pt>
                <c:pt idx="236">
                  <c:v>44062</c:v>
                </c:pt>
                <c:pt idx="237">
                  <c:v>44061</c:v>
                </c:pt>
                <c:pt idx="238">
                  <c:v>44060</c:v>
                </c:pt>
                <c:pt idx="239">
                  <c:v>44057</c:v>
                </c:pt>
                <c:pt idx="240">
                  <c:v>44056</c:v>
                </c:pt>
                <c:pt idx="241">
                  <c:v>44055</c:v>
                </c:pt>
                <c:pt idx="242">
                  <c:v>44054</c:v>
                </c:pt>
                <c:pt idx="243">
                  <c:v>44053</c:v>
                </c:pt>
                <c:pt idx="244">
                  <c:v>44050</c:v>
                </c:pt>
                <c:pt idx="245">
                  <c:v>44049</c:v>
                </c:pt>
                <c:pt idx="246">
                  <c:v>44048</c:v>
                </c:pt>
                <c:pt idx="247">
                  <c:v>44047</c:v>
                </c:pt>
                <c:pt idx="248">
                  <c:v>44046</c:v>
                </c:pt>
                <c:pt idx="249">
                  <c:v>44043</c:v>
                </c:pt>
                <c:pt idx="250">
                  <c:v>44042</c:v>
                </c:pt>
                <c:pt idx="251">
                  <c:v>44041</c:v>
                </c:pt>
                <c:pt idx="252">
                  <c:v>44040</c:v>
                </c:pt>
                <c:pt idx="253">
                  <c:v>44039</c:v>
                </c:pt>
                <c:pt idx="254">
                  <c:v>44036</c:v>
                </c:pt>
                <c:pt idx="255">
                  <c:v>44035</c:v>
                </c:pt>
                <c:pt idx="256">
                  <c:v>44034</c:v>
                </c:pt>
                <c:pt idx="257">
                  <c:v>44033</c:v>
                </c:pt>
                <c:pt idx="258">
                  <c:v>44032</c:v>
                </c:pt>
                <c:pt idx="259">
                  <c:v>44029</c:v>
                </c:pt>
                <c:pt idx="260">
                  <c:v>44028</c:v>
                </c:pt>
                <c:pt idx="261">
                  <c:v>44027</c:v>
                </c:pt>
                <c:pt idx="262">
                  <c:v>44026</c:v>
                </c:pt>
                <c:pt idx="263">
                  <c:v>44025</c:v>
                </c:pt>
                <c:pt idx="264">
                  <c:v>44022</c:v>
                </c:pt>
                <c:pt idx="265">
                  <c:v>44021</c:v>
                </c:pt>
                <c:pt idx="266">
                  <c:v>44020</c:v>
                </c:pt>
                <c:pt idx="267">
                  <c:v>44019</c:v>
                </c:pt>
                <c:pt idx="268">
                  <c:v>44018</c:v>
                </c:pt>
                <c:pt idx="269">
                  <c:v>44015</c:v>
                </c:pt>
                <c:pt idx="270">
                  <c:v>44014</c:v>
                </c:pt>
                <c:pt idx="271">
                  <c:v>44013</c:v>
                </c:pt>
                <c:pt idx="272">
                  <c:v>44012</c:v>
                </c:pt>
                <c:pt idx="273">
                  <c:v>44011</c:v>
                </c:pt>
                <c:pt idx="274">
                  <c:v>44008</c:v>
                </c:pt>
                <c:pt idx="275">
                  <c:v>44007</c:v>
                </c:pt>
                <c:pt idx="276">
                  <c:v>44006</c:v>
                </c:pt>
                <c:pt idx="277">
                  <c:v>44005</c:v>
                </c:pt>
                <c:pt idx="278">
                  <c:v>44004</c:v>
                </c:pt>
                <c:pt idx="279">
                  <c:v>44001</c:v>
                </c:pt>
                <c:pt idx="280">
                  <c:v>44000</c:v>
                </c:pt>
                <c:pt idx="281">
                  <c:v>43999</c:v>
                </c:pt>
                <c:pt idx="282">
                  <c:v>43998</c:v>
                </c:pt>
                <c:pt idx="283">
                  <c:v>43997</c:v>
                </c:pt>
                <c:pt idx="284">
                  <c:v>43994</c:v>
                </c:pt>
                <c:pt idx="285">
                  <c:v>43992</c:v>
                </c:pt>
                <c:pt idx="286">
                  <c:v>43991</c:v>
                </c:pt>
                <c:pt idx="287">
                  <c:v>43990</c:v>
                </c:pt>
                <c:pt idx="288">
                  <c:v>43987</c:v>
                </c:pt>
                <c:pt idx="289">
                  <c:v>43986</c:v>
                </c:pt>
                <c:pt idx="290">
                  <c:v>43985</c:v>
                </c:pt>
                <c:pt idx="291">
                  <c:v>43984</c:v>
                </c:pt>
                <c:pt idx="292">
                  <c:v>43983</c:v>
                </c:pt>
                <c:pt idx="293">
                  <c:v>43980</c:v>
                </c:pt>
                <c:pt idx="294">
                  <c:v>43979</c:v>
                </c:pt>
                <c:pt idx="295">
                  <c:v>43978</c:v>
                </c:pt>
                <c:pt idx="296">
                  <c:v>43977</c:v>
                </c:pt>
                <c:pt idx="297">
                  <c:v>43976</c:v>
                </c:pt>
                <c:pt idx="298">
                  <c:v>43973</c:v>
                </c:pt>
                <c:pt idx="299">
                  <c:v>43972</c:v>
                </c:pt>
                <c:pt idx="300">
                  <c:v>43971</c:v>
                </c:pt>
                <c:pt idx="301">
                  <c:v>43970</c:v>
                </c:pt>
                <c:pt idx="302">
                  <c:v>43969</c:v>
                </c:pt>
                <c:pt idx="303">
                  <c:v>43966</c:v>
                </c:pt>
                <c:pt idx="304">
                  <c:v>43965</c:v>
                </c:pt>
                <c:pt idx="305">
                  <c:v>43964</c:v>
                </c:pt>
                <c:pt idx="306">
                  <c:v>43963</c:v>
                </c:pt>
                <c:pt idx="307">
                  <c:v>43962</c:v>
                </c:pt>
                <c:pt idx="308">
                  <c:v>43959</c:v>
                </c:pt>
                <c:pt idx="309">
                  <c:v>43958</c:v>
                </c:pt>
                <c:pt idx="310">
                  <c:v>43957</c:v>
                </c:pt>
                <c:pt idx="311">
                  <c:v>43956</c:v>
                </c:pt>
                <c:pt idx="312">
                  <c:v>43955</c:v>
                </c:pt>
                <c:pt idx="313">
                  <c:v>43951</c:v>
                </c:pt>
                <c:pt idx="314">
                  <c:v>43950</c:v>
                </c:pt>
                <c:pt idx="315">
                  <c:v>43949</c:v>
                </c:pt>
                <c:pt idx="316">
                  <c:v>43948</c:v>
                </c:pt>
                <c:pt idx="317">
                  <c:v>43945</c:v>
                </c:pt>
                <c:pt idx="318">
                  <c:v>43944</c:v>
                </c:pt>
                <c:pt idx="319">
                  <c:v>43943</c:v>
                </c:pt>
                <c:pt idx="320">
                  <c:v>43942</c:v>
                </c:pt>
                <c:pt idx="321">
                  <c:v>43941</c:v>
                </c:pt>
                <c:pt idx="322">
                  <c:v>43938</c:v>
                </c:pt>
                <c:pt idx="323">
                  <c:v>43937</c:v>
                </c:pt>
                <c:pt idx="324">
                  <c:v>43936</c:v>
                </c:pt>
                <c:pt idx="325">
                  <c:v>43935</c:v>
                </c:pt>
                <c:pt idx="326">
                  <c:v>43930</c:v>
                </c:pt>
                <c:pt idx="327">
                  <c:v>43929</c:v>
                </c:pt>
                <c:pt idx="328">
                  <c:v>43928</c:v>
                </c:pt>
                <c:pt idx="329">
                  <c:v>43927</c:v>
                </c:pt>
                <c:pt idx="330">
                  <c:v>43924</c:v>
                </c:pt>
                <c:pt idx="331">
                  <c:v>43923</c:v>
                </c:pt>
                <c:pt idx="332">
                  <c:v>43922</c:v>
                </c:pt>
                <c:pt idx="333">
                  <c:v>43921</c:v>
                </c:pt>
                <c:pt idx="334">
                  <c:v>43920</c:v>
                </c:pt>
                <c:pt idx="335">
                  <c:v>43917</c:v>
                </c:pt>
                <c:pt idx="336">
                  <c:v>43916</c:v>
                </c:pt>
                <c:pt idx="337">
                  <c:v>43915</c:v>
                </c:pt>
                <c:pt idx="338">
                  <c:v>43914</c:v>
                </c:pt>
                <c:pt idx="339">
                  <c:v>43913</c:v>
                </c:pt>
                <c:pt idx="340">
                  <c:v>43910</c:v>
                </c:pt>
                <c:pt idx="341">
                  <c:v>43909</c:v>
                </c:pt>
                <c:pt idx="342">
                  <c:v>43908</c:v>
                </c:pt>
                <c:pt idx="343">
                  <c:v>43907</c:v>
                </c:pt>
                <c:pt idx="344">
                  <c:v>43906</c:v>
                </c:pt>
                <c:pt idx="345">
                  <c:v>43903</c:v>
                </c:pt>
                <c:pt idx="346">
                  <c:v>43902</c:v>
                </c:pt>
                <c:pt idx="347">
                  <c:v>43901</c:v>
                </c:pt>
                <c:pt idx="348">
                  <c:v>43900</c:v>
                </c:pt>
                <c:pt idx="349">
                  <c:v>43899</c:v>
                </c:pt>
                <c:pt idx="350">
                  <c:v>43896</c:v>
                </c:pt>
                <c:pt idx="351">
                  <c:v>43895</c:v>
                </c:pt>
                <c:pt idx="352">
                  <c:v>43894</c:v>
                </c:pt>
                <c:pt idx="353">
                  <c:v>43893</c:v>
                </c:pt>
                <c:pt idx="354">
                  <c:v>43892</c:v>
                </c:pt>
                <c:pt idx="355">
                  <c:v>43889</c:v>
                </c:pt>
                <c:pt idx="356">
                  <c:v>43888</c:v>
                </c:pt>
                <c:pt idx="357">
                  <c:v>43887</c:v>
                </c:pt>
                <c:pt idx="358">
                  <c:v>43886</c:v>
                </c:pt>
                <c:pt idx="359">
                  <c:v>43885</c:v>
                </c:pt>
                <c:pt idx="360">
                  <c:v>43882</c:v>
                </c:pt>
                <c:pt idx="361">
                  <c:v>43881</c:v>
                </c:pt>
                <c:pt idx="362">
                  <c:v>43880</c:v>
                </c:pt>
                <c:pt idx="363">
                  <c:v>43879</c:v>
                </c:pt>
                <c:pt idx="364">
                  <c:v>43878</c:v>
                </c:pt>
                <c:pt idx="365">
                  <c:v>43875</c:v>
                </c:pt>
                <c:pt idx="366">
                  <c:v>43874</c:v>
                </c:pt>
                <c:pt idx="367">
                  <c:v>43873</c:v>
                </c:pt>
                <c:pt idx="368">
                  <c:v>43872</c:v>
                </c:pt>
                <c:pt idx="369">
                  <c:v>43871</c:v>
                </c:pt>
                <c:pt idx="370">
                  <c:v>43868</c:v>
                </c:pt>
                <c:pt idx="371">
                  <c:v>43867</c:v>
                </c:pt>
                <c:pt idx="372">
                  <c:v>43866</c:v>
                </c:pt>
                <c:pt idx="373">
                  <c:v>43865</c:v>
                </c:pt>
                <c:pt idx="374">
                  <c:v>43864</c:v>
                </c:pt>
                <c:pt idx="375">
                  <c:v>43861</c:v>
                </c:pt>
                <c:pt idx="376">
                  <c:v>43860</c:v>
                </c:pt>
                <c:pt idx="377">
                  <c:v>43859</c:v>
                </c:pt>
                <c:pt idx="378">
                  <c:v>43858</c:v>
                </c:pt>
                <c:pt idx="379">
                  <c:v>43857</c:v>
                </c:pt>
                <c:pt idx="380">
                  <c:v>43854</c:v>
                </c:pt>
                <c:pt idx="381">
                  <c:v>43853</c:v>
                </c:pt>
                <c:pt idx="382">
                  <c:v>43852</c:v>
                </c:pt>
                <c:pt idx="383">
                  <c:v>43851</c:v>
                </c:pt>
                <c:pt idx="384">
                  <c:v>43850</c:v>
                </c:pt>
                <c:pt idx="385">
                  <c:v>43847</c:v>
                </c:pt>
                <c:pt idx="386">
                  <c:v>43846</c:v>
                </c:pt>
                <c:pt idx="387">
                  <c:v>43845</c:v>
                </c:pt>
                <c:pt idx="388">
                  <c:v>43844</c:v>
                </c:pt>
                <c:pt idx="389">
                  <c:v>43843</c:v>
                </c:pt>
                <c:pt idx="390">
                  <c:v>43840</c:v>
                </c:pt>
                <c:pt idx="391">
                  <c:v>43839</c:v>
                </c:pt>
                <c:pt idx="392">
                  <c:v>43838</c:v>
                </c:pt>
                <c:pt idx="393">
                  <c:v>43837</c:v>
                </c:pt>
                <c:pt idx="394">
                  <c:v>43833</c:v>
                </c:pt>
                <c:pt idx="395">
                  <c:v>43832</c:v>
                </c:pt>
                <c:pt idx="396">
                  <c:v>43829</c:v>
                </c:pt>
                <c:pt idx="397">
                  <c:v>43826</c:v>
                </c:pt>
                <c:pt idx="398">
                  <c:v>43822</c:v>
                </c:pt>
                <c:pt idx="399">
                  <c:v>43819</c:v>
                </c:pt>
                <c:pt idx="400">
                  <c:v>43818</c:v>
                </c:pt>
                <c:pt idx="401">
                  <c:v>43817</c:v>
                </c:pt>
                <c:pt idx="402">
                  <c:v>43816</c:v>
                </c:pt>
                <c:pt idx="403">
                  <c:v>43815</c:v>
                </c:pt>
                <c:pt idx="404">
                  <c:v>43812</c:v>
                </c:pt>
                <c:pt idx="405">
                  <c:v>43811</c:v>
                </c:pt>
                <c:pt idx="406">
                  <c:v>43810</c:v>
                </c:pt>
                <c:pt idx="407">
                  <c:v>43809</c:v>
                </c:pt>
                <c:pt idx="408">
                  <c:v>43808</c:v>
                </c:pt>
                <c:pt idx="409">
                  <c:v>43805</c:v>
                </c:pt>
                <c:pt idx="410">
                  <c:v>43804</c:v>
                </c:pt>
                <c:pt idx="411">
                  <c:v>43803</c:v>
                </c:pt>
                <c:pt idx="412">
                  <c:v>43802</c:v>
                </c:pt>
                <c:pt idx="413">
                  <c:v>43801</c:v>
                </c:pt>
                <c:pt idx="414">
                  <c:v>43798</c:v>
                </c:pt>
                <c:pt idx="415">
                  <c:v>43797</c:v>
                </c:pt>
                <c:pt idx="416">
                  <c:v>43796</c:v>
                </c:pt>
                <c:pt idx="417">
                  <c:v>43795</c:v>
                </c:pt>
                <c:pt idx="418">
                  <c:v>43794</c:v>
                </c:pt>
                <c:pt idx="419">
                  <c:v>43791</c:v>
                </c:pt>
                <c:pt idx="420">
                  <c:v>43790</c:v>
                </c:pt>
                <c:pt idx="421">
                  <c:v>43789</c:v>
                </c:pt>
                <c:pt idx="422">
                  <c:v>43788</c:v>
                </c:pt>
                <c:pt idx="423">
                  <c:v>43787</c:v>
                </c:pt>
                <c:pt idx="424">
                  <c:v>43784</c:v>
                </c:pt>
                <c:pt idx="425">
                  <c:v>43783</c:v>
                </c:pt>
                <c:pt idx="426">
                  <c:v>43782</c:v>
                </c:pt>
                <c:pt idx="427">
                  <c:v>43781</c:v>
                </c:pt>
                <c:pt idx="428">
                  <c:v>43777</c:v>
                </c:pt>
                <c:pt idx="429">
                  <c:v>43776</c:v>
                </c:pt>
                <c:pt idx="430">
                  <c:v>43775</c:v>
                </c:pt>
                <c:pt idx="431">
                  <c:v>43774</c:v>
                </c:pt>
                <c:pt idx="432">
                  <c:v>43773</c:v>
                </c:pt>
                <c:pt idx="433">
                  <c:v>43769</c:v>
                </c:pt>
                <c:pt idx="434">
                  <c:v>43768</c:v>
                </c:pt>
                <c:pt idx="435">
                  <c:v>43767</c:v>
                </c:pt>
                <c:pt idx="436">
                  <c:v>43766</c:v>
                </c:pt>
                <c:pt idx="437">
                  <c:v>43763</c:v>
                </c:pt>
                <c:pt idx="438">
                  <c:v>43762</c:v>
                </c:pt>
                <c:pt idx="439">
                  <c:v>43761</c:v>
                </c:pt>
                <c:pt idx="440">
                  <c:v>43760</c:v>
                </c:pt>
                <c:pt idx="441">
                  <c:v>43759</c:v>
                </c:pt>
                <c:pt idx="442">
                  <c:v>43756</c:v>
                </c:pt>
                <c:pt idx="443">
                  <c:v>43755</c:v>
                </c:pt>
                <c:pt idx="444">
                  <c:v>43754</c:v>
                </c:pt>
                <c:pt idx="445">
                  <c:v>43753</c:v>
                </c:pt>
                <c:pt idx="446">
                  <c:v>43752</c:v>
                </c:pt>
                <c:pt idx="447">
                  <c:v>43749</c:v>
                </c:pt>
                <c:pt idx="448">
                  <c:v>43748</c:v>
                </c:pt>
                <c:pt idx="449">
                  <c:v>43747</c:v>
                </c:pt>
                <c:pt idx="450">
                  <c:v>43746</c:v>
                </c:pt>
                <c:pt idx="451">
                  <c:v>43745</c:v>
                </c:pt>
                <c:pt idx="452">
                  <c:v>43742</c:v>
                </c:pt>
                <c:pt idx="453">
                  <c:v>43741</c:v>
                </c:pt>
                <c:pt idx="454">
                  <c:v>43740</c:v>
                </c:pt>
                <c:pt idx="455">
                  <c:v>43739</c:v>
                </c:pt>
                <c:pt idx="456">
                  <c:v>43738</c:v>
                </c:pt>
                <c:pt idx="457">
                  <c:v>43735</c:v>
                </c:pt>
                <c:pt idx="458">
                  <c:v>43734</c:v>
                </c:pt>
                <c:pt idx="459">
                  <c:v>43733</c:v>
                </c:pt>
                <c:pt idx="460">
                  <c:v>43732</c:v>
                </c:pt>
                <c:pt idx="461">
                  <c:v>43731</c:v>
                </c:pt>
                <c:pt idx="462">
                  <c:v>43728</c:v>
                </c:pt>
                <c:pt idx="463">
                  <c:v>43727</c:v>
                </c:pt>
                <c:pt idx="464">
                  <c:v>43726</c:v>
                </c:pt>
                <c:pt idx="465">
                  <c:v>43725</c:v>
                </c:pt>
                <c:pt idx="466">
                  <c:v>43724</c:v>
                </c:pt>
                <c:pt idx="467">
                  <c:v>43721</c:v>
                </c:pt>
                <c:pt idx="468">
                  <c:v>43720</c:v>
                </c:pt>
                <c:pt idx="469">
                  <c:v>43719</c:v>
                </c:pt>
                <c:pt idx="470">
                  <c:v>43718</c:v>
                </c:pt>
                <c:pt idx="471">
                  <c:v>43717</c:v>
                </c:pt>
                <c:pt idx="472">
                  <c:v>43714</c:v>
                </c:pt>
                <c:pt idx="473">
                  <c:v>43713</c:v>
                </c:pt>
                <c:pt idx="474">
                  <c:v>43712</c:v>
                </c:pt>
                <c:pt idx="475">
                  <c:v>43711</c:v>
                </c:pt>
                <c:pt idx="476">
                  <c:v>43710</c:v>
                </c:pt>
                <c:pt idx="477">
                  <c:v>43707</c:v>
                </c:pt>
                <c:pt idx="478">
                  <c:v>43706</c:v>
                </c:pt>
                <c:pt idx="479">
                  <c:v>43705</c:v>
                </c:pt>
                <c:pt idx="480">
                  <c:v>43704</c:v>
                </c:pt>
                <c:pt idx="481">
                  <c:v>43703</c:v>
                </c:pt>
                <c:pt idx="482">
                  <c:v>43700</c:v>
                </c:pt>
                <c:pt idx="483">
                  <c:v>43699</c:v>
                </c:pt>
                <c:pt idx="484">
                  <c:v>43698</c:v>
                </c:pt>
                <c:pt idx="485">
                  <c:v>43697</c:v>
                </c:pt>
                <c:pt idx="486">
                  <c:v>43696</c:v>
                </c:pt>
                <c:pt idx="487">
                  <c:v>43693</c:v>
                </c:pt>
                <c:pt idx="488">
                  <c:v>43691</c:v>
                </c:pt>
                <c:pt idx="489">
                  <c:v>43690</c:v>
                </c:pt>
                <c:pt idx="490">
                  <c:v>43689</c:v>
                </c:pt>
                <c:pt idx="491">
                  <c:v>43686</c:v>
                </c:pt>
                <c:pt idx="492">
                  <c:v>43685</c:v>
                </c:pt>
                <c:pt idx="493">
                  <c:v>43684</c:v>
                </c:pt>
                <c:pt idx="494">
                  <c:v>43683</c:v>
                </c:pt>
                <c:pt idx="495">
                  <c:v>43682</c:v>
                </c:pt>
                <c:pt idx="496">
                  <c:v>43679</c:v>
                </c:pt>
                <c:pt idx="497">
                  <c:v>43678</c:v>
                </c:pt>
                <c:pt idx="498">
                  <c:v>43677</c:v>
                </c:pt>
                <c:pt idx="499">
                  <c:v>43676</c:v>
                </c:pt>
                <c:pt idx="500">
                  <c:v>43675</c:v>
                </c:pt>
                <c:pt idx="501">
                  <c:v>43672</c:v>
                </c:pt>
                <c:pt idx="502">
                  <c:v>43671</c:v>
                </c:pt>
                <c:pt idx="503">
                  <c:v>43670</c:v>
                </c:pt>
                <c:pt idx="504">
                  <c:v>43669</c:v>
                </c:pt>
                <c:pt idx="505">
                  <c:v>43668</c:v>
                </c:pt>
                <c:pt idx="506">
                  <c:v>43665</c:v>
                </c:pt>
                <c:pt idx="507">
                  <c:v>43664</c:v>
                </c:pt>
                <c:pt idx="508">
                  <c:v>43663</c:v>
                </c:pt>
                <c:pt idx="509">
                  <c:v>43662</c:v>
                </c:pt>
                <c:pt idx="510">
                  <c:v>43661</c:v>
                </c:pt>
                <c:pt idx="511">
                  <c:v>43658</c:v>
                </c:pt>
                <c:pt idx="512">
                  <c:v>43657</c:v>
                </c:pt>
                <c:pt idx="513">
                  <c:v>43656</c:v>
                </c:pt>
                <c:pt idx="514">
                  <c:v>43655</c:v>
                </c:pt>
                <c:pt idx="515">
                  <c:v>43654</c:v>
                </c:pt>
                <c:pt idx="516">
                  <c:v>43651</c:v>
                </c:pt>
                <c:pt idx="517">
                  <c:v>43650</c:v>
                </c:pt>
                <c:pt idx="518">
                  <c:v>43649</c:v>
                </c:pt>
                <c:pt idx="519">
                  <c:v>43648</c:v>
                </c:pt>
                <c:pt idx="520">
                  <c:v>43647</c:v>
                </c:pt>
                <c:pt idx="521">
                  <c:v>43644</c:v>
                </c:pt>
                <c:pt idx="522">
                  <c:v>43643</c:v>
                </c:pt>
                <c:pt idx="523">
                  <c:v>43642</c:v>
                </c:pt>
                <c:pt idx="524">
                  <c:v>43641</c:v>
                </c:pt>
                <c:pt idx="525">
                  <c:v>43640</c:v>
                </c:pt>
                <c:pt idx="526">
                  <c:v>43637</c:v>
                </c:pt>
                <c:pt idx="527">
                  <c:v>43635</c:v>
                </c:pt>
                <c:pt idx="528">
                  <c:v>43634</c:v>
                </c:pt>
                <c:pt idx="529">
                  <c:v>43633</c:v>
                </c:pt>
                <c:pt idx="530">
                  <c:v>43630</c:v>
                </c:pt>
                <c:pt idx="531">
                  <c:v>43629</c:v>
                </c:pt>
                <c:pt idx="532">
                  <c:v>43628</c:v>
                </c:pt>
                <c:pt idx="533">
                  <c:v>43627</c:v>
                </c:pt>
                <c:pt idx="534">
                  <c:v>43626</c:v>
                </c:pt>
                <c:pt idx="535">
                  <c:v>43623</c:v>
                </c:pt>
                <c:pt idx="536">
                  <c:v>43622</c:v>
                </c:pt>
                <c:pt idx="537">
                  <c:v>43621</c:v>
                </c:pt>
                <c:pt idx="538">
                  <c:v>43620</c:v>
                </c:pt>
                <c:pt idx="539">
                  <c:v>43619</c:v>
                </c:pt>
                <c:pt idx="540">
                  <c:v>43616</c:v>
                </c:pt>
                <c:pt idx="541">
                  <c:v>43615</c:v>
                </c:pt>
                <c:pt idx="542">
                  <c:v>43614</c:v>
                </c:pt>
                <c:pt idx="543">
                  <c:v>43613</c:v>
                </c:pt>
                <c:pt idx="544">
                  <c:v>43612</c:v>
                </c:pt>
                <c:pt idx="545">
                  <c:v>43609</c:v>
                </c:pt>
                <c:pt idx="546">
                  <c:v>43608</c:v>
                </c:pt>
                <c:pt idx="547">
                  <c:v>43607</c:v>
                </c:pt>
                <c:pt idx="548">
                  <c:v>43606</c:v>
                </c:pt>
                <c:pt idx="549">
                  <c:v>43605</c:v>
                </c:pt>
                <c:pt idx="550">
                  <c:v>43602</c:v>
                </c:pt>
                <c:pt idx="551">
                  <c:v>43601</c:v>
                </c:pt>
                <c:pt idx="552">
                  <c:v>43600</c:v>
                </c:pt>
                <c:pt idx="553">
                  <c:v>43599</c:v>
                </c:pt>
                <c:pt idx="554">
                  <c:v>43598</c:v>
                </c:pt>
                <c:pt idx="555">
                  <c:v>43595</c:v>
                </c:pt>
                <c:pt idx="556">
                  <c:v>43594</c:v>
                </c:pt>
                <c:pt idx="557">
                  <c:v>43593</c:v>
                </c:pt>
                <c:pt idx="558">
                  <c:v>43592</c:v>
                </c:pt>
                <c:pt idx="559">
                  <c:v>43591</c:v>
                </c:pt>
                <c:pt idx="560">
                  <c:v>43587</c:v>
                </c:pt>
                <c:pt idx="561">
                  <c:v>43585</c:v>
                </c:pt>
                <c:pt idx="562">
                  <c:v>43584</c:v>
                </c:pt>
                <c:pt idx="563">
                  <c:v>43581</c:v>
                </c:pt>
                <c:pt idx="564">
                  <c:v>43580</c:v>
                </c:pt>
                <c:pt idx="565">
                  <c:v>43579</c:v>
                </c:pt>
                <c:pt idx="566">
                  <c:v>43578</c:v>
                </c:pt>
                <c:pt idx="567">
                  <c:v>43573</c:v>
                </c:pt>
                <c:pt idx="568">
                  <c:v>43572</c:v>
                </c:pt>
                <c:pt idx="569">
                  <c:v>43571</c:v>
                </c:pt>
                <c:pt idx="570">
                  <c:v>43570</c:v>
                </c:pt>
                <c:pt idx="571">
                  <c:v>43567</c:v>
                </c:pt>
                <c:pt idx="572">
                  <c:v>43566</c:v>
                </c:pt>
                <c:pt idx="573">
                  <c:v>43565</c:v>
                </c:pt>
                <c:pt idx="574">
                  <c:v>43564</c:v>
                </c:pt>
                <c:pt idx="575">
                  <c:v>43563</c:v>
                </c:pt>
                <c:pt idx="576">
                  <c:v>43560</c:v>
                </c:pt>
                <c:pt idx="577">
                  <c:v>43559</c:v>
                </c:pt>
                <c:pt idx="578">
                  <c:v>43558</c:v>
                </c:pt>
                <c:pt idx="579">
                  <c:v>43557</c:v>
                </c:pt>
                <c:pt idx="580">
                  <c:v>43556</c:v>
                </c:pt>
                <c:pt idx="581">
                  <c:v>43553</c:v>
                </c:pt>
                <c:pt idx="582">
                  <c:v>43552</c:v>
                </c:pt>
                <c:pt idx="583">
                  <c:v>43551</c:v>
                </c:pt>
                <c:pt idx="584">
                  <c:v>43550</c:v>
                </c:pt>
                <c:pt idx="585">
                  <c:v>43549</c:v>
                </c:pt>
                <c:pt idx="586">
                  <c:v>43546</c:v>
                </c:pt>
                <c:pt idx="587">
                  <c:v>43545</c:v>
                </c:pt>
                <c:pt idx="588">
                  <c:v>43544</c:v>
                </c:pt>
                <c:pt idx="589">
                  <c:v>43543</c:v>
                </c:pt>
                <c:pt idx="590">
                  <c:v>43542</c:v>
                </c:pt>
                <c:pt idx="591">
                  <c:v>43539</c:v>
                </c:pt>
                <c:pt idx="592">
                  <c:v>43538</c:v>
                </c:pt>
                <c:pt idx="593">
                  <c:v>43537</c:v>
                </c:pt>
                <c:pt idx="594">
                  <c:v>43536</c:v>
                </c:pt>
                <c:pt idx="595">
                  <c:v>43535</c:v>
                </c:pt>
                <c:pt idx="596">
                  <c:v>43532</c:v>
                </c:pt>
                <c:pt idx="597">
                  <c:v>43531</c:v>
                </c:pt>
                <c:pt idx="598">
                  <c:v>43530</c:v>
                </c:pt>
                <c:pt idx="599">
                  <c:v>43529</c:v>
                </c:pt>
                <c:pt idx="600">
                  <c:v>43528</c:v>
                </c:pt>
                <c:pt idx="601">
                  <c:v>43525</c:v>
                </c:pt>
                <c:pt idx="602">
                  <c:v>43524</c:v>
                </c:pt>
                <c:pt idx="603">
                  <c:v>43523</c:v>
                </c:pt>
                <c:pt idx="604">
                  <c:v>43522</c:v>
                </c:pt>
                <c:pt idx="605">
                  <c:v>43521</c:v>
                </c:pt>
                <c:pt idx="606">
                  <c:v>43518</c:v>
                </c:pt>
                <c:pt idx="607">
                  <c:v>43517</c:v>
                </c:pt>
                <c:pt idx="608">
                  <c:v>43516</c:v>
                </c:pt>
                <c:pt idx="609">
                  <c:v>43515</c:v>
                </c:pt>
                <c:pt idx="610">
                  <c:v>43514</c:v>
                </c:pt>
                <c:pt idx="611">
                  <c:v>43511</c:v>
                </c:pt>
                <c:pt idx="612">
                  <c:v>43510</c:v>
                </c:pt>
                <c:pt idx="613">
                  <c:v>43509</c:v>
                </c:pt>
                <c:pt idx="614">
                  <c:v>43508</c:v>
                </c:pt>
                <c:pt idx="615">
                  <c:v>43507</c:v>
                </c:pt>
                <c:pt idx="616">
                  <c:v>43504</c:v>
                </c:pt>
                <c:pt idx="617">
                  <c:v>43503</c:v>
                </c:pt>
                <c:pt idx="618">
                  <c:v>43502</c:v>
                </c:pt>
                <c:pt idx="619">
                  <c:v>43501</c:v>
                </c:pt>
                <c:pt idx="620">
                  <c:v>43500</c:v>
                </c:pt>
                <c:pt idx="621">
                  <c:v>43497</c:v>
                </c:pt>
                <c:pt idx="622">
                  <c:v>43496</c:v>
                </c:pt>
                <c:pt idx="623">
                  <c:v>43495</c:v>
                </c:pt>
                <c:pt idx="624">
                  <c:v>43494</c:v>
                </c:pt>
                <c:pt idx="625">
                  <c:v>43493</c:v>
                </c:pt>
                <c:pt idx="626">
                  <c:v>43490</c:v>
                </c:pt>
                <c:pt idx="627">
                  <c:v>43489</c:v>
                </c:pt>
                <c:pt idx="628">
                  <c:v>43488</c:v>
                </c:pt>
                <c:pt idx="629">
                  <c:v>43487</c:v>
                </c:pt>
                <c:pt idx="630">
                  <c:v>43486</c:v>
                </c:pt>
                <c:pt idx="631">
                  <c:v>43483</c:v>
                </c:pt>
                <c:pt idx="632">
                  <c:v>43482</c:v>
                </c:pt>
                <c:pt idx="633">
                  <c:v>43481</c:v>
                </c:pt>
                <c:pt idx="634">
                  <c:v>43480</c:v>
                </c:pt>
                <c:pt idx="635">
                  <c:v>43479</c:v>
                </c:pt>
                <c:pt idx="636">
                  <c:v>43476</c:v>
                </c:pt>
                <c:pt idx="637">
                  <c:v>43475</c:v>
                </c:pt>
                <c:pt idx="638">
                  <c:v>43474</c:v>
                </c:pt>
                <c:pt idx="639">
                  <c:v>43473</c:v>
                </c:pt>
                <c:pt idx="640">
                  <c:v>43472</c:v>
                </c:pt>
                <c:pt idx="641">
                  <c:v>43469</c:v>
                </c:pt>
              </c:numCache>
            </c:numRef>
          </c:cat>
          <c:val>
            <c:numRef>
              <c:f>BETAW20T!$J$9:$J$650</c:f>
              <c:numCache>
                <c:formatCode>#,##0</c:formatCode>
                <c:ptCount val="642"/>
                <c:pt idx="1">
                  <c:v>69259148.464818791</c:v>
                </c:pt>
                <c:pt idx="2">
                  <c:v>68609876.678510889</c:v>
                </c:pt>
                <c:pt idx="3">
                  <c:v>70065271.570000008</c:v>
                </c:pt>
                <c:pt idx="4">
                  <c:v>70125688.929999992</c:v>
                </c:pt>
                <c:pt idx="5">
                  <c:v>69735494.859999999</c:v>
                </c:pt>
                <c:pt idx="6">
                  <c:v>70117075.319999993</c:v>
                </c:pt>
                <c:pt idx="7">
                  <c:v>69181877.756796658</c:v>
                </c:pt>
                <c:pt idx="8">
                  <c:v>68704377.24532412</c:v>
                </c:pt>
                <c:pt idx="9">
                  <c:v>74957161.459999993</c:v>
                </c:pt>
                <c:pt idx="10">
                  <c:v>74936915.94372572</c:v>
                </c:pt>
                <c:pt idx="11">
                  <c:v>75205051.687061116</c:v>
                </c:pt>
                <c:pt idx="12">
                  <c:v>75834785.219999999</c:v>
                </c:pt>
                <c:pt idx="13">
                  <c:v>75542319.539999992</c:v>
                </c:pt>
                <c:pt idx="14">
                  <c:v>75421579.61999999</c:v>
                </c:pt>
                <c:pt idx="15">
                  <c:v>74848722.49000001</c:v>
                </c:pt>
                <c:pt idx="16">
                  <c:v>76565719.829999998</c:v>
                </c:pt>
                <c:pt idx="17">
                  <c:v>74646413.810000002</c:v>
                </c:pt>
                <c:pt idx="18">
                  <c:v>75665325.579999998</c:v>
                </c:pt>
                <c:pt idx="19">
                  <c:v>75303459.339999989</c:v>
                </c:pt>
                <c:pt idx="20">
                  <c:v>75251145.359999999</c:v>
                </c:pt>
                <c:pt idx="21">
                  <c:v>74177871.120000005</c:v>
                </c:pt>
                <c:pt idx="22">
                  <c:v>75510870.540000007</c:v>
                </c:pt>
                <c:pt idx="23">
                  <c:v>76435506</c:v>
                </c:pt>
                <c:pt idx="24">
                  <c:v>76326900.689999998</c:v>
                </c:pt>
                <c:pt idx="25">
                  <c:v>76016715.50999999</c:v>
                </c:pt>
                <c:pt idx="26">
                  <c:v>74699185.909999996</c:v>
                </c:pt>
                <c:pt idx="27">
                  <c:v>74261383.340000004</c:v>
                </c:pt>
                <c:pt idx="28">
                  <c:v>74227602.520000011</c:v>
                </c:pt>
                <c:pt idx="29">
                  <c:v>74271819.430000007</c:v>
                </c:pt>
                <c:pt idx="30">
                  <c:v>73908469.360000014</c:v>
                </c:pt>
                <c:pt idx="31">
                  <c:v>74367906.969999999</c:v>
                </c:pt>
                <c:pt idx="32">
                  <c:v>74538958.019999996</c:v>
                </c:pt>
                <c:pt idx="33">
                  <c:v>75302799.939999983</c:v>
                </c:pt>
                <c:pt idx="34">
                  <c:v>74354681.609999999</c:v>
                </c:pt>
                <c:pt idx="35">
                  <c:v>74766358.010000005</c:v>
                </c:pt>
                <c:pt idx="36">
                  <c:v>74150547.599999994</c:v>
                </c:pt>
                <c:pt idx="37">
                  <c:v>74793355.409999996</c:v>
                </c:pt>
                <c:pt idx="38">
                  <c:v>75097546.669999987</c:v>
                </c:pt>
                <c:pt idx="39">
                  <c:v>75365423.310000002</c:v>
                </c:pt>
                <c:pt idx="40">
                  <c:v>75290243.460000008</c:v>
                </c:pt>
                <c:pt idx="41">
                  <c:v>74608997.270000011</c:v>
                </c:pt>
                <c:pt idx="42">
                  <c:v>74610757.24000001</c:v>
                </c:pt>
                <c:pt idx="43">
                  <c:v>74606772.920000017</c:v>
                </c:pt>
                <c:pt idx="44">
                  <c:v>73645343.390000001</c:v>
                </c:pt>
                <c:pt idx="45">
                  <c:v>72226940.836595818</c:v>
                </c:pt>
                <c:pt idx="46">
                  <c:v>71859898.345069319</c:v>
                </c:pt>
                <c:pt idx="47">
                  <c:v>70483752.459999993</c:v>
                </c:pt>
                <c:pt idx="48">
                  <c:v>70649330.479999989</c:v>
                </c:pt>
                <c:pt idx="49">
                  <c:v>70390969.019999996</c:v>
                </c:pt>
                <c:pt idx="50">
                  <c:v>69863600.679999992</c:v>
                </c:pt>
                <c:pt idx="51">
                  <c:v>70572100.179999992</c:v>
                </c:pt>
                <c:pt idx="52">
                  <c:v>70312302.730752319</c:v>
                </c:pt>
                <c:pt idx="53">
                  <c:v>69136366.135407045</c:v>
                </c:pt>
                <c:pt idx="54">
                  <c:v>67962103.25</c:v>
                </c:pt>
                <c:pt idx="55">
                  <c:v>68030512.790000007</c:v>
                </c:pt>
                <c:pt idx="56">
                  <c:v>68652956.019999996</c:v>
                </c:pt>
                <c:pt idx="57">
                  <c:v>68824213.979999989</c:v>
                </c:pt>
                <c:pt idx="58">
                  <c:v>68231189.169999987</c:v>
                </c:pt>
                <c:pt idx="59">
                  <c:v>66583922.108131044</c:v>
                </c:pt>
                <c:pt idx="60">
                  <c:v>66610371.044934921</c:v>
                </c:pt>
                <c:pt idx="61">
                  <c:v>64182899.04498788</c:v>
                </c:pt>
                <c:pt idx="62">
                  <c:v>64227190.609999999</c:v>
                </c:pt>
                <c:pt idx="63">
                  <c:v>64641679.420000002</c:v>
                </c:pt>
                <c:pt idx="64">
                  <c:v>63979373.829999998</c:v>
                </c:pt>
                <c:pt idx="65">
                  <c:v>63012322.046260245</c:v>
                </c:pt>
                <c:pt idx="66">
                  <c:v>63208110.654956006</c:v>
                </c:pt>
                <c:pt idx="67">
                  <c:v>61956445.030000001</c:v>
                </c:pt>
                <c:pt idx="68">
                  <c:v>62055859.460625954</c:v>
                </c:pt>
                <c:pt idx="69">
                  <c:v>61829030.935284026</c:v>
                </c:pt>
                <c:pt idx="70">
                  <c:v>61491206.079999998</c:v>
                </c:pt>
                <c:pt idx="71">
                  <c:v>61840055.699999996</c:v>
                </c:pt>
                <c:pt idx="72">
                  <c:v>62254832.5</c:v>
                </c:pt>
                <c:pt idx="73">
                  <c:v>62473847.449999996</c:v>
                </c:pt>
                <c:pt idx="74">
                  <c:v>62248301.149999999</c:v>
                </c:pt>
                <c:pt idx="75">
                  <c:v>61097167.130000003</c:v>
                </c:pt>
                <c:pt idx="76">
                  <c:v>61342435.667570218</c:v>
                </c:pt>
                <c:pt idx="77">
                  <c:v>61115115.926593892</c:v>
                </c:pt>
                <c:pt idx="78">
                  <c:v>60270864.142046392</c:v>
                </c:pt>
                <c:pt idx="79">
                  <c:v>60832687.721163981</c:v>
                </c:pt>
                <c:pt idx="80">
                  <c:v>60240786</c:v>
                </c:pt>
                <c:pt idx="81">
                  <c:v>58495661.219999999</c:v>
                </c:pt>
                <c:pt idx="82">
                  <c:v>58032358.359999999</c:v>
                </c:pt>
                <c:pt idx="83">
                  <c:v>58137859.439999998</c:v>
                </c:pt>
                <c:pt idx="84">
                  <c:v>58459214.719999999</c:v>
                </c:pt>
                <c:pt idx="85">
                  <c:v>57436430.196406245</c:v>
                </c:pt>
                <c:pt idx="86">
                  <c:v>56184165.934026867</c:v>
                </c:pt>
                <c:pt idx="87">
                  <c:v>56071517.418353766</c:v>
                </c:pt>
                <c:pt idx="88">
                  <c:v>56769512.626242839</c:v>
                </c:pt>
                <c:pt idx="89">
                  <c:v>56281149.089999996</c:v>
                </c:pt>
                <c:pt idx="90">
                  <c:v>56240522.892717779</c:v>
                </c:pt>
                <c:pt idx="91">
                  <c:v>57211559.408215962</c:v>
                </c:pt>
                <c:pt idx="92">
                  <c:v>52630857.479999997</c:v>
                </c:pt>
                <c:pt idx="93">
                  <c:v>53782756.389999993</c:v>
                </c:pt>
                <c:pt idx="94">
                  <c:v>54323053.299999997</c:v>
                </c:pt>
                <c:pt idx="95">
                  <c:v>54458808.32</c:v>
                </c:pt>
                <c:pt idx="96">
                  <c:v>54141846.079999998</c:v>
                </c:pt>
                <c:pt idx="97">
                  <c:v>54392055.339999996</c:v>
                </c:pt>
                <c:pt idx="98">
                  <c:v>54138449.93</c:v>
                </c:pt>
                <c:pt idx="99">
                  <c:v>53354142.689999998</c:v>
                </c:pt>
                <c:pt idx="100">
                  <c:v>52660770.529999994</c:v>
                </c:pt>
                <c:pt idx="101">
                  <c:v>52805395.54999999</c:v>
                </c:pt>
                <c:pt idx="102">
                  <c:v>52762051.760000005</c:v>
                </c:pt>
                <c:pt idx="103">
                  <c:v>53205152.349999994</c:v>
                </c:pt>
                <c:pt idx="104">
                  <c:v>52936586.039999999</c:v>
                </c:pt>
                <c:pt idx="105">
                  <c:v>51792285.580000006</c:v>
                </c:pt>
                <c:pt idx="106">
                  <c:v>52585832.228240423</c:v>
                </c:pt>
                <c:pt idx="107">
                  <c:v>52626207.913478635</c:v>
                </c:pt>
                <c:pt idx="108">
                  <c:v>51558286.790000007</c:v>
                </c:pt>
                <c:pt idx="109">
                  <c:v>52606000.297673017</c:v>
                </c:pt>
                <c:pt idx="110">
                  <c:v>53245165.122680306</c:v>
                </c:pt>
                <c:pt idx="111">
                  <c:v>52452243.710000001</c:v>
                </c:pt>
                <c:pt idx="112">
                  <c:v>52613582.340000004</c:v>
                </c:pt>
                <c:pt idx="113">
                  <c:v>53083829.75</c:v>
                </c:pt>
                <c:pt idx="114">
                  <c:v>52298323.929999992</c:v>
                </c:pt>
                <c:pt idx="115">
                  <c:v>51302003.579999998</c:v>
                </c:pt>
                <c:pt idx="116">
                  <c:v>51776744.639999993</c:v>
                </c:pt>
                <c:pt idx="117">
                  <c:v>50787581.130000003</c:v>
                </c:pt>
                <c:pt idx="118">
                  <c:v>51425622.18999999</c:v>
                </c:pt>
                <c:pt idx="119">
                  <c:v>51705071.559999995</c:v>
                </c:pt>
                <c:pt idx="120">
                  <c:v>51856994.609999992</c:v>
                </c:pt>
                <c:pt idx="121">
                  <c:v>51043795.280000001</c:v>
                </c:pt>
                <c:pt idx="122">
                  <c:v>51407725.00999999</c:v>
                </c:pt>
                <c:pt idx="123">
                  <c:v>51761664.170000002</c:v>
                </c:pt>
                <c:pt idx="124">
                  <c:v>52125841.93</c:v>
                </c:pt>
                <c:pt idx="125">
                  <c:v>51606206.979999997</c:v>
                </c:pt>
                <c:pt idx="126">
                  <c:v>52662405.68999999</c:v>
                </c:pt>
                <c:pt idx="127">
                  <c:v>51110749.309999995</c:v>
                </c:pt>
                <c:pt idx="128">
                  <c:v>52510678.079999991</c:v>
                </c:pt>
                <c:pt idx="129">
                  <c:v>51551583.859999999</c:v>
                </c:pt>
                <c:pt idx="130">
                  <c:v>51738299.139999993</c:v>
                </c:pt>
                <c:pt idx="131">
                  <c:v>51760513.169999994</c:v>
                </c:pt>
                <c:pt idx="132">
                  <c:v>52626514.269999988</c:v>
                </c:pt>
                <c:pt idx="133">
                  <c:v>52469582.279999994</c:v>
                </c:pt>
                <c:pt idx="134">
                  <c:v>53626012.280000001</c:v>
                </c:pt>
                <c:pt idx="135">
                  <c:v>52620251.159999996</c:v>
                </c:pt>
                <c:pt idx="136">
                  <c:v>53840988.909999996</c:v>
                </c:pt>
                <c:pt idx="137">
                  <c:v>53620950.949999996</c:v>
                </c:pt>
                <c:pt idx="138">
                  <c:v>54161861.249999993</c:v>
                </c:pt>
                <c:pt idx="139">
                  <c:v>54780135.089999996</c:v>
                </c:pt>
                <c:pt idx="140">
                  <c:v>54936588.560000002</c:v>
                </c:pt>
                <c:pt idx="141">
                  <c:v>54973542.719999999</c:v>
                </c:pt>
                <c:pt idx="142">
                  <c:v>53252181.170000002</c:v>
                </c:pt>
                <c:pt idx="143">
                  <c:v>53244136.380000003</c:v>
                </c:pt>
                <c:pt idx="144">
                  <c:v>52593534.060000002</c:v>
                </c:pt>
                <c:pt idx="145">
                  <c:v>53442907.609999992</c:v>
                </c:pt>
                <c:pt idx="146">
                  <c:v>53137370.75</c:v>
                </c:pt>
                <c:pt idx="147">
                  <c:v>51853766.43999999</c:v>
                </c:pt>
                <c:pt idx="148">
                  <c:v>51127273.349999994</c:v>
                </c:pt>
                <c:pt idx="149">
                  <c:v>50078219.880000003</c:v>
                </c:pt>
                <c:pt idx="150">
                  <c:v>51772385.589999996</c:v>
                </c:pt>
                <c:pt idx="151">
                  <c:v>52392613.807368159</c:v>
                </c:pt>
                <c:pt idx="152">
                  <c:v>52644914.501232177</c:v>
                </c:pt>
                <c:pt idx="153">
                  <c:v>52860652.149999991</c:v>
                </c:pt>
                <c:pt idx="154">
                  <c:v>52411805.869999997</c:v>
                </c:pt>
                <c:pt idx="155">
                  <c:v>52733894.390000001</c:v>
                </c:pt>
                <c:pt idx="156">
                  <c:v>53631050.149999999</c:v>
                </c:pt>
                <c:pt idx="157">
                  <c:v>53906336.599999994</c:v>
                </c:pt>
                <c:pt idx="158">
                  <c:v>53261593.569999993</c:v>
                </c:pt>
                <c:pt idx="159">
                  <c:v>52945628.989999995</c:v>
                </c:pt>
                <c:pt idx="160">
                  <c:v>52655158.61999999</c:v>
                </c:pt>
                <c:pt idx="161">
                  <c:v>51099295.639999993</c:v>
                </c:pt>
                <c:pt idx="162">
                  <c:v>51313318.069999993</c:v>
                </c:pt>
                <c:pt idx="163">
                  <c:v>50109491.979999997</c:v>
                </c:pt>
                <c:pt idx="164">
                  <c:v>49479703.930000007</c:v>
                </c:pt>
                <c:pt idx="165">
                  <c:v>50095023.109999999</c:v>
                </c:pt>
                <c:pt idx="166">
                  <c:v>50012198.300000004</c:v>
                </c:pt>
                <c:pt idx="167">
                  <c:v>50310539.699999996</c:v>
                </c:pt>
                <c:pt idx="168">
                  <c:v>50277624.950000003</c:v>
                </c:pt>
                <c:pt idx="169">
                  <c:v>49541591.060000002</c:v>
                </c:pt>
                <c:pt idx="170">
                  <c:v>49237923.780000001</c:v>
                </c:pt>
                <c:pt idx="171">
                  <c:v>48397423.529999994</c:v>
                </c:pt>
                <c:pt idx="172">
                  <c:v>48956591.32</c:v>
                </c:pt>
                <c:pt idx="173">
                  <c:v>48500936.279999994</c:v>
                </c:pt>
                <c:pt idx="174">
                  <c:v>48650342.399999999</c:v>
                </c:pt>
                <c:pt idx="175">
                  <c:v>47311684.999999993</c:v>
                </c:pt>
                <c:pt idx="176">
                  <c:v>47909701.529999986</c:v>
                </c:pt>
                <c:pt idx="177">
                  <c:v>48125412.79999999</c:v>
                </c:pt>
                <c:pt idx="178">
                  <c:v>47756911.239999995</c:v>
                </c:pt>
                <c:pt idx="179">
                  <c:v>45914899.640000001</c:v>
                </c:pt>
                <c:pt idx="180">
                  <c:v>45184022.643886618</c:v>
                </c:pt>
                <c:pt idx="181">
                  <c:v>44387145.011794195</c:v>
                </c:pt>
                <c:pt idx="182">
                  <c:v>43705373.359999999</c:v>
                </c:pt>
                <c:pt idx="183">
                  <c:v>41565472.035238497</c:v>
                </c:pt>
                <c:pt idx="184">
                  <c:v>40495920.428377561</c:v>
                </c:pt>
                <c:pt idx="185">
                  <c:v>40676319.639999993</c:v>
                </c:pt>
                <c:pt idx="186">
                  <c:v>40857717.93</c:v>
                </c:pt>
                <c:pt idx="187">
                  <c:v>42843722.629999995</c:v>
                </c:pt>
                <c:pt idx="188">
                  <c:v>43017358.25</c:v>
                </c:pt>
                <c:pt idx="189">
                  <c:v>43391891.279999994</c:v>
                </c:pt>
                <c:pt idx="190">
                  <c:v>43336342.439999998</c:v>
                </c:pt>
                <c:pt idx="191">
                  <c:v>43308031.439999998</c:v>
                </c:pt>
                <c:pt idx="192">
                  <c:v>43699918.789999999</c:v>
                </c:pt>
                <c:pt idx="193">
                  <c:v>43489644.179999992</c:v>
                </c:pt>
                <c:pt idx="194">
                  <c:v>43691056.780000001</c:v>
                </c:pt>
                <c:pt idx="195">
                  <c:v>42966820.569999993</c:v>
                </c:pt>
                <c:pt idx="196">
                  <c:v>44118716.549999997</c:v>
                </c:pt>
                <c:pt idx="197">
                  <c:v>43720837.720000006</c:v>
                </c:pt>
                <c:pt idx="198">
                  <c:v>44328311.550000004</c:v>
                </c:pt>
                <c:pt idx="199">
                  <c:v>44745467.700000003</c:v>
                </c:pt>
                <c:pt idx="200">
                  <c:v>45299087.25</c:v>
                </c:pt>
                <c:pt idx="201">
                  <c:v>45740805.000000007</c:v>
                </c:pt>
                <c:pt idx="202">
                  <c:v>45710935.950000003</c:v>
                </c:pt>
                <c:pt idx="203">
                  <c:v>45616233.469999999</c:v>
                </c:pt>
                <c:pt idx="204">
                  <c:v>44711786.970000006</c:v>
                </c:pt>
                <c:pt idx="205">
                  <c:v>44627513.329999998</c:v>
                </c:pt>
                <c:pt idx="206">
                  <c:v>45117642.68</c:v>
                </c:pt>
                <c:pt idx="207">
                  <c:v>45262762.620000005</c:v>
                </c:pt>
                <c:pt idx="208">
                  <c:v>45796569.390000008</c:v>
                </c:pt>
                <c:pt idx="209">
                  <c:v>44105703.510000005</c:v>
                </c:pt>
                <c:pt idx="210">
                  <c:v>43891151.980000004</c:v>
                </c:pt>
                <c:pt idx="211">
                  <c:v>44404680.289999999</c:v>
                </c:pt>
                <c:pt idx="212">
                  <c:v>44607835.200000003</c:v>
                </c:pt>
                <c:pt idx="213">
                  <c:v>44324646.18</c:v>
                </c:pt>
                <c:pt idx="214">
                  <c:v>45631106.689999998</c:v>
                </c:pt>
                <c:pt idx="215">
                  <c:v>46001505.920000002</c:v>
                </c:pt>
                <c:pt idx="216">
                  <c:v>45801777.43</c:v>
                </c:pt>
                <c:pt idx="217">
                  <c:v>45958007.830000013</c:v>
                </c:pt>
                <c:pt idx="218">
                  <c:v>46347068.910000004</c:v>
                </c:pt>
                <c:pt idx="219">
                  <c:v>46725235.039999999</c:v>
                </c:pt>
                <c:pt idx="220">
                  <c:v>46490228.630000003</c:v>
                </c:pt>
                <c:pt idx="221">
                  <c:v>46716838.670000002</c:v>
                </c:pt>
                <c:pt idx="222">
                  <c:v>45676571.63000001</c:v>
                </c:pt>
                <c:pt idx="223">
                  <c:v>46704906.100000009</c:v>
                </c:pt>
                <c:pt idx="224">
                  <c:v>46321212.700000003</c:v>
                </c:pt>
                <c:pt idx="225">
                  <c:v>46614474.300000004</c:v>
                </c:pt>
                <c:pt idx="226">
                  <c:v>47043723.880000003</c:v>
                </c:pt>
                <c:pt idx="227">
                  <c:v>46707506.410000004</c:v>
                </c:pt>
                <c:pt idx="228">
                  <c:v>47435199.909999996</c:v>
                </c:pt>
                <c:pt idx="229">
                  <c:v>48219315.060000002</c:v>
                </c:pt>
                <c:pt idx="230">
                  <c:v>48658842.070000008</c:v>
                </c:pt>
                <c:pt idx="231">
                  <c:v>48709663.790000007</c:v>
                </c:pt>
                <c:pt idx="232">
                  <c:v>47997332.279999994</c:v>
                </c:pt>
                <c:pt idx="233">
                  <c:v>48529843.069999993</c:v>
                </c:pt>
                <c:pt idx="234">
                  <c:v>47983347.670000002</c:v>
                </c:pt>
                <c:pt idx="235">
                  <c:v>47837863.009999998</c:v>
                </c:pt>
                <c:pt idx="236">
                  <c:v>48318362.960000001</c:v>
                </c:pt>
                <c:pt idx="237">
                  <c:v>48506559.75</c:v>
                </c:pt>
                <c:pt idx="238">
                  <c:v>49081515.230000004</c:v>
                </c:pt>
                <c:pt idx="239">
                  <c:v>48938682.939999998</c:v>
                </c:pt>
                <c:pt idx="240">
                  <c:v>48986635.039999999</c:v>
                </c:pt>
                <c:pt idx="241">
                  <c:v>48921954.900000006</c:v>
                </c:pt>
                <c:pt idx="242">
                  <c:v>48709130.920000002</c:v>
                </c:pt>
                <c:pt idx="243">
                  <c:v>48061505.050000004</c:v>
                </c:pt>
                <c:pt idx="244">
                  <c:v>47908702.340000004</c:v>
                </c:pt>
                <c:pt idx="245">
                  <c:v>47946834.109999999</c:v>
                </c:pt>
                <c:pt idx="246">
                  <c:v>48332396.790000007</c:v>
                </c:pt>
                <c:pt idx="247">
                  <c:v>47759807.440000005</c:v>
                </c:pt>
                <c:pt idx="248">
                  <c:v>47573591.380000003</c:v>
                </c:pt>
                <c:pt idx="249">
                  <c:v>46605588.280000009</c:v>
                </c:pt>
                <c:pt idx="250">
                  <c:v>46493567.410000011</c:v>
                </c:pt>
                <c:pt idx="251">
                  <c:v>48111237.740000002</c:v>
                </c:pt>
                <c:pt idx="252">
                  <c:v>48085701.25</c:v>
                </c:pt>
                <c:pt idx="253">
                  <c:v>48280628.650000013</c:v>
                </c:pt>
                <c:pt idx="254">
                  <c:v>47741254.830000006</c:v>
                </c:pt>
                <c:pt idx="255">
                  <c:v>48003681.220000006</c:v>
                </c:pt>
                <c:pt idx="256">
                  <c:v>48278029.629999995</c:v>
                </c:pt>
                <c:pt idx="257">
                  <c:v>48666643.860000007</c:v>
                </c:pt>
                <c:pt idx="258">
                  <c:v>48543623.630000003</c:v>
                </c:pt>
                <c:pt idx="259">
                  <c:v>47371626.110000007</c:v>
                </c:pt>
                <c:pt idx="260">
                  <c:v>47411629.270000003</c:v>
                </c:pt>
                <c:pt idx="261">
                  <c:v>47299800.060000002</c:v>
                </c:pt>
                <c:pt idx="262">
                  <c:v>46692190.49000001</c:v>
                </c:pt>
                <c:pt idx="263">
                  <c:v>47483056.079999998</c:v>
                </c:pt>
                <c:pt idx="264">
                  <c:v>47289619.109999999</c:v>
                </c:pt>
                <c:pt idx="265">
                  <c:v>47144151.220000006</c:v>
                </c:pt>
                <c:pt idx="266">
                  <c:v>47054049.510000005</c:v>
                </c:pt>
                <c:pt idx="267">
                  <c:v>47389549.300000004</c:v>
                </c:pt>
                <c:pt idx="268">
                  <c:v>47854252.830000006</c:v>
                </c:pt>
                <c:pt idx="269">
                  <c:v>47395208.289999999</c:v>
                </c:pt>
                <c:pt idx="270">
                  <c:v>47476073.390000008</c:v>
                </c:pt>
                <c:pt idx="271">
                  <c:v>46645024.840000011</c:v>
                </c:pt>
                <c:pt idx="272">
                  <c:v>46288216.600000001</c:v>
                </c:pt>
                <c:pt idx="273">
                  <c:v>46569700.680000007</c:v>
                </c:pt>
                <c:pt idx="274">
                  <c:v>46309179.780000001</c:v>
                </c:pt>
                <c:pt idx="275">
                  <c:v>47203145.030000009</c:v>
                </c:pt>
                <c:pt idx="276">
                  <c:v>46963858.010000005</c:v>
                </c:pt>
                <c:pt idx="277">
                  <c:v>48063793.530000009</c:v>
                </c:pt>
                <c:pt idx="278">
                  <c:v>47302367.890000001</c:v>
                </c:pt>
                <c:pt idx="279">
                  <c:v>47589290.760000005</c:v>
                </c:pt>
                <c:pt idx="280">
                  <c:v>47277532.93</c:v>
                </c:pt>
                <c:pt idx="281">
                  <c:v>47065916.209999993</c:v>
                </c:pt>
                <c:pt idx="282">
                  <c:v>47335359.829999998</c:v>
                </c:pt>
                <c:pt idx="283">
                  <c:v>45847605.5</c:v>
                </c:pt>
                <c:pt idx="284">
                  <c:v>47097812.480000004</c:v>
                </c:pt>
                <c:pt idx="285">
                  <c:v>48478192.100000001</c:v>
                </c:pt>
                <c:pt idx="286">
                  <c:v>48332535.649999999</c:v>
                </c:pt>
                <c:pt idx="287">
                  <c:v>48482747.520000003</c:v>
                </c:pt>
                <c:pt idx="288">
                  <c:v>48518143.900000006</c:v>
                </c:pt>
                <c:pt idx="289">
                  <c:v>47047565.4873133</c:v>
                </c:pt>
                <c:pt idx="290">
                  <c:v>46529129.146913245</c:v>
                </c:pt>
                <c:pt idx="291">
                  <c:v>45138055.810000002</c:v>
                </c:pt>
                <c:pt idx="292">
                  <c:v>45065538.920000002</c:v>
                </c:pt>
                <c:pt idx="293">
                  <c:v>44785912.870000005</c:v>
                </c:pt>
                <c:pt idx="294">
                  <c:v>44677342.460000001</c:v>
                </c:pt>
                <c:pt idx="295">
                  <c:v>44395195.910000004</c:v>
                </c:pt>
                <c:pt idx="296">
                  <c:v>44452134.380000003</c:v>
                </c:pt>
                <c:pt idx="297">
                  <c:v>42762905.900000006</c:v>
                </c:pt>
                <c:pt idx="298">
                  <c:v>42394397.689999998</c:v>
                </c:pt>
                <c:pt idx="299">
                  <c:v>42587088.640000001</c:v>
                </c:pt>
                <c:pt idx="300">
                  <c:v>42973377.939999998</c:v>
                </c:pt>
                <c:pt idx="301">
                  <c:v>42650803</c:v>
                </c:pt>
                <c:pt idx="302">
                  <c:v>42622261.039999999</c:v>
                </c:pt>
                <c:pt idx="303">
                  <c:v>40894823.57</c:v>
                </c:pt>
                <c:pt idx="304">
                  <c:v>41067527.689999998</c:v>
                </c:pt>
                <c:pt idx="305">
                  <c:v>41982587.530000001</c:v>
                </c:pt>
                <c:pt idx="306">
                  <c:v>42197593.809999995</c:v>
                </c:pt>
                <c:pt idx="307">
                  <c:v>41282842.910000004</c:v>
                </c:pt>
                <c:pt idx="308">
                  <c:v>41784867.521746539</c:v>
                </c:pt>
                <c:pt idx="309">
                  <c:v>41287254.298798226</c:v>
                </c:pt>
                <c:pt idx="310">
                  <c:v>40251404.199999996</c:v>
                </c:pt>
                <c:pt idx="311">
                  <c:v>41044304.823354863</c:v>
                </c:pt>
                <c:pt idx="312">
                  <c:v>41091172.916265912</c:v>
                </c:pt>
                <c:pt idx="313">
                  <c:v>41487120.940000005</c:v>
                </c:pt>
                <c:pt idx="314">
                  <c:v>41512967.599999994</c:v>
                </c:pt>
                <c:pt idx="315">
                  <c:v>40079409.39743942</c:v>
                </c:pt>
                <c:pt idx="316">
                  <c:v>40023412.787928566</c:v>
                </c:pt>
                <c:pt idx="317">
                  <c:v>39731206.131751768</c:v>
                </c:pt>
                <c:pt idx="318">
                  <c:v>40332241.945529707</c:v>
                </c:pt>
                <c:pt idx="319">
                  <c:v>39131158.197711952</c:v>
                </c:pt>
                <c:pt idx="320">
                  <c:v>37958200.390000001</c:v>
                </c:pt>
                <c:pt idx="321">
                  <c:v>39567214.209999993</c:v>
                </c:pt>
                <c:pt idx="322">
                  <c:v>39219460.590000004</c:v>
                </c:pt>
                <c:pt idx="323">
                  <c:v>38552761.097386919</c:v>
                </c:pt>
                <c:pt idx="324">
                  <c:v>38753566.497089453</c:v>
                </c:pt>
                <c:pt idx="325">
                  <c:v>39403491.170502298</c:v>
                </c:pt>
                <c:pt idx="326">
                  <c:v>37753774.560000002</c:v>
                </c:pt>
                <c:pt idx="327">
                  <c:v>36900714.490000002</c:v>
                </c:pt>
                <c:pt idx="328">
                  <c:v>37468973.939999998</c:v>
                </c:pt>
                <c:pt idx="329">
                  <c:v>36946294.32</c:v>
                </c:pt>
                <c:pt idx="330">
                  <c:v>35206431.109999999</c:v>
                </c:pt>
                <c:pt idx="331">
                  <c:v>34856919.990000002</c:v>
                </c:pt>
                <c:pt idx="332">
                  <c:v>34644674.509999998</c:v>
                </c:pt>
                <c:pt idx="333">
                  <c:v>35357204.25</c:v>
                </c:pt>
                <c:pt idx="334">
                  <c:v>34534277.109999999</c:v>
                </c:pt>
                <c:pt idx="335">
                  <c:v>34495350.710000001</c:v>
                </c:pt>
                <c:pt idx="336">
                  <c:v>34871517.280000001</c:v>
                </c:pt>
                <c:pt idx="337">
                  <c:v>33209533.579999998</c:v>
                </c:pt>
                <c:pt idx="338">
                  <c:v>33421772.390000001</c:v>
                </c:pt>
                <c:pt idx="339">
                  <c:v>32372995.02</c:v>
                </c:pt>
                <c:pt idx="340">
                  <c:v>34287008.700000003</c:v>
                </c:pt>
                <c:pt idx="341">
                  <c:v>33451974.510000002</c:v>
                </c:pt>
                <c:pt idx="342">
                  <c:v>30828574.199999999</c:v>
                </c:pt>
                <c:pt idx="343">
                  <c:v>29743862.890000001</c:v>
                </c:pt>
                <c:pt idx="344">
                  <c:v>26319782.5</c:v>
                </c:pt>
                <c:pt idx="345">
                  <c:v>25989185.149999999</c:v>
                </c:pt>
                <c:pt idx="346">
                  <c:v>23621189.489999998</c:v>
                </c:pt>
                <c:pt idx="347">
                  <c:v>25955381.140000001</c:v>
                </c:pt>
                <c:pt idx="348">
                  <c:v>26974959.710000001</c:v>
                </c:pt>
                <c:pt idx="349">
                  <c:v>27146698.440000001</c:v>
                </c:pt>
                <c:pt idx="350">
                  <c:v>28715967.969999999</c:v>
                </c:pt>
                <c:pt idx="351">
                  <c:v>27178091.09</c:v>
                </c:pt>
                <c:pt idx="352">
                  <c:v>27303248.41</c:v>
                </c:pt>
                <c:pt idx="353">
                  <c:v>27724625.010000002</c:v>
                </c:pt>
                <c:pt idx="354">
                  <c:v>26091863.289999999</c:v>
                </c:pt>
                <c:pt idx="355">
                  <c:v>25021319.719999999</c:v>
                </c:pt>
                <c:pt idx="356">
                  <c:v>26177942.649999999</c:v>
                </c:pt>
                <c:pt idx="357">
                  <c:v>27351101.629999999</c:v>
                </c:pt>
                <c:pt idx="358">
                  <c:v>27524680.969999999</c:v>
                </c:pt>
                <c:pt idx="359">
                  <c:v>28305394.170000002</c:v>
                </c:pt>
                <c:pt idx="360">
                  <c:v>29547147.489999998</c:v>
                </c:pt>
                <c:pt idx="361">
                  <c:v>29136329.73</c:v>
                </c:pt>
                <c:pt idx="362">
                  <c:v>29349310.219999999</c:v>
                </c:pt>
                <c:pt idx="363">
                  <c:v>29326347.66</c:v>
                </c:pt>
                <c:pt idx="364">
                  <c:v>29433004.920000002</c:v>
                </c:pt>
                <c:pt idx="365">
                  <c:v>29354054.32</c:v>
                </c:pt>
                <c:pt idx="366">
                  <c:v>29421116.690000001</c:v>
                </c:pt>
                <c:pt idx="367">
                  <c:v>29508194.600000001</c:v>
                </c:pt>
                <c:pt idx="368">
                  <c:v>29246440.32</c:v>
                </c:pt>
                <c:pt idx="369">
                  <c:v>29045431.239999998</c:v>
                </c:pt>
                <c:pt idx="370">
                  <c:v>29287876.73</c:v>
                </c:pt>
                <c:pt idx="371">
                  <c:v>29310313.16</c:v>
                </c:pt>
                <c:pt idx="372">
                  <c:v>29465633.370000001</c:v>
                </c:pt>
                <c:pt idx="373">
                  <c:v>28702189.469999999</c:v>
                </c:pt>
                <c:pt idx="374">
                  <c:v>27713019.609999999</c:v>
                </c:pt>
                <c:pt idx="375">
                  <c:v>27621368.859999999</c:v>
                </c:pt>
                <c:pt idx="376">
                  <c:v>27810878.82</c:v>
                </c:pt>
                <c:pt idx="377">
                  <c:v>28054792.050000001</c:v>
                </c:pt>
                <c:pt idx="378">
                  <c:v>27480788.809999999</c:v>
                </c:pt>
                <c:pt idx="379">
                  <c:v>27294524.25</c:v>
                </c:pt>
                <c:pt idx="380">
                  <c:v>28219842.920000002</c:v>
                </c:pt>
                <c:pt idx="381">
                  <c:v>28143757.010000002</c:v>
                </c:pt>
                <c:pt idx="382">
                  <c:v>28120663.32</c:v>
                </c:pt>
                <c:pt idx="383">
                  <c:v>27903046.5</c:v>
                </c:pt>
                <c:pt idx="384">
                  <c:v>28162201.359999999</c:v>
                </c:pt>
                <c:pt idx="385">
                  <c:v>28136987.670000002</c:v>
                </c:pt>
                <c:pt idx="386">
                  <c:v>28109131.09</c:v>
                </c:pt>
                <c:pt idx="387">
                  <c:v>27998007.550000001</c:v>
                </c:pt>
                <c:pt idx="388">
                  <c:v>28229392.399999999</c:v>
                </c:pt>
                <c:pt idx="389">
                  <c:v>28378523.59</c:v>
                </c:pt>
                <c:pt idx="390">
                  <c:v>30346210.969999999</c:v>
                </c:pt>
                <c:pt idx="391">
                  <c:v>30207470.84</c:v>
                </c:pt>
                <c:pt idx="392">
                  <c:v>29625338.030000001</c:v>
                </c:pt>
                <c:pt idx="393">
                  <c:v>30032023.260000002</c:v>
                </c:pt>
                <c:pt idx="394">
                  <c:v>30440373.510000002</c:v>
                </c:pt>
                <c:pt idx="395">
                  <c:v>30806714.48</c:v>
                </c:pt>
                <c:pt idx="396">
                  <c:v>30108948.530000001</c:v>
                </c:pt>
                <c:pt idx="397">
                  <c:v>30134783.93</c:v>
                </c:pt>
                <c:pt idx="398">
                  <c:v>30008640.390000001</c:v>
                </c:pt>
                <c:pt idx="399">
                  <c:v>29082001.449999999</c:v>
                </c:pt>
                <c:pt idx="400">
                  <c:v>29160844.289999999</c:v>
                </c:pt>
                <c:pt idx="401">
                  <c:v>29136051.239999998</c:v>
                </c:pt>
                <c:pt idx="402">
                  <c:v>29142075.93</c:v>
                </c:pt>
                <c:pt idx="403">
                  <c:v>28878981.379999999</c:v>
                </c:pt>
                <c:pt idx="404">
                  <c:v>28793170.390000001</c:v>
                </c:pt>
                <c:pt idx="405">
                  <c:v>28734720.629999999</c:v>
                </c:pt>
                <c:pt idx="406">
                  <c:v>27286585.829999998</c:v>
                </c:pt>
                <c:pt idx="407">
                  <c:v>27377654.719999999</c:v>
                </c:pt>
                <c:pt idx="408">
                  <c:v>27543828.48</c:v>
                </c:pt>
                <c:pt idx="409">
                  <c:v>26926231.07</c:v>
                </c:pt>
                <c:pt idx="410">
                  <c:v>27173430.710000001</c:v>
                </c:pt>
                <c:pt idx="411">
                  <c:v>26330418.949999999</c:v>
                </c:pt>
                <c:pt idx="412">
                  <c:v>26432526.109999999</c:v>
                </c:pt>
                <c:pt idx="413">
                  <c:v>26842777.68</c:v>
                </c:pt>
                <c:pt idx="414">
                  <c:v>27307745.399999999</c:v>
                </c:pt>
                <c:pt idx="415">
                  <c:v>27437532.829999998</c:v>
                </c:pt>
                <c:pt idx="416">
                  <c:v>27592390.600000001</c:v>
                </c:pt>
                <c:pt idx="417">
                  <c:v>27710249.98</c:v>
                </c:pt>
                <c:pt idx="418">
                  <c:v>27798885.440000001</c:v>
                </c:pt>
                <c:pt idx="419">
                  <c:v>27682941.649999999</c:v>
                </c:pt>
                <c:pt idx="420">
                  <c:v>27573792.32</c:v>
                </c:pt>
                <c:pt idx="421">
                  <c:v>27764701.649999999</c:v>
                </c:pt>
                <c:pt idx="422">
                  <c:v>27171438.989999998</c:v>
                </c:pt>
                <c:pt idx="423">
                  <c:v>27451582.859999999</c:v>
                </c:pt>
                <c:pt idx="424">
                  <c:v>27502425.629999999</c:v>
                </c:pt>
                <c:pt idx="425">
                  <c:v>27407335.289999999</c:v>
                </c:pt>
                <c:pt idx="426">
                  <c:v>26148832.809999999</c:v>
                </c:pt>
                <c:pt idx="427">
                  <c:v>26304716.760000002</c:v>
                </c:pt>
                <c:pt idx="428">
                  <c:v>26384776.920000002</c:v>
                </c:pt>
                <c:pt idx="429">
                  <c:v>26581255.100000001</c:v>
                </c:pt>
                <c:pt idx="430">
                  <c:v>26384530.629999999</c:v>
                </c:pt>
                <c:pt idx="431">
                  <c:v>26585156.170000002</c:v>
                </c:pt>
                <c:pt idx="432">
                  <c:v>26487804.550000001</c:v>
                </c:pt>
                <c:pt idx="433">
                  <c:v>25672513.91</c:v>
                </c:pt>
                <c:pt idx="434">
                  <c:v>25452068.84</c:v>
                </c:pt>
                <c:pt idx="435">
                  <c:v>25459044.82</c:v>
                </c:pt>
                <c:pt idx="436">
                  <c:v>25275611.280000001</c:v>
                </c:pt>
                <c:pt idx="437">
                  <c:v>24859199.91</c:v>
                </c:pt>
                <c:pt idx="438">
                  <c:v>25237425.27</c:v>
                </c:pt>
                <c:pt idx="439">
                  <c:v>25240299.469999999</c:v>
                </c:pt>
                <c:pt idx="440">
                  <c:v>25282300.379999999</c:v>
                </c:pt>
                <c:pt idx="441">
                  <c:v>24952746.82</c:v>
                </c:pt>
                <c:pt idx="442">
                  <c:v>24522347.800000001</c:v>
                </c:pt>
                <c:pt idx="443">
                  <c:v>24401536.510000002</c:v>
                </c:pt>
                <c:pt idx="444">
                  <c:v>24203632.449999999</c:v>
                </c:pt>
                <c:pt idx="445">
                  <c:v>24190197.77</c:v>
                </c:pt>
                <c:pt idx="446">
                  <c:v>24120351.41</c:v>
                </c:pt>
                <c:pt idx="447">
                  <c:v>24249268.170000002</c:v>
                </c:pt>
                <c:pt idx="448">
                  <c:v>23835428.969999999</c:v>
                </c:pt>
                <c:pt idx="449">
                  <c:v>23963896.210000001</c:v>
                </c:pt>
                <c:pt idx="450">
                  <c:v>23936391.780000001</c:v>
                </c:pt>
                <c:pt idx="451">
                  <c:v>23825308.469999999</c:v>
                </c:pt>
                <c:pt idx="452">
                  <c:v>23818359.370000001</c:v>
                </c:pt>
                <c:pt idx="453">
                  <c:v>23574055.309999999</c:v>
                </c:pt>
                <c:pt idx="454">
                  <c:v>23203616.68</c:v>
                </c:pt>
                <c:pt idx="455">
                  <c:v>23803826.170000002</c:v>
                </c:pt>
                <c:pt idx="456">
                  <c:v>24034363.489999998</c:v>
                </c:pt>
                <c:pt idx="457">
                  <c:v>24178632.52</c:v>
                </c:pt>
                <c:pt idx="458">
                  <c:v>24026319.489999998</c:v>
                </c:pt>
                <c:pt idx="459">
                  <c:v>23885006.48</c:v>
                </c:pt>
                <c:pt idx="460">
                  <c:v>24057362.780000001</c:v>
                </c:pt>
                <c:pt idx="461">
                  <c:v>23748587.800000001</c:v>
                </c:pt>
                <c:pt idx="462">
                  <c:v>24020024.02</c:v>
                </c:pt>
                <c:pt idx="463">
                  <c:v>24240167.210000001</c:v>
                </c:pt>
                <c:pt idx="464">
                  <c:v>24388216.07</c:v>
                </c:pt>
                <c:pt idx="465">
                  <c:v>24252553.149999999</c:v>
                </c:pt>
                <c:pt idx="466">
                  <c:v>24530395.859999999</c:v>
                </c:pt>
                <c:pt idx="467">
                  <c:v>24343134.379999999</c:v>
                </c:pt>
                <c:pt idx="468">
                  <c:v>24211432.579999998</c:v>
                </c:pt>
                <c:pt idx="469">
                  <c:v>24213188.539999999</c:v>
                </c:pt>
                <c:pt idx="470">
                  <c:v>24167208.879999999</c:v>
                </c:pt>
                <c:pt idx="471">
                  <c:v>24019804.59</c:v>
                </c:pt>
                <c:pt idx="472">
                  <c:v>23448521.75</c:v>
                </c:pt>
                <c:pt idx="473">
                  <c:v>23275269.07</c:v>
                </c:pt>
                <c:pt idx="474">
                  <c:v>23229338.82</c:v>
                </c:pt>
                <c:pt idx="475">
                  <c:v>23279349.84</c:v>
                </c:pt>
                <c:pt idx="476">
                  <c:v>23178814.140000001</c:v>
                </c:pt>
                <c:pt idx="477">
                  <c:v>23078940.859999999</c:v>
                </c:pt>
                <c:pt idx="478">
                  <c:v>22366463.559999999</c:v>
                </c:pt>
                <c:pt idx="479">
                  <c:v>22173659.289999999</c:v>
                </c:pt>
                <c:pt idx="480">
                  <c:v>22650491.710000001</c:v>
                </c:pt>
                <c:pt idx="481">
                  <c:v>22681349.25</c:v>
                </c:pt>
                <c:pt idx="482">
                  <c:v>22729807.07</c:v>
                </c:pt>
                <c:pt idx="483">
                  <c:v>22776881.989999998</c:v>
                </c:pt>
                <c:pt idx="484">
                  <c:v>22250165.829999998</c:v>
                </c:pt>
                <c:pt idx="485">
                  <c:v>22294795.170000002</c:v>
                </c:pt>
                <c:pt idx="486">
                  <c:v>22211965.16</c:v>
                </c:pt>
                <c:pt idx="487">
                  <c:v>21810959.039999999</c:v>
                </c:pt>
                <c:pt idx="488">
                  <c:v>21961610</c:v>
                </c:pt>
                <c:pt idx="489">
                  <c:v>22614617.079999998</c:v>
                </c:pt>
                <c:pt idx="490">
                  <c:v>22114153.260000002</c:v>
                </c:pt>
                <c:pt idx="491">
                  <c:v>21581921.18</c:v>
                </c:pt>
                <c:pt idx="492">
                  <c:v>21899300.350000001</c:v>
                </c:pt>
                <c:pt idx="493">
                  <c:v>21689846.66</c:v>
                </c:pt>
                <c:pt idx="494">
                  <c:v>21872208.789999999</c:v>
                </c:pt>
                <c:pt idx="495">
                  <c:v>21953490.710000001</c:v>
                </c:pt>
                <c:pt idx="496">
                  <c:v>21958243.850000001</c:v>
                </c:pt>
                <c:pt idx="497">
                  <c:v>22199884.98</c:v>
                </c:pt>
                <c:pt idx="498">
                  <c:v>22562648.620000001</c:v>
                </c:pt>
                <c:pt idx="499">
                  <c:v>22429489.5</c:v>
                </c:pt>
                <c:pt idx="500">
                  <c:v>22533404.539999999</c:v>
                </c:pt>
                <c:pt idx="501">
                  <c:v>22730105.300000001</c:v>
                </c:pt>
                <c:pt idx="502">
                  <c:v>22774024.879999999</c:v>
                </c:pt>
                <c:pt idx="503">
                  <c:v>23004140.870000001</c:v>
                </c:pt>
                <c:pt idx="504">
                  <c:v>23008480.129999999</c:v>
                </c:pt>
                <c:pt idx="505">
                  <c:v>23073759.98</c:v>
                </c:pt>
                <c:pt idx="506">
                  <c:v>23089335.129999999</c:v>
                </c:pt>
                <c:pt idx="507">
                  <c:v>22762056.079999998</c:v>
                </c:pt>
                <c:pt idx="508">
                  <c:v>22616475.98</c:v>
                </c:pt>
                <c:pt idx="509">
                  <c:v>22763079.77</c:v>
                </c:pt>
                <c:pt idx="510">
                  <c:v>22789678.359999999</c:v>
                </c:pt>
                <c:pt idx="511">
                  <c:v>22703298.719999999</c:v>
                </c:pt>
                <c:pt idx="512">
                  <c:v>22719403.760000002</c:v>
                </c:pt>
                <c:pt idx="513">
                  <c:v>22679094.640000001</c:v>
                </c:pt>
                <c:pt idx="514">
                  <c:v>22678095.879999999</c:v>
                </c:pt>
                <c:pt idx="515">
                  <c:v>22827753.760000002</c:v>
                </c:pt>
                <c:pt idx="516">
                  <c:v>22856948.329999998</c:v>
                </c:pt>
                <c:pt idx="517">
                  <c:v>22998699.030000001</c:v>
                </c:pt>
                <c:pt idx="518">
                  <c:v>22892193.530000001</c:v>
                </c:pt>
                <c:pt idx="519">
                  <c:v>22849026.010000002</c:v>
                </c:pt>
                <c:pt idx="520">
                  <c:v>22738365.629999999</c:v>
                </c:pt>
                <c:pt idx="521">
                  <c:v>22718925.66</c:v>
                </c:pt>
                <c:pt idx="522">
                  <c:v>22765651.59</c:v>
                </c:pt>
                <c:pt idx="523">
                  <c:v>22590692.170000002</c:v>
                </c:pt>
                <c:pt idx="524">
                  <c:v>22456120.640000001</c:v>
                </c:pt>
                <c:pt idx="525">
                  <c:v>22727050.43</c:v>
                </c:pt>
                <c:pt idx="526">
                  <c:v>22505879.399999999</c:v>
                </c:pt>
                <c:pt idx="527">
                  <c:v>22617512.719999999</c:v>
                </c:pt>
                <c:pt idx="528">
                  <c:v>22670866.41</c:v>
                </c:pt>
                <c:pt idx="529">
                  <c:v>22198269.52</c:v>
                </c:pt>
                <c:pt idx="530">
                  <c:v>22287086.379999999</c:v>
                </c:pt>
                <c:pt idx="531">
                  <c:v>22421041.199999999</c:v>
                </c:pt>
                <c:pt idx="532">
                  <c:v>22251731.609999999</c:v>
                </c:pt>
                <c:pt idx="533">
                  <c:v>22376516.57</c:v>
                </c:pt>
                <c:pt idx="534">
                  <c:v>22248767.43</c:v>
                </c:pt>
                <c:pt idx="535">
                  <c:v>22231332.23</c:v>
                </c:pt>
                <c:pt idx="536">
                  <c:v>22040017.640000001</c:v>
                </c:pt>
                <c:pt idx="537">
                  <c:v>21673145.059999999</c:v>
                </c:pt>
                <c:pt idx="538">
                  <c:v>21775520.68</c:v>
                </c:pt>
                <c:pt idx="539">
                  <c:v>21814332.960000001</c:v>
                </c:pt>
                <c:pt idx="540">
                  <c:v>21830894.66</c:v>
                </c:pt>
                <c:pt idx="541">
                  <c:v>21658323.48</c:v>
                </c:pt>
                <c:pt idx="542">
                  <c:v>21318706.640000001</c:v>
                </c:pt>
                <c:pt idx="543">
                  <c:v>21304640.59</c:v>
                </c:pt>
                <c:pt idx="544">
                  <c:v>21273449.27</c:v>
                </c:pt>
                <c:pt idx="545">
                  <c:v>21259897.620000001</c:v>
                </c:pt>
                <c:pt idx="546">
                  <c:v>21113037.100000001</c:v>
                </c:pt>
                <c:pt idx="547">
                  <c:v>21515001.010000002</c:v>
                </c:pt>
                <c:pt idx="548">
                  <c:v>21287183.530000001</c:v>
                </c:pt>
                <c:pt idx="549">
                  <c:v>21137836.649999999</c:v>
                </c:pt>
                <c:pt idx="550">
                  <c:v>21224274.359999999</c:v>
                </c:pt>
                <c:pt idx="551">
                  <c:v>21264192.170000002</c:v>
                </c:pt>
                <c:pt idx="552">
                  <c:v>21077616.600000001</c:v>
                </c:pt>
                <c:pt idx="553">
                  <c:v>20379048.940000001</c:v>
                </c:pt>
                <c:pt idx="554">
                  <c:v>20463989.75</c:v>
                </c:pt>
                <c:pt idx="555">
                  <c:v>19987146.149999999</c:v>
                </c:pt>
                <c:pt idx="556">
                  <c:v>19873185.530000001</c:v>
                </c:pt>
                <c:pt idx="557">
                  <c:v>20260290.940000001</c:v>
                </c:pt>
                <c:pt idx="558">
                  <c:v>19700834.550000001</c:v>
                </c:pt>
                <c:pt idx="559">
                  <c:v>20198131.27</c:v>
                </c:pt>
                <c:pt idx="560">
                  <c:v>20454273.559999999</c:v>
                </c:pt>
                <c:pt idx="561">
                  <c:v>20588170.93</c:v>
                </c:pt>
                <c:pt idx="562">
                  <c:v>20872504.34</c:v>
                </c:pt>
                <c:pt idx="563">
                  <c:v>20200149.289999999</c:v>
                </c:pt>
                <c:pt idx="564">
                  <c:v>20085121.18</c:v>
                </c:pt>
                <c:pt idx="565">
                  <c:v>20201203.140000001</c:v>
                </c:pt>
                <c:pt idx="566">
                  <c:v>20187047.059999999</c:v>
                </c:pt>
                <c:pt idx="567">
                  <c:v>20143311.710000001</c:v>
                </c:pt>
                <c:pt idx="568">
                  <c:v>20254091.109999999</c:v>
                </c:pt>
                <c:pt idx="569">
                  <c:v>20201811.120000001</c:v>
                </c:pt>
                <c:pt idx="570">
                  <c:v>20082827.68</c:v>
                </c:pt>
                <c:pt idx="571">
                  <c:v>20156021.719999999</c:v>
                </c:pt>
                <c:pt idx="572">
                  <c:v>20226905.600000001</c:v>
                </c:pt>
                <c:pt idx="573">
                  <c:v>20370547.039999999</c:v>
                </c:pt>
                <c:pt idx="574">
                  <c:v>20166404.16</c:v>
                </c:pt>
                <c:pt idx="575">
                  <c:v>20095712.359999999</c:v>
                </c:pt>
                <c:pt idx="576">
                  <c:v>20024608.120000001</c:v>
                </c:pt>
                <c:pt idx="577">
                  <c:v>20344506.600000001</c:v>
                </c:pt>
                <c:pt idx="578">
                  <c:v>20507147.760000002</c:v>
                </c:pt>
                <c:pt idx="579">
                  <c:v>20196045.219999999</c:v>
                </c:pt>
                <c:pt idx="580">
                  <c:v>19937324.140000001</c:v>
                </c:pt>
                <c:pt idx="581">
                  <c:v>19693931.890000001</c:v>
                </c:pt>
                <c:pt idx="582">
                  <c:v>19708351.359999999</c:v>
                </c:pt>
                <c:pt idx="583">
                  <c:v>19720583.059999999</c:v>
                </c:pt>
                <c:pt idx="584">
                  <c:v>19803904.059999999</c:v>
                </c:pt>
                <c:pt idx="585">
                  <c:v>19700756.609999999</c:v>
                </c:pt>
                <c:pt idx="586">
                  <c:v>19755061.859999999</c:v>
                </c:pt>
                <c:pt idx="587">
                  <c:v>20095767.420000002</c:v>
                </c:pt>
                <c:pt idx="588">
                  <c:v>20034660.899999999</c:v>
                </c:pt>
                <c:pt idx="589">
                  <c:v>20039932.379999999</c:v>
                </c:pt>
                <c:pt idx="590">
                  <c:v>19984107.27</c:v>
                </c:pt>
                <c:pt idx="591">
                  <c:v>19988167.640000001</c:v>
                </c:pt>
                <c:pt idx="592">
                  <c:v>19758313.379999999</c:v>
                </c:pt>
                <c:pt idx="593">
                  <c:v>19219819.309999999</c:v>
                </c:pt>
                <c:pt idx="594">
                  <c:v>18681826.68</c:v>
                </c:pt>
                <c:pt idx="595">
                  <c:v>18602161.23</c:v>
                </c:pt>
                <c:pt idx="596">
                  <c:v>18592862.129999999</c:v>
                </c:pt>
                <c:pt idx="597">
                  <c:v>18669924.449999999</c:v>
                </c:pt>
                <c:pt idx="598">
                  <c:v>18821062.649999999</c:v>
                </c:pt>
                <c:pt idx="599">
                  <c:v>18774218.890000001</c:v>
                </c:pt>
                <c:pt idx="600">
                  <c:v>18828740.489999998</c:v>
                </c:pt>
                <c:pt idx="601">
                  <c:v>18870407.390000001</c:v>
                </c:pt>
                <c:pt idx="602">
                  <c:v>18863506.27</c:v>
                </c:pt>
                <c:pt idx="603">
                  <c:v>18876354.93</c:v>
                </c:pt>
                <c:pt idx="604">
                  <c:v>19136320.27</c:v>
                </c:pt>
                <c:pt idx="605">
                  <c:v>19183154.710000001</c:v>
                </c:pt>
                <c:pt idx="606">
                  <c:v>19055331.09</c:v>
                </c:pt>
                <c:pt idx="607">
                  <c:v>18926749.719999999</c:v>
                </c:pt>
                <c:pt idx="608">
                  <c:v>19247302.719999999</c:v>
                </c:pt>
                <c:pt idx="609">
                  <c:v>18863479.609999999</c:v>
                </c:pt>
                <c:pt idx="610">
                  <c:v>18890045.609999999</c:v>
                </c:pt>
                <c:pt idx="611">
                  <c:v>18992437.420000002</c:v>
                </c:pt>
                <c:pt idx="612">
                  <c:v>18844084.350000001</c:v>
                </c:pt>
                <c:pt idx="613">
                  <c:v>9059251.3399999999</c:v>
                </c:pt>
                <c:pt idx="614">
                  <c:v>9154315.3300000001</c:v>
                </c:pt>
                <c:pt idx="615">
                  <c:v>9089942.9700000007</c:v>
                </c:pt>
                <c:pt idx="616">
                  <c:v>9089558.0399999991</c:v>
                </c:pt>
                <c:pt idx="617">
                  <c:v>9156106.5899999999</c:v>
                </c:pt>
                <c:pt idx="618">
                  <c:v>8800670.5600000005</c:v>
                </c:pt>
                <c:pt idx="619">
                  <c:v>8782107.7899999991</c:v>
                </c:pt>
                <c:pt idx="620">
                  <c:v>8713401.1099999994</c:v>
                </c:pt>
                <c:pt idx="621">
                  <c:v>8724504.5399999991</c:v>
                </c:pt>
                <c:pt idx="622">
                  <c:v>8676142.75</c:v>
                </c:pt>
                <c:pt idx="623">
                  <c:v>8594951.0800000001</c:v>
                </c:pt>
                <c:pt idx="624">
                  <c:v>8651512.1699999999</c:v>
                </c:pt>
                <c:pt idx="625">
                  <c:v>8641702.6799999997</c:v>
                </c:pt>
                <c:pt idx="626">
                  <c:v>8744392.0800000001</c:v>
                </c:pt>
                <c:pt idx="627">
                  <c:v>8772358.0700000003</c:v>
                </c:pt>
                <c:pt idx="628">
                  <c:v>8775217.8499999996</c:v>
                </c:pt>
                <c:pt idx="629">
                  <c:v>8600860.5299999993</c:v>
                </c:pt>
                <c:pt idx="630">
                  <c:v>8597610.5299999993</c:v>
                </c:pt>
                <c:pt idx="631">
                  <c:v>8669172.5999999996</c:v>
                </c:pt>
                <c:pt idx="632">
                  <c:v>8600520.9600000009</c:v>
                </c:pt>
                <c:pt idx="633">
                  <c:v>8049164.1699999999</c:v>
                </c:pt>
                <c:pt idx="634">
                  <c:v>7982483.3399999999</c:v>
                </c:pt>
                <c:pt idx="635">
                  <c:v>7924856.2199999997</c:v>
                </c:pt>
                <c:pt idx="636">
                  <c:v>7950419.46</c:v>
                </c:pt>
                <c:pt idx="637">
                  <c:v>6455099.2300000004</c:v>
                </c:pt>
                <c:pt idx="638">
                  <c:v>5966539.0999999996</c:v>
                </c:pt>
                <c:pt idx="639">
                  <c:v>5730682.8700000001</c:v>
                </c:pt>
                <c:pt idx="640">
                  <c:v>5493773.2300000004</c:v>
                </c:pt>
                <c:pt idx="641">
                  <c:v>4947448.5199999996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ED-45F8-A315-25D84894B5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0538328"/>
        <c:axId val="610538656"/>
      </c:areaChart>
      <c:dateAx>
        <c:axId val="61053832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numFmt formatCode="m/d/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10538656"/>
        <c:crosses val="autoZero"/>
        <c:auto val="0"/>
        <c:lblOffset val="100"/>
        <c:baseTimeUnit val="days"/>
      </c:dateAx>
      <c:valAx>
        <c:axId val="61053865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10538328"/>
        <c:crosses val="autoZero"/>
        <c:crossBetween val="midCat"/>
        <c:dispUnits>
          <c:builtInUnit val="millions"/>
          <c:dispUnitsLbl>
            <c:layout>
              <c:manualLayout>
                <c:xMode val="edge"/>
                <c:yMode val="edge"/>
                <c:x val="3.9511111111111101E-3"/>
                <c:y val="3.3859490740740739E-2"/>
              </c:manualLayout>
            </c:layout>
            <c:tx>
              <c:rich>
                <a:bodyPr rot="0" spcFirstLastPara="1" vertOverflow="ellipsis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pl-PL">
                      <a:solidFill>
                        <a:sysClr val="windowText" lastClr="000000"/>
                      </a:solidFill>
                    </a:rPr>
                    <a:t>Miliony PLN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l-PL" sz="2000" b="1" i="0" u="none" strike="noStrike" baseline="0">
                <a:effectLst/>
              </a:rPr>
              <a:t>WYBRANY </a:t>
            </a:r>
            <a:r>
              <a:rPr lang="pl-PL" sz="2000" b="1">
                <a:solidFill>
                  <a:sysClr val="windowText" lastClr="000000"/>
                </a:solidFill>
              </a:rPr>
              <a:t>OKRES: Beta ETF WIG</a:t>
            </a:r>
            <a:r>
              <a:rPr lang="pl-PL" sz="2000" b="1" baseline="0">
                <a:solidFill>
                  <a:sysClr val="windowText" lastClr="000000"/>
                </a:solidFill>
              </a:rPr>
              <a:t>20TR - różnica odwzorowania narastająco</a:t>
            </a:r>
            <a:endParaRPr lang="en-US" sz="20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3.937101851851852E-2"/>
          <c:y val="0.11029467592592594"/>
          <c:w val="0.94769379629629624"/>
          <c:h val="0.71470810185185185"/>
        </c:manualLayout>
      </c:layout>
      <c:lineChart>
        <c:grouping val="standard"/>
        <c:varyColors val="0"/>
        <c:ser>
          <c:idx val="0"/>
          <c:order val="0"/>
          <c:tx>
            <c:strRef>
              <c:f>Analiza_Okres!$G$7</c:f>
              <c:strCache>
                <c:ptCount val="1"/>
                <c:pt idx="0">
                  <c:v>RÓŻNICA ODWZ.</c:v>
                </c:pt>
              </c:strCache>
            </c:strRef>
          </c:tx>
          <c:spPr>
            <a:ln w="1270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Analiza_Okres!daty</c:f>
              <c:numCache>
                <c:formatCode>m/d/yyyy</c:formatCode>
                <c:ptCount val="144"/>
                <c:pt idx="0">
                  <c:v>44405</c:v>
                </c:pt>
                <c:pt idx="1">
                  <c:v>44404</c:v>
                </c:pt>
                <c:pt idx="2">
                  <c:v>44403</c:v>
                </c:pt>
                <c:pt idx="3">
                  <c:v>44400</c:v>
                </c:pt>
                <c:pt idx="4">
                  <c:v>44399</c:v>
                </c:pt>
                <c:pt idx="5">
                  <c:v>44398</c:v>
                </c:pt>
                <c:pt idx="6">
                  <c:v>44397</c:v>
                </c:pt>
                <c:pt idx="7">
                  <c:v>44396</c:v>
                </c:pt>
                <c:pt idx="8">
                  <c:v>44393</c:v>
                </c:pt>
                <c:pt idx="9">
                  <c:v>44392</c:v>
                </c:pt>
                <c:pt idx="10">
                  <c:v>44391</c:v>
                </c:pt>
                <c:pt idx="11">
                  <c:v>44390</c:v>
                </c:pt>
                <c:pt idx="12">
                  <c:v>44389</c:v>
                </c:pt>
                <c:pt idx="13">
                  <c:v>44386</c:v>
                </c:pt>
                <c:pt idx="14">
                  <c:v>44385</c:v>
                </c:pt>
                <c:pt idx="15">
                  <c:v>44384</c:v>
                </c:pt>
                <c:pt idx="16">
                  <c:v>44383</c:v>
                </c:pt>
                <c:pt idx="17">
                  <c:v>44382</c:v>
                </c:pt>
                <c:pt idx="18">
                  <c:v>44379</c:v>
                </c:pt>
                <c:pt idx="19">
                  <c:v>44378</c:v>
                </c:pt>
                <c:pt idx="20">
                  <c:v>44377</c:v>
                </c:pt>
                <c:pt idx="21">
                  <c:v>44376</c:v>
                </c:pt>
                <c:pt idx="22">
                  <c:v>44375</c:v>
                </c:pt>
                <c:pt idx="23">
                  <c:v>44372</c:v>
                </c:pt>
                <c:pt idx="24">
                  <c:v>44371</c:v>
                </c:pt>
                <c:pt idx="25">
                  <c:v>44370</c:v>
                </c:pt>
                <c:pt idx="26">
                  <c:v>44369</c:v>
                </c:pt>
                <c:pt idx="27">
                  <c:v>44368</c:v>
                </c:pt>
                <c:pt idx="28">
                  <c:v>44365</c:v>
                </c:pt>
                <c:pt idx="29">
                  <c:v>44364</c:v>
                </c:pt>
                <c:pt idx="30">
                  <c:v>44363</c:v>
                </c:pt>
                <c:pt idx="31">
                  <c:v>44362</c:v>
                </c:pt>
                <c:pt idx="32">
                  <c:v>44361</c:v>
                </c:pt>
                <c:pt idx="33">
                  <c:v>44358</c:v>
                </c:pt>
                <c:pt idx="34">
                  <c:v>44357</c:v>
                </c:pt>
                <c:pt idx="35">
                  <c:v>44356</c:v>
                </c:pt>
                <c:pt idx="36">
                  <c:v>44355</c:v>
                </c:pt>
                <c:pt idx="37">
                  <c:v>44354</c:v>
                </c:pt>
                <c:pt idx="38">
                  <c:v>44351</c:v>
                </c:pt>
                <c:pt idx="39">
                  <c:v>44349</c:v>
                </c:pt>
                <c:pt idx="40">
                  <c:v>44348</c:v>
                </c:pt>
                <c:pt idx="41">
                  <c:v>44347</c:v>
                </c:pt>
                <c:pt idx="42">
                  <c:v>44344</c:v>
                </c:pt>
                <c:pt idx="43">
                  <c:v>44343</c:v>
                </c:pt>
                <c:pt idx="44">
                  <c:v>44342</c:v>
                </c:pt>
                <c:pt idx="45">
                  <c:v>44341</c:v>
                </c:pt>
                <c:pt idx="46">
                  <c:v>44340</c:v>
                </c:pt>
                <c:pt idx="47">
                  <c:v>44337</c:v>
                </c:pt>
                <c:pt idx="48">
                  <c:v>44336</c:v>
                </c:pt>
                <c:pt idx="49">
                  <c:v>44335</c:v>
                </c:pt>
                <c:pt idx="50">
                  <c:v>44334</c:v>
                </c:pt>
                <c:pt idx="51">
                  <c:v>44333</c:v>
                </c:pt>
                <c:pt idx="52">
                  <c:v>44330</c:v>
                </c:pt>
                <c:pt idx="53">
                  <c:v>44329</c:v>
                </c:pt>
                <c:pt idx="54">
                  <c:v>44328</c:v>
                </c:pt>
                <c:pt idx="55">
                  <c:v>44327</c:v>
                </c:pt>
                <c:pt idx="56">
                  <c:v>44326</c:v>
                </c:pt>
                <c:pt idx="57">
                  <c:v>44323</c:v>
                </c:pt>
                <c:pt idx="58">
                  <c:v>44322</c:v>
                </c:pt>
                <c:pt idx="59">
                  <c:v>44321</c:v>
                </c:pt>
                <c:pt idx="60">
                  <c:v>44320</c:v>
                </c:pt>
                <c:pt idx="61">
                  <c:v>44316</c:v>
                </c:pt>
                <c:pt idx="62">
                  <c:v>44315</c:v>
                </c:pt>
                <c:pt idx="63">
                  <c:v>44314</c:v>
                </c:pt>
                <c:pt idx="64">
                  <c:v>44313</c:v>
                </c:pt>
                <c:pt idx="65">
                  <c:v>44312</c:v>
                </c:pt>
                <c:pt idx="66">
                  <c:v>44309</c:v>
                </c:pt>
                <c:pt idx="67">
                  <c:v>44308</c:v>
                </c:pt>
                <c:pt idx="68">
                  <c:v>44307</c:v>
                </c:pt>
                <c:pt idx="69">
                  <c:v>44306</c:v>
                </c:pt>
                <c:pt idx="70">
                  <c:v>44305</c:v>
                </c:pt>
                <c:pt idx="71">
                  <c:v>44302</c:v>
                </c:pt>
                <c:pt idx="72">
                  <c:v>44301</c:v>
                </c:pt>
                <c:pt idx="73">
                  <c:v>44300</c:v>
                </c:pt>
                <c:pt idx="74">
                  <c:v>44299</c:v>
                </c:pt>
                <c:pt idx="75">
                  <c:v>44298</c:v>
                </c:pt>
                <c:pt idx="76">
                  <c:v>44295</c:v>
                </c:pt>
                <c:pt idx="77">
                  <c:v>44294</c:v>
                </c:pt>
                <c:pt idx="78">
                  <c:v>44293</c:v>
                </c:pt>
                <c:pt idx="79">
                  <c:v>44292</c:v>
                </c:pt>
                <c:pt idx="80">
                  <c:v>44287</c:v>
                </c:pt>
                <c:pt idx="81">
                  <c:v>44286</c:v>
                </c:pt>
                <c:pt idx="82">
                  <c:v>44285</c:v>
                </c:pt>
                <c:pt idx="83">
                  <c:v>44284</c:v>
                </c:pt>
                <c:pt idx="84">
                  <c:v>44281</c:v>
                </c:pt>
                <c:pt idx="85">
                  <c:v>44280</c:v>
                </c:pt>
                <c:pt idx="86">
                  <c:v>44279</c:v>
                </c:pt>
                <c:pt idx="87">
                  <c:v>44278</c:v>
                </c:pt>
                <c:pt idx="88">
                  <c:v>44277</c:v>
                </c:pt>
                <c:pt idx="89">
                  <c:v>44274</c:v>
                </c:pt>
                <c:pt idx="90">
                  <c:v>44273</c:v>
                </c:pt>
                <c:pt idx="91">
                  <c:v>44272</c:v>
                </c:pt>
                <c:pt idx="92">
                  <c:v>44271</c:v>
                </c:pt>
                <c:pt idx="93">
                  <c:v>44270</c:v>
                </c:pt>
                <c:pt idx="94">
                  <c:v>44267</c:v>
                </c:pt>
                <c:pt idx="95">
                  <c:v>44266</c:v>
                </c:pt>
                <c:pt idx="96">
                  <c:v>44265</c:v>
                </c:pt>
                <c:pt idx="97">
                  <c:v>44264</c:v>
                </c:pt>
                <c:pt idx="98">
                  <c:v>44263</c:v>
                </c:pt>
                <c:pt idx="99">
                  <c:v>44260</c:v>
                </c:pt>
                <c:pt idx="100">
                  <c:v>44259</c:v>
                </c:pt>
                <c:pt idx="101">
                  <c:v>44258</c:v>
                </c:pt>
                <c:pt idx="102">
                  <c:v>44257</c:v>
                </c:pt>
                <c:pt idx="103">
                  <c:v>44256</c:v>
                </c:pt>
                <c:pt idx="104">
                  <c:v>44253</c:v>
                </c:pt>
                <c:pt idx="105">
                  <c:v>44252</c:v>
                </c:pt>
                <c:pt idx="106">
                  <c:v>44251</c:v>
                </c:pt>
                <c:pt idx="107">
                  <c:v>44250</c:v>
                </c:pt>
                <c:pt idx="108">
                  <c:v>44249</c:v>
                </c:pt>
                <c:pt idx="109">
                  <c:v>44246</c:v>
                </c:pt>
                <c:pt idx="110">
                  <c:v>44245</c:v>
                </c:pt>
                <c:pt idx="111">
                  <c:v>44244</c:v>
                </c:pt>
                <c:pt idx="112">
                  <c:v>44243</c:v>
                </c:pt>
                <c:pt idx="113">
                  <c:v>44242</c:v>
                </c:pt>
                <c:pt idx="114">
                  <c:v>44239</c:v>
                </c:pt>
                <c:pt idx="115">
                  <c:v>44238</c:v>
                </c:pt>
                <c:pt idx="116">
                  <c:v>44237</c:v>
                </c:pt>
                <c:pt idx="117">
                  <c:v>44236</c:v>
                </c:pt>
                <c:pt idx="118">
                  <c:v>44235</c:v>
                </c:pt>
                <c:pt idx="119">
                  <c:v>44232</c:v>
                </c:pt>
                <c:pt idx="120">
                  <c:v>44231</c:v>
                </c:pt>
                <c:pt idx="121">
                  <c:v>44230</c:v>
                </c:pt>
                <c:pt idx="122">
                  <c:v>44229</c:v>
                </c:pt>
                <c:pt idx="123">
                  <c:v>44228</c:v>
                </c:pt>
                <c:pt idx="124">
                  <c:v>44225</c:v>
                </c:pt>
                <c:pt idx="125">
                  <c:v>44224</c:v>
                </c:pt>
                <c:pt idx="126">
                  <c:v>44223</c:v>
                </c:pt>
                <c:pt idx="127">
                  <c:v>44222</c:v>
                </c:pt>
                <c:pt idx="128">
                  <c:v>44221</c:v>
                </c:pt>
                <c:pt idx="129">
                  <c:v>44218</c:v>
                </c:pt>
                <c:pt idx="130">
                  <c:v>44217</c:v>
                </c:pt>
                <c:pt idx="131">
                  <c:v>44216</c:v>
                </c:pt>
                <c:pt idx="132">
                  <c:v>44215</c:v>
                </c:pt>
                <c:pt idx="133">
                  <c:v>44214</c:v>
                </c:pt>
                <c:pt idx="134">
                  <c:v>44211</c:v>
                </c:pt>
                <c:pt idx="135">
                  <c:v>44210</c:v>
                </c:pt>
                <c:pt idx="136">
                  <c:v>44209</c:v>
                </c:pt>
                <c:pt idx="137">
                  <c:v>44208</c:v>
                </c:pt>
                <c:pt idx="138">
                  <c:v>44207</c:v>
                </c:pt>
                <c:pt idx="139">
                  <c:v>44204</c:v>
                </c:pt>
                <c:pt idx="140">
                  <c:v>44203</c:v>
                </c:pt>
                <c:pt idx="141">
                  <c:v>44201</c:v>
                </c:pt>
                <c:pt idx="142">
                  <c:v>44200</c:v>
                </c:pt>
                <c:pt idx="143">
                  <c:v>44195</c:v>
                </c:pt>
              </c:numCache>
              <c:extLst xmlns:c15="http://schemas.microsoft.com/office/drawing/2012/chart"/>
            </c:numRef>
          </c:cat>
          <c:val>
            <c:numRef>
              <c:f>Analiza_Okres!rozn_nar</c:f>
              <c:numCache>
                <c:formatCode>#\ ##0.000</c:formatCode>
                <c:ptCount val="144"/>
                <c:pt idx="0">
                  <c:v>-0.52466548048184514</c:v>
                </c:pt>
                <c:pt idx="1">
                  <c:v>-0.51953108436828543</c:v>
                </c:pt>
                <c:pt idx="2">
                  <c:v>-0.51702249553393642</c:v>
                </c:pt>
                <c:pt idx="3">
                  <c:v>-0.50968301612970279</c:v>
                </c:pt>
                <c:pt idx="4">
                  <c:v>-0.5061778169440867</c:v>
                </c:pt>
                <c:pt idx="5">
                  <c:v>-0.50224636881487372</c:v>
                </c:pt>
                <c:pt idx="6">
                  <c:v>-0.49903397828519047</c:v>
                </c:pt>
                <c:pt idx="7">
                  <c:v>-0.49484938154954472</c:v>
                </c:pt>
                <c:pt idx="8">
                  <c:v>-0.48355117631120326</c:v>
                </c:pt>
                <c:pt idx="9">
                  <c:v>-0.47767133282744512</c:v>
                </c:pt>
                <c:pt idx="10">
                  <c:v>-0.47724709241142582</c:v>
                </c:pt>
                <c:pt idx="11">
                  <c:v>-0.47480204800853798</c:v>
                </c:pt>
                <c:pt idx="12">
                  <c:v>-0.47272074348202464</c:v>
                </c:pt>
                <c:pt idx="13">
                  <c:v>-0.46852867045384938</c:v>
                </c:pt>
                <c:pt idx="14">
                  <c:v>-0.46516045571225462</c:v>
                </c:pt>
                <c:pt idx="15">
                  <c:v>-0.46202024660114693</c:v>
                </c:pt>
                <c:pt idx="16">
                  <c:v>-0.46048440164602189</c:v>
                </c:pt>
                <c:pt idx="17">
                  <c:v>-0.45787993010213413</c:v>
                </c:pt>
                <c:pt idx="18">
                  <c:v>-0.44979333278192257</c:v>
                </c:pt>
                <c:pt idx="19">
                  <c:v>-0.44797119082234937</c:v>
                </c:pt>
                <c:pt idx="20">
                  <c:v>-0.44500493256524054</c:v>
                </c:pt>
                <c:pt idx="21">
                  <c:v>-0.44341185494954916</c:v>
                </c:pt>
                <c:pt idx="22">
                  <c:v>-0.43986441644178198</c:v>
                </c:pt>
                <c:pt idx="23">
                  <c:v>-0.43527189300297531</c:v>
                </c:pt>
                <c:pt idx="24">
                  <c:v>-0.43193946270919659</c:v>
                </c:pt>
                <c:pt idx="25">
                  <c:v>-0.43138038386342226</c:v>
                </c:pt>
                <c:pt idx="26">
                  <c:v>-0.42772013128683506</c:v>
                </c:pt>
                <c:pt idx="27">
                  <c:v>-0.42468291892103771</c:v>
                </c:pt>
                <c:pt idx="28">
                  <c:v>-0.42056212645878999</c:v>
                </c:pt>
                <c:pt idx="29">
                  <c:v>-0.41560533410588407</c:v>
                </c:pt>
                <c:pt idx="30">
                  <c:v>-0.41281294652950606</c:v>
                </c:pt>
                <c:pt idx="31">
                  <c:v>-0.41221243753886139</c:v>
                </c:pt>
                <c:pt idx="32">
                  <c:v>-0.41119009716314991</c:v>
                </c:pt>
                <c:pt idx="33">
                  <c:v>-0.40370106293489139</c:v>
                </c:pt>
                <c:pt idx="34">
                  <c:v>-0.399612463502097</c:v>
                </c:pt>
                <c:pt idx="35">
                  <c:v>-0.39858148719320585</c:v>
                </c:pt>
                <c:pt idx="36">
                  <c:v>-0.39566962819509444</c:v>
                </c:pt>
                <c:pt idx="37">
                  <c:v>-0.39194247283678152</c:v>
                </c:pt>
                <c:pt idx="38">
                  <c:v>-0.3897862528347007</c:v>
                </c:pt>
                <c:pt idx="39">
                  <c:v>-0.38612792672462204</c:v>
                </c:pt>
                <c:pt idx="40">
                  <c:v>-0.38165988653076077</c:v>
                </c:pt>
                <c:pt idx="41">
                  <c:v>-0.37906677890998663</c:v>
                </c:pt>
                <c:pt idx="42">
                  <c:v>-0.37052384877511724</c:v>
                </c:pt>
                <c:pt idx="43">
                  <c:v>-0.36959873148854072</c:v>
                </c:pt>
                <c:pt idx="44">
                  <c:v>-0.3670745595684588</c:v>
                </c:pt>
                <c:pt idx="45">
                  <c:v>-0.36151613347168432</c:v>
                </c:pt>
                <c:pt idx="46">
                  <c:v>-0.35965173130774186</c:v>
                </c:pt>
                <c:pt idx="47">
                  <c:v>-0.35373710600686836</c:v>
                </c:pt>
                <c:pt idx="48">
                  <c:v>-0.35085897174427227</c:v>
                </c:pt>
                <c:pt idx="49">
                  <c:v>-0.3478752589242462</c:v>
                </c:pt>
                <c:pt idx="50">
                  <c:v>-0.3451493835329944</c:v>
                </c:pt>
                <c:pt idx="51">
                  <c:v>-0.3363467797953934</c:v>
                </c:pt>
                <c:pt idx="52">
                  <c:v>-0.33217040516941854</c:v>
                </c:pt>
                <c:pt idx="53">
                  <c:v>-0.3263142723697543</c:v>
                </c:pt>
                <c:pt idx="54">
                  <c:v>-0.32496420554881666</c:v>
                </c:pt>
                <c:pt idx="55">
                  <c:v>-0.32272187783471962</c:v>
                </c:pt>
                <c:pt idx="56">
                  <c:v>-0.32059861544474488</c:v>
                </c:pt>
                <c:pt idx="57">
                  <c:v>-0.31304943283008146</c:v>
                </c:pt>
                <c:pt idx="58">
                  <c:v>-0.31249258275801717</c:v>
                </c:pt>
                <c:pt idx="59">
                  <c:v>-0.30720141077079655</c:v>
                </c:pt>
                <c:pt idx="60">
                  <c:v>-0.30420690605084122</c:v>
                </c:pt>
                <c:pt idx="61">
                  <c:v>-0.29346423298011182</c:v>
                </c:pt>
                <c:pt idx="62">
                  <c:v>-0.29123275098302814</c:v>
                </c:pt>
                <c:pt idx="63">
                  <c:v>-0.28915952548864698</c:v>
                </c:pt>
                <c:pt idx="64">
                  <c:v>-0.28721374928620813</c:v>
                </c:pt>
                <c:pt idx="65">
                  <c:v>-0.28570214919764192</c:v>
                </c:pt>
                <c:pt idx="66">
                  <c:v>-0.27778329554888348</c:v>
                </c:pt>
                <c:pt idx="67">
                  <c:v>-0.2734471510177916</c:v>
                </c:pt>
                <c:pt idx="68">
                  <c:v>-0.27044571364940317</c:v>
                </c:pt>
                <c:pt idx="69">
                  <c:v>-0.26893591834655783</c:v>
                </c:pt>
                <c:pt idx="70">
                  <c:v>-0.26691555641857878</c:v>
                </c:pt>
                <c:pt idx="71">
                  <c:v>-0.26050249024744954</c:v>
                </c:pt>
                <c:pt idx="72">
                  <c:v>-0.25764346678562866</c:v>
                </c:pt>
                <c:pt idx="73">
                  <c:v>-0.2555403154704261</c:v>
                </c:pt>
                <c:pt idx="74">
                  <c:v>-0.2545883336706134</c:v>
                </c:pt>
                <c:pt idx="75">
                  <c:v>-0.25048428775978904</c:v>
                </c:pt>
                <c:pt idx="76">
                  <c:v>-0.2440407761657104</c:v>
                </c:pt>
                <c:pt idx="77">
                  <c:v>-0.23933080109005411</c:v>
                </c:pt>
                <c:pt idx="78">
                  <c:v>-0.23687370989110557</c:v>
                </c:pt>
                <c:pt idx="79">
                  <c:v>-0.23224538700336028</c:v>
                </c:pt>
                <c:pt idx="80">
                  <c:v>-0.22304807608980459</c:v>
                </c:pt>
                <c:pt idx="81">
                  <c:v>-0.22026895299553928</c:v>
                </c:pt>
                <c:pt idx="82">
                  <c:v>-0.21758215214293664</c:v>
                </c:pt>
                <c:pt idx="83">
                  <c:v>-0.21580373407271702</c:v>
                </c:pt>
                <c:pt idx="84">
                  <c:v>-0.2085105353213268</c:v>
                </c:pt>
                <c:pt idx="85">
                  <c:v>-0.2070352052144786</c:v>
                </c:pt>
                <c:pt idx="86">
                  <c:v>-0.20279070730936377</c:v>
                </c:pt>
                <c:pt idx="87">
                  <c:v>-0.20028805727491106</c:v>
                </c:pt>
                <c:pt idx="88">
                  <c:v>-0.19561424490766033</c:v>
                </c:pt>
                <c:pt idx="89">
                  <c:v>-0.187146780455405</c:v>
                </c:pt>
                <c:pt idx="90">
                  <c:v>-0.18226540993647733</c:v>
                </c:pt>
                <c:pt idx="91">
                  <c:v>-0.17171345564566121</c:v>
                </c:pt>
                <c:pt idx="92">
                  <c:v>-0.16986251007848896</c:v>
                </c:pt>
                <c:pt idx="93">
                  <c:v>-0.16612512992848494</c:v>
                </c:pt>
                <c:pt idx="94">
                  <c:v>-0.15960684201863362</c:v>
                </c:pt>
                <c:pt idx="95">
                  <c:v>-0.15701665792506869</c:v>
                </c:pt>
                <c:pt idx="96">
                  <c:v>-0.15454027914966195</c:v>
                </c:pt>
                <c:pt idx="97">
                  <c:v>-0.15289248215945017</c:v>
                </c:pt>
                <c:pt idx="98">
                  <c:v>-0.15076029521877699</c:v>
                </c:pt>
                <c:pt idx="99">
                  <c:v>-0.14477964707152458</c:v>
                </c:pt>
                <c:pt idx="100">
                  <c:v>-0.14179960927169777</c:v>
                </c:pt>
                <c:pt idx="101">
                  <c:v>-0.14050494153611259</c:v>
                </c:pt>
                <c:pt idx="102">
                  <c:v>-0.13855762179701969</c:v>
                </c:pt>
                <c:pt idx="103">
                  <c:v>-0.13593360708245017</c:v>
                </c:pt>
                <c:pt idx="104">
                  <c:v>-0.12784043500473352</c:v>
                </c:pt>
                <c:pt idx="105">
                  <c:v>-0.12606526636964599</c:v>
                </c:pt>
                <c:pt idx="106">
                  <c:v>-0.1234425875277223</c:v>
                </c:pt>
                <c:pt idx="107">
                  <c:v>-0.12034002191848581</c:v>
                </c:pt>
                <c:pt idx="108">
                  <c:v>-0.11849482838960368</c:v>
                </c:pt>
                <c:pt idx="109">
                  <c:v>-0.11155484034143237</c:v>
                </c:pt>
                <c:pt idx="110">
                  <c:v>-0.10755339351172788</c:v>
                </c:pt>
                <c:pt idx="111">
                  <c:v>-0.10428451280714013</c:v>
                </c:pt>
                <c:pt idx="112">
                  <c:v>-0.10309080080221911</c:v>
                </c:pt>
                <c:pt idx="113">
                  <c:v>-0.10026099116933196</c:v>
                </c:pt>
                <c:pt idx="114">
                  <c:v>-9.3673371888969292E-2</c:v>
                </c:pt>
                <c:pt idx="115">
                  <c:v>-9.001310603127255E-2</c:v>
                </c:pt>
                <c:pt idx="116">
                  <c:v>-8.8421733374055567E-2</c:v>
                </c:pt>
                <c:pt idx="117">
                  <c:v>-8.6397970383955691E-2</c:v>
                </c:pt>
                <c:pt idx="118">
                  <c:v>-8.4045395389187316E-2</c:v>
                </c:pt>
                <c:pt idx="119">
                  <c:v>-7.860124495026044E-2</c:v>
                </c:pt>
                <c:pt idx="120">
                  <c:v>-7.8009785896915318E-2</c:v>
                </c:pt>
                <c:pt idx="121">
                  <c:v>-7.4524799972064404E-2</c:v>
                </c:pt>
                <c:pt idx="122">
                  <c:v>-7.2784863601649263E-2</c:v>
                </c:pt>
                <c:pt idx="123">
                  <c:v>-7.0572176014016552E-2</c:v>
                </c:pt>
                <c:pt idx="124">
                  <c:v>-6.5462183534215068E-2</c:v>
                </c:pt>
                <c:pt idx="125">
                  <c:v>-6.3216068279980941E-2</c:v>
                </c:pt>
                <c:pt idx="126">
                  <c:v>-6.0772530902386546E-2</c:v>
                </c:pt>
                <c:pt idx="127">
                  <c:v>-5.7425766327279248E-2</c:v>
                </c:pt>
                <c:pt idx="128">
                  <c:v>-5.6950104273234547E-2</c:v>
                </c:pt>
                <c:pt idx="129">
                  <c:v>-4.9188873739314243E-2</c:v>
                </c:pt>
                <c:pt idx="130">
                  <c:v>-4.8475148740789731E-2</c:v>
                </c:pt>
                <c:pt idx="131">
                  <c:v>-4.4022013053046649E-2</c:v>
                </c:pt>
                <c:pt idx="132">
                  <c:v>-4.1745287057326497E-2</c:v>
                </c:pt>
                <c:pt idx="133">
                  <c:v>-4.0329583470077868E-2</c:v>
                </c:pt>
                <c:pt idx="134">
                  <c:v>-3.5032423313097194E-2</c:v>
                </c:pt>
                <c:pt idx="135">
                  <c:v>-3.3372653067242908E-2</c:v>
                </c:pt>
                <c:pt idx="136">
                  <c:v>-3.1154232901375867E-2</c:v>
                </c:pt>
                <c:pt idx="137">
                  <c:v>-2.9450760045424129E-2</c:v>
                </c:pt>
                <c:pt idx="138">
                  <c:v>-2.4965244409980158E-2</c:v>
                </c:pt>
                <c:pt idx="139">
                  <c:v>-1.8322165843676075E-2</c:v>
                </c:pt>
                <c:pt idx="140">
                  <c:v>-1.7435878923777182E-2</c:v>
                </c:pt>
                <c:pt idx="141">
                  <c:v>-1.5035709942323727E-2</c:v>
                </c:pt>
                <c:pt idx="142">
                  <c:v>-1.1663346896761961E-2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12-4603-9E4F-71E2D61CD8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0538328"/>
        <c:axId val="610538656"/>
      </c:lineChart>
      <c:dateAx>
        <c:axId val="61053832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numFmt formatCode="m/d/yyyy" sourceLinked="0"/>
        <c:majorTickMark val="none"/>
        <c:minorTickMark val="none"/>
        <c:tickLblPos val="low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10538656"/>
        <c:crosses val="autoZero"/>
        <c:auto val="0"/>
        <c:lblOffset val="100"/>
        <c:baseTimeUnit val="days"/>
      </c:dateAx>
      <c:valAx>
        <c:axId val="61053865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 sz="1000">
                    <a:solidFill>
                      <a:sysClr val="windowText" lastClr="000000"/>
                    </a:solidFill>
                  </a:rPr>
                  <a:t>[%]</a:t>
                </a:r>
              </a:p>
            </c:rich>
          </c:tx>
          <c:layout>
            <c:manualLayout>
              <c:xMode val="edge"/>
              <c:yMode val="edge"/>
              <c:x val="0.97366666666666668"/>
              <c:y val="3.811226851851851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#,##0.00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10538328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l-PL" sz="2000" b="1" i="0" u="none" strike="noStrike" baseline="0">
                <a:effectLst/>
              </a:rPr>
              <a:t>WYBRANY </a:t>
            </a:r>
            <a:r>
              <a:rPr lang="pl-PL" sz="2000" b="1">
                <a:solidFill>
                  <a:sysClr val="windowText" lastClr="000000"/>
                </a:solidFill>
              </a:rPr>
              <a:t>OKRES: Beta ETF WIG</a:t>
            </a:r>
            <a:r>
              <a:rPr lang="pl-PL" sz="2000" b="1" baseline="0">
                <a:solidFill>
                  <a:sysClr val="windowText" lastClr="000000"/>
                </a:solidFill>
              </a:rPr>
              <a:t>20TR - </a:t>
            </a:r>
            <a:r>
              <a:rPr lang="pl-PL" sz="2000" b="1">
                <a:solidFill>
                  <a:sysClr val="windowText" lastClr="000000"/>
                </a:solidFill>
              </a:rPr>
              <a:t>dzienne</a:t>
            </a:r>
            <a:r>
              <a:rPr lang="pl-PL" sz="2000" b="1" baseline="0">
                <a:solidFill>
                  <a:sysClr val="windowText" lastClr="000000"/>
                </a:solidFill>
              </a:rPr>
              <a:t> różnice odwzorowania</a:t>
            </a:r>
            <a:endParaRPr lang="en-US" sz="20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3.937101851851852E-2"/>
          <c:y val="0.11029467592592594"/>
          <c:w val="0.94063824074074076"/>
          <c:h val="0.71470810185185185"/>
        </c:manualLayout>
      </c:layout>
      <c:lineChart>
        <c:grouping val="standard"/>
        <c:varyColors val="0"/>
        <c:ser>
          <c:idx val="0"/>
          <c:order val="0"/>
          <c:tx>
            <c:strRef>
              <c:f>Analiza_Okres!$J$8</c:f>
              <c:strCache>
                <c:ptCount val="1"/>
                <c:pt idx="0">
                  <c:v>WANCI - Indeks</c:v>
                </c:pt>
              </c:strCache>
            </c:strRef>
          </c:tx>
          <c:spPr>
            <a:ln w="952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Analiza_Okres!daty</c:f>
              <c:numCache>
                <c:formatCode>m/d/yyyy</c:formatCode>
                <c:ptCount val="144"/>
                <c:pt idx="0">
                  <c:v>44405</c:v>
                </c:pt>
                <c:pt idx="1">
                  <c:v>44404</c:v>
                </c:pt>
                <c:pt idx="2">
                  <c:v>44403</c:v>
                </c:pt>
                <c:pt idx="3">
                  <c:v>44400</c:v>
                </c:pt>
                <c:pt idx="4">
                  <c:v>44399</c:v>
                </c:pt>
                <c:pt idx="5">
                  <c:v>44398</c:v>
                </c:pt>
                <c:pt idx="6">
                  <c:v>44397</c:v>
                </c:pt>
                <c:pt idx="7">
                  <c:v>44396</c:v>
                </c:pt>
                <c:pt idx="8">
                  <c:v>44393</c:v>
                </c:pt>
                <c:pt idx="9">
                  <c:v>44392</c:v>
                </c:pt>
                <c:pt idx="10">
                  <c:v>44391</c:v>
                </c:pt>
                <c:pt idx="11">
                  <c:v>44390</c:v>
                </c:pt>
                <c:pt idx="12">
                  <c:v>44389</c:v>
                </c:pt>
                <c:pt idx="13">
                  <c:v>44386</c:v>
                </c:pt>
                <c:pt idx="14">
                  <c:v>44385</c:v>
                </c:pt>
                <c:pt idx="15">
                  <c:v>44384</c:v>
                </c:pt>
                <c:pt idx="16">
                  <c:v>44383</c:v>
                </c:pt>
                <c:pt idx="17">
                  <c:v>44382</c:v>
                </c:pt>
                <c:pt idx="18">
                  <c:v>44379</c:v>
                </c:pt>
                <c:pt idx="19">
                  <c:v>44378</c:v>
                </c:pt>
                <c:pt idx="20">
                  <c:v>44377</c:v>
                </c:pt>
                <c:pt idx="21">
                  <c:v>44376</c:v>
                </c:pt>
                <c:pt idx="22">
                  <c:v>44375</c:v>
                </c:pt>
                <c:pt idx="23">
                  <c:v>44372</c:v>
                </c:pt>
                <c:pt idx="24">
                  <c:v>44371</c:v>
                </c:pt>
                <c:pt idx="25">
                  <c:v>44370</c:v>
                </c:pt>
                <c:pt idx="26">
                  <c:v>44369</c:v>
                </c:pt>
                <c:pt idx="27">
                  <c:v>44368</c:v>
                </c:pt>
                <c:pt idx="28">
                  <c:v>44365</c:v>
                </c:pt>
                <c:pt idx="29">
                  <c:v>44364</c:v>
                </c:pt>
                <c:pt idx="30">
                  <c:v>44363</c:v>
                </c:pt>
                <c:pt idx="31">
                  <c:v>44362</c:v>
                </c:pt>
                <c:pt idx="32">
                  <c:v>44361</c:v>
                </c:pt>
                <c:pt idx="33">
                  <c:v>44358</c:v>
                </c:pt>
                <c:pt idx="34">
                  <c:v>44357</c:v>
                </c:pt>
                <c:pt idx="35">
                  <c:v>44356</c:v>
                </c:pt>
                <c:pt idx="36">
                  <c:v>44355</c:v>
                </c:pt>
                <c:pt idx="37">
                  <c:v>44354</c:v>
                </c:pt>
                <c:pt idx="38">
                  <c:v>44351</c:v>
                </c:pt>
                <c:pt idx="39">
                  <c:v>44349</c:v>
                </c:pt>
                <c:pt idx="40">
                  <c:v>44348</c:v>
                </c:pt>
                <c:pt idx="41">
                  <c:v>44347</c:v>
                </c:pt>
                <c:pt idx="42">
                  <c:v>44344</c:v>
                </c:pt>
                <c:pt idx="43">
                  <c:v>44343</c:v>
                </c:pt>
                <c:pt idx="44">
                  <c:v>44342</c:v>
                </c:pt>
                <c:pt idx="45">
                  <c:v>44341</c:v>
                </c:pt>
                <c:pt idx="46">
                  <c:v>44340</c:v>
                </c:pt>
                <c:pt idx="47">
                  <c:v>44337</c:v>
                </c:pt>
                <c:pt idx="48">
                  <c:v>44336</c:v>
                </c:pt>
                <c:pt idx="49">
                  <c:v>44335</c:v>
                </c:pt>
                <c:pt idx="50">
                  <c:v>44334</c:v>
                </c:pt>
                <c:pt idx="51">
                  <c:v>44333</c:v>
                </c:pt>
                <c:pt idx="52">
                  <c:v>44330</c:v>
                </c:pt>
                <c:pt idx="53">
                  <c:v>44329</c:v>
                </c:pt>
                <c:pt idx="54">
                  <c:v>44328</c:v>
                </c:pt>
                <c:pt idx="55">
                  <c:v>44327</c:v>
                </c:pt>
                <c:pt idx="56">
                  <c:v>44326</c:v>
                </c:pt>
                <c:pt idx="57">
                  <c:v>44323</c:v>
                </c:pt>
                <c:pt idx="58">
                  <c:v>44322</c:v>
                </c:pt>
                <c:pt idx="59">
                  <c:v>44321</c:v>
                </c:pt>
                <c:pt idx="60">
                  <c:v>44320</c:v>
                </c:pt>
                <c:pt idx="61">
                  <c:v>44316</c:v>
                </c:pt>
                <c:pt idx="62">
                  <c:v>44315</c:v>
                </c:pt>
                <c:pt idx="63">
                  <c:v>44314</c:v>
                </c:pt>
                <c:pt idx="64">
                  <c:v>44313</c:v>
                </c:pt>
                <c:pt idx="65">
                  <c:v>44312</c:v>
                </c:pt>
                <c:pt idx="66">
                  <c:v>44309</c:v>
                </c:pt>
                <c:pt idx="67">
                  <c:v>44308</c:v>
                </c:pt>
                <c:pt idx="68">
                  <c:v>44307</c:v>
                </c:pt>
                <c:pt idx="69">
                  <c:v>44306</c:v>
                </c:pt>
                <c:pt idx="70">
                  <c:v>44305</c:v>
                </c:pt>
                <c:pt idx="71">
                  <c:v>44302</c:v>
                </c:pt>
                <c:pt idx="72">
                  <c:v>44301</c:v>
                </c:pt>
                <c:pt idx="73">
                  <c:v>44300</c:v>
                </c:pt>
                <c:pt idx="74">
                  <c:v>44299</c:v>
                </c:pt>
                <c:pt idx="75">
                  <c:v>44298</c:v>
                </c:pt>
                <c:pt idx="76">
                  <c:v>44295</c:v>
                </c:pt>
                <c:pt idx="77">
                  <c:v>44294</c:v>
                </c:pt>
                <c:pt idx="78">
                  <c:v>44293</c:v>
                </c:pt>
                <c:pt idx="79">
                  <c:v>44292</c:v>
                </c:pt>
                <c:pt idx="80">
                  <c:v>44287</c:v>
                </c:pt>
                <c:pt idx="81">
                  <c:v>44286</c:v>
                </c:pt>
                <c:pt idx="82">
                  <c:v>44285</c:v>
                </c:pt>
                <c:pt idx="83">
                  <c:v>44284</c:v>
                </c:pt>
                <c:pt idx="84">
                  <c:v>44281</c:v>
                </c:pt>
                <c:pt idx="85">
                  <c:v>44280</c:v>
                </c:pt>
                <c:pt idx="86">
                  <c:v>44279</c:v>
                </c:pt>
                <c:pt idx="87">
                  <c:v>44278</c:v>
                </c:pt>
                <c:pt idx="88">
                  <c:v>44277</c:v>
                </c:pt>
                <c:pt idx="89">
                  <c:v>44274</c:v>
                </c:pt>
                <c:pt idx="90">
                  <c:v>44273</c:v>
                </c:pt>
                <c:pt idx="91">
                  <c:v>44272</c:v>
                </c:pt>
                <c:pt idx="92">
                  <c:v>44271</c:v>
                </c:pt>
                <c:pt idx="93">
                  <c:v>44270</c:v>
                </c:pt>
                <c:pt idx="94">
                  <c:v>44267</c:v>
                </c:pt>
                <c:pt idx="95">
                  <c:v>44266</c:v>
                </c:pt>
                <c:pt idx="96">
                  <c:v>44265</c:v>
                </c:pt>
                <c:pt idx="97">
                  <c:v>44264</c:v>
                </c:pt>
                <c:pt idx="98">
                  <c:v>44263</c:v>
                </c:pt>
                <c:pt idx="99">
                  <c:v>44260</c:v>
                </c:pt>
                <c:pt idx="100">
                  <c:v>44259</c:v>
                </c:pt>
                <c:pt idx="101">
                  <c:v>44258</c:v>
                </c:pt>
                <c:pt idx="102">
                  <c:v>44257</c:v>
                </c:pt>
                <c:pt idx="103">
                  <c:v>44256</c:v>
                </c:pt>
                <c:pt idx="104">
                  <c:v>44253</c:v>
                </c:pt>
                <c:pt idx="105">
                  <c:v>44252</c:v>
                </c:pt>
                <c:pt idx="106">
                  <c:v>44251</c:v>
                </c:pt>
                <c:pt idx="107">
                  <c:v>44250</c:v>
                </c:pt>
                <c:pt idx="108">
                  <c:v>44249</c:v>
                </c:pt>
                <c:pt idx="109">
                  <c:v>44246</c:v>
                </c:pt>
                <c:pt idx="110">
                  <c:v>44245</c:v>
                </c:pt>
                <c:pt idx="111">
                  <c:v>44244</c:v>
                </c:pt>
                <c:pt idx="112">
                  <c:v>44243</c:v>
                </c:pt>
                <c:pt idx="113">
                  <c:v>44242</c:v>
                </c:pt>
                <c:pt idx="114">
                  <c:v>44239</c:v>
                </c:pt>
                <c:pt idx="115">
                  <c:v>44238</c:v>
                </c:pt>
                <c:pt idx="116">
                  <c:v>44237</c:v>
                </c:pt>
                <c:pt idx="117">
                  <c:v>44236</c:v>
                </c:pt>
                <c:pt idx="118">
                  <c:v>44235</c:v>
                </c:pt>
                <c:pt idx="119">
                  <c:v>44232</c:v>
                </c:pt>
                <c:pt idx="120">
                  <c:v>44231</c:v>
                </c:pt>
                <c:pt idx="121">
                  <c:v>44230</c:v>
                </c:pt>
                <c:pt idx="122">
                  <c:v>44229</c:v>
                </c:pt>
                <c:pt idx="123">
                  <c:v>44228</c:v>
                </c:pt>
                <c:pt idx="124">
                  <c:v>44225</c:v>
                </c:pt>
                <c:pt idx="125">
                  <c:v>44224</c:v>
                </c:pt>
                <c:pt idx="126">
                  <c:v>44223</c:v>
                </c:pt>
                <c:pt idx="127">
                  <c:v>44222</c:v>
                </c:pt>
                <c:pt idx="128">
                  <c:v>44221</c:v>
                </c:pt>
                <c:pt idx="129">
                  <c:v>44218</c:v>
                </c:pt>
                <c:pt idx="130">
                  <c:v>44217</c:v>
                </c:pt>
                <c:pt idx="131">
                  <c:v>44216</c:v>
                </c:pt>
                <c:pt idx="132">
                  <c:v>44215</c:v>
                </c:pt>
                <c:pt idx="133">
                  <c:v>44214</c:v>
                </c:pt>
                <c:pt idx="134">
                  <c:v>44211</c:v>
                </c:pt>
                <c:pt idx="135">
                  <c:v>44210</c:v>
                </c:pt>
                <c:pt idx="136">
                  <c:v>44209</c:v>
                </c:pt>
                <c:pt idx="137">
                  <c:v>44208</c:v>
                </c:pt>
                <c:pt idx="138">
                  <c:v>44207</c:v>
                </c:pt>
                <c:pt idx="139">
                  <c:v>44204</c:v>
                </c:pt>
                <c:pt idx="140">
                  <c:v>44203</c:v>
                </c:pt>
                <c:pt idx="141">
                  <c:v>44201</c:v>
                </c:pt>
                <c:pt idx="142">
                  <c:v>44200</c:v>
                </c:pt>
                <c:pt idx="143">
                  <c:v>44195</c:v>
                </c:pt>
              </c:numCache>
              <c:extLst xmlns:c15="http://schemas.microsoft.com/office/drawing/2012/chart"/>
            </c:numRef>
          </c:cat>
          <c:val>
            <c:numRef>
              <c:f>Analiza_Okres!rozn_dz</c:f>
              <c:numCache>
                <c:formatCode>0.000%</c:formatCode>
                <c:ptCount val="144"/>
                <c:pt idx="0">
                  <c:v>-5.1613433999467273E-5</c:v>
                </c:pt>
                <c:pt idx="1">
                  <c:v>-2.5216580026326228E-5</c:v>
                </c:pt>
                <c:pt idx="2">
                  <c:v>-7.3773512434787704E-5</c:v>
                </c:pt>
                <c:pt idx="3">
                  <c:v>-3.5230940522661298E-5</c:v>
                </c:pt>
                <c:pt idx="4">
                  <c:v>-3.9513714222808201E-5</c:v>
                </c:pt>
                <c:pt idx="5">
                  <c:v>-3.2285539681488687E-5</c:v>
                </c:pt>
                <c:pt idx="6">
                  <c:v>-4.2054955967277263E-5</c:v>
                </c:pt>
                <c:pt idx="7">
                  <c:v>-1.1353747816436957E-4</c:v>
                </c:pt>
                <c:pt idx="8">
                  <c:v>-5.9082391477540991E-5</c:v>
                </c:pt>
                <c:pt idx="9">
                  <c:v>-4.2627570866608268E-6</c:v>
                </c:pt>
                <c:pt idx="10">
                  <c:v>-2.4567390846788606E-5</c:v>
                </c:pt>
                <c:pt idx="11">
                  <c:v>-2.0912118811726617E-5</c:v>
                </c:pt>
                <c:pt idx="12">
                  <c:v>-4.2118952484700113E-5</c:v>
                </c:pt>
                <c:pt idx="13">
                  <c:v>-3.3840128217828107E-5</c:v>
                </c:pt>
                <c:pt idx="14">
                  <c:v>-3.1548346202527749E-5</c:v>
                </c:pt>
                <c:pt idx="15">
                  <c:v>-1.5429619028048402E-5</c:v>
                </c:pt>
                <c:pt idx="16">
                  <c:v>-2.6164859810275456E-5</c:v>
                </c:pt>
                <c:pt idx="17">
                  <c:v>-8.1234645826868887E-5</c:v>
                </c:pt>
                <c:pt idx="18">
                  <c:v>-1.8303581125290037E-5</c:v>
                </c:pt>
                <c:pt idx="19">
                  <c:v>-2.9795616443582806E-5</c:v>
                </c:pt>
                <c:pt idx="20">
                  <c:v>-1.6001857752592774E-5</c:v>
                </c:pt>
                <c:pt idx="21">
                  <c:v>-3.5631748471097111E-5</c:v>
                </c:pt>
                <c:pt idx="22">
                  <c:v>-4.6127071773010685E-5</c:v>
                </c:pt>
                <c:pt idx="23">
                  <c:v>-3.3469428282342263E-5</c:v>
                </c:pt>
                <c:pt idx="24">
                  <c:v>-5.6150262757910518E-6</c:v>
                </c:pt>
                <c:pt idx="25">
                  <c:v>-3.6760430292968188E-5</c:v>
                </c:pt>
                <c:pt idx="26">
                  <c:v>-3.050212417883639E-5</c:v>
                </c:pt>
                <c:pt idx="27">
                  <c:v>-4.1382817736535134E-5</c:v>
                </c:pt>
                <c:pt idx="28">
                  <c:v>-4.9776029018185064E-5</c:v>
                </c:pt>
                <c:pt idx="29">
                  <c:v>-2.8040020091831853E-5</c:v>
                </c:pt>
                <c:pt idx="30">
                  <c:v>-6.0299642744444243E-6</c:v>
                </c:pt>
                <c:pt idx="31">
                  <c:v>-1.026566764083213E-5</c:v>
                </c:pt>
                <c:pt idx="32">
                  <c:v>-7.5196728062691329E-5</c:v>
                </c:pt>
                <c:pt idx="33">
                  <c:v>-4.1050877961533276E-5</c:v>
                </c:pt>
                <c:pt idx="34">
                  <c:v>-1.0351073911811157E-5</c:v>
                </c:pt>
                <c:pt idx="35">
                  <c:v>-2.9234688402645162E-5</c:v>
                </c:pt>
                <c:pt idx="36">
                  <c:v>-3.7418911525101059E-5</c:v>
                </c:pt>
                <c:pt idx="37">
                  <c:v>-2.1646809686569259E-5</c:v>
                </c:pt>
                <c:pt idx="38">
                  <c:v>-3.6725741221675873E-5</c:v>
                </c:pt>
                <c:pt idx="39">
                  <c:v>-4.4852588299493928E-5</c:v>
                </c:pt>
                <c:pt idx="40">
                  <c:v>-2.6030085108307242E-5</c:v>
                </c:pt>
                <c:pt idx="41">
                  <c:v>-8.5750690972388367E-5</c:v>
                </c:pt>
                <c:pt idx="42">
                  <c:v>-9.2855350367262307E-6</c:v>
                </c:pt>
                <c:pt idx="43">
                  <c:v>-2.5335037429168733E-5</c:v>
                </c:pt>
                <c:pt idx="44">
                  <c:v>-5.5787492220310368E-5</c:v>
                </c:pt>
                <c:pt idx="45">
                  <c:v>-1.8711492274527813E-5</c:v>
                </c:pt>
                <c:pt idx="46">
                  <c:v>-5.9357979626431089E-5</c:v>
                </c:pt>
                <c:pt idx="47">
                  <c:v>-2.8883097212873549E-5</c:v>
                </c:pt>
                <c:pt idx="48">
                  <c:v>-2.9941734777653127E-5</c:v>
                </c:pt>
                <c:pt idx="49">
                  <c:v>-2.7353537291437829E-5</c:v>
                </c:pt>
                <c:pt idx="50">
                  <c:v>-8.8327010025442305E-5</c:v>
                </c:pt>
                <c:pt idx="51">
                  <c:v>-4.1903813362685616E-5</c:v>
                </c:pt>
                <c:pt idx="52">
                  <c:v>-5.8754773604303501E-5</c:v>
                </c:pt>
                <c:pt idx="53">
                  <c:v>-1.3544775312761357E-5</c:v>
                </c:pt>
                <c:pt idx="54">
                  <c:v>-2.2496129291147554E-5</c:v>
                </c:pt>
                <c:pt idx="55">
                  <c:v>-2.1301141203965233E-5</c:v>
                </c:pt>
                <c:pt idx="56">
                  <c:v>-7.57317626006275E-5</c:v>
                </c:pt>
                <c:pt idx="57">
                  <c:v>-5.5859720216253073E-6</c:v>
                </c:pt>
                <c:pt idx="58">
                  <c:v>-5.3076174818274214E-5</c:v>
                </c:pt>
                <c:pt idx="59">
                  <c:v>-3.0036871166084361E-5</c:v>
                </c:pt>
                <c:pt idx="60">
                  <c:v>-1.0774872231911203E-4</c:v>
                </c:pt>
                <c:pt idx="61">
                  <c:v>-2.2380248290130439E-5</c:v>
                </c:pt>
                <c:pt idx="62">
                  <c:v>-2.079259425007661E-5</c:v>
                </c:pt>
                <c:pt idx="63">
                  <c:v>-1.9513998761742229E-5</c:v>
                </c:pt>
                <c:pt idx="64">
                  <c:v>-1.5159426267702392E-5</c:v>
                </c:pt>
                <c:pt idx="65">
                  <c:v>-7.9412274834144217E-5</c:v>
                </c:pt>
                <c:pt idx="66">
                  <c:v>-4.3481286362366707E-5</c:v>
                </c:pt>
                <c:pt idx="67">
                  <c:v>-3.0096219280709765E-5</c:v>
                </c:pt>
                <c:pt idx="68">
                  <c:v>-1.5138780930780589E-5</c:v>
                </c:pt>
                <c:pt idx="69">
                  <c:v>-2.0257895396150541E-5</c:v>
                </c:pt>
                <c:pt idx="70">
                  <c:v>-6.4300227234709122E-5</c:v>
                </c:pt>
                <c:pt idx="71">
                  <c:v>-2.8664496585142224E-5</c:v>
                </c:pt>
                <c:pt idx="72">
                  <c:v>-2.1085617136551611E-5</c:v>
                </c:pt>
                <c:pt idx="73">
                  <c:v>-9.5441617499261722E-6</c:v>
                </c:pt>
                <c:pt idx="74">
                  <c:v>-4.1144363571886909E-5</c:v>
                </c:pt>
                <c:pt idx="75">
                  <c:v>-6.4594834787236582E-5</c:v>
                </c:pt>
                <c:pt idx="76">
                  <c:v>-4.7213859955033775E-5</c:v>
                </c:pt>
                <c:pt idx="77">
                  <c:v>-2.4629555517869522E-5</c:v>
                </c:pt>
                <c:pt idx="78">
                  <c:v>-4.6392045858854175E-5</c:v>
                </c:pt>
                <c:pt idx="79">
                  <c:v>-9.2182960697802241E-5</c:v>
                </c:pt>
                <c:pt idx="80">
                  <c:v>-2.7852969422616919E-5</c:v>
                </c:pt>
                <c:pt idx="81">
                  <c:v>-2.6926958520252352E-5</c:v>
                </c:pt>
                <c:pt idx="82">
                  <c:v>-1.7822801455538023E-5</c:v>
                </c:pt>
                <c:pt idx="83">
                  <c:v>-7.3087046930864902E-5</c:v>
                </c:pt>
                <c:pt idx="84">
                  <c:v>-1.4784018247813308E-5</c:v>
                </c:pt>
                <c:pt idx="85">
                  <c:v>-4.253213290854492E-5</c:v>
                </c:pt>
                <c:pt idx="86">
                  <c:v>-2.5077040458227132E-5</c:v>
                </c:pt>
                <c:pt idx="87">
                  <c:v>-4.6830825839800066E-5</c:v>
                </c:pt>
                <c:pt idx="88">
                  <c:v>-8.4837006070612696E-5</c:v>
                </c:pt>
                <c:pt idx="89">
                  <c:v>-4.8904033930395607E-5</c:v>
                </c:pt>
                <c:pt idx="90">
                  <c:v>-1.0570663257575968E-4</c:v>
                </c:pt>
                <c:pt idx="91">
                  <c:v>-1.8541121680055311E-5</c:v>
                </c:pt>
                <c:pt idx="92">
                  <c:v>-3.7436692834553684E-5</c:v>
                </c:pt>
                <c:pt idx="93">
                  <c:v>-6.5289213042165565E-5</c:v>
                </c:pt>
                <c:pt idx="94">
                  <c:v>-2.5942911614539217E-5</c:v>
                </c:pt>
                <c:pt idx="95">
                  <c:v>-2.4802424592528655E-5</c:v>
                </c:pt>
                <c:pt idx="96">
                  <c:v>-1.650333823676256E-5</c:v>
                </c:pt>
                <c:pt idx="97">
                  <c:v>-2.1354290856133787E-5</c:v>
                </c:pt>
                <c:pt idx="98">
                  <c:v>-5.9894988297322024E-5</c:v>
                </c:pt>
                <c:pt idx="99">
                  <c:v>-2.9843140125075055E-5</c:v>
                </c:pt>
                <c:pt idx="100">
                  <c:v>-1.2964977717087054E-5</c:v>
                </c:pt>
                <c:pt idx="101">
                  <c:v>-1.9500406558677769E-5</c:v>
                </c:pt>
                <c:pt idx="102">
                  <c:v>-2.6276210093151633E-5</c:v>
                </c:pt>
                <c:pt idx="103">
                  <c:v>-8.1038600217221701E-5</c:v>
                </c:pt>
                <c:pt idx="104">
                  <c:v>-1.7774251269775734E-5</c:v>
                </c:pt>
                <c:pt idx="105">
                  <c:v>-2.6259548238276005E-5</c:v>
                </c:pt>
                <c:pt idx="106">
                  <c:v>-3.1063519824531954E-5</c:v>
                </c:pt>
                <c:pt idx="107">
                  <c:v>-1.8473996460505876E-5</c:v>
                </c:pt>
                <c:pt idx="108">
                  <c:v>-6.9479799534047371E-5</c:v>
                </c:pt>
                <c:pt idx="109">
                  <c:v>-4.005835387837749E-5</c:v>
                </c:pt>
                <c:pt idx="110">
                  <c:v>-3.2723467402827073E-5</c:v>
                </c:pt>
                <c:pt idx="111">
                  <c:v>-1.1949510216335141E-5</c:v>
                </c:pt>
                <c:pt idx="112">
                  <c:v>-2.8326897957941036E-5</c:v>
                </c:pt>
                <c:pt idx="113">
                  <c:v>-6.5940133116056815E-5</c:v>
                </c:pt>
                <c:pt idx="114">
                  <c:v>-3.6636306551672548E-5</c:v>
                </c:pt>
                <c:pt idx="115">
                  <c:v>-1.5927937067016645E-5</c:v>
                </c:pt>
                <c:pt idx="116">
                  <c:v>-2.0255335059955748E-5</c:v>
                </c:pt>
                <c:pt idx="117">
                  <c:v>-2.3545816089564665E-5</c:v>
                </c:pt>
                <c:pt idx="118">
                  <c:v>-5.4485814075679213E-5</c:v>
                </c:pt>
                <c:pt idx="119">
                  <c:v>-5.9192256136111898E-6</c:v>
                </c:pt>
                <c:pt idx="120">
                  <c:v>-3.487645858260037E-5</c:v>
                </c:pt>
                <c:pt idx="121">
                  <c:v>-1.7412188622807981E-5</c:v>
                </c:pt>
                <c:pt idx="122">
                  <c:v>-2.2142747470720037E-5</c:v>
                </c:pt>
                <c:pt idx="123">
                  <c:v>-5.1134705193457003E-5</c:v>
                </c:pt>
                <c:pt idx="124">
                  <c:v>-2.2475613156248964E-5</c:v>
                </c:pt>
                <c:pt idx="125">
                  <c:v>-2.4450531712960633E-5</c:v>
                </c:pt>
                <c:pt idx="126">
                  <c:v>-3.3487436544125948E-5</c:v>
                </c:pt>
                <c:pt idx="127">
                  <c:v>-4.7593423100171506E-6</c:v>
                </c:pt>
                <c:pt idx="128">
                  <c:v>-7.765351570229815E-5</c:v>
                </c:pt>
                <c:pt idx="129">
                  <c:v>-7.1407369507151767E-6</c:v>
                </c:pt>
                <c:pt idx="130">
                  <c:v>-4.4551961534831236E-5</c:v>
                </c:pt>
                <c:pt idx="131">
                  <c:v>-2.2777027578969357E-5</c:v>
                </c:pt>
                <c:pt idx="132">
                  <c:v>-1.4162847942263135E-5</c:v>
                </c:pt>
                <c:pt idx="133">
                  <c:v>-5.2991569337242778E-5</c:v>
                </c:pt>
                <c:pt idx="134">
                  <c:v>-1.6603381236789116E-5</c:v>
                </c:pt>
                <c:pt idx="135">
                  <c:v>-2.2191361356832875E-5</c:v>
                </c:pt>
                <c:pt idx="136">
                  <c:v>-1.7039892072644863E-5</c:v>
                </c:pt>
                <c:pt idx="137">
                  <c:v>-4.4867363875114585E-5</c:v>
                </c:pt>
                <c:pt idx="138">
                  <c:v>-6.6445166883314939E-5</c:v>
                </c:pt>
                <c:pt idx="139">
                  <c:v>-8.864454076531721E-6</c:v>
                </c:pt>
                <c:pt idx="140">
                  <c:v>-2.4005587313455368E-5</c:v>
                </c:pt>
                <c:pt idx="141">
                  <c:v>-3.3728133005500886E-5</c:v>
                </c:pt>
                <c:pt idx="142">
                  <c:v>-1.1664027117967365E-4</c:v>
                </c:pt>
                <c:pt idx="14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46-47EF-BC6C-C4B7DBAB48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0538328"/>
        <c:axId val="610538656"/>
      </c:lineChart>
      <c:dateAx>
        <c:axId val="61053832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numFmt formatCode="m/d/yyyy" sourceLinked="0"/>
        <c:majorTickMark val="none"/>
        <c:minorTickMark val="none"/>
        <c:tickLblPos val="low"/>
        <c:spPr>
          <a:noFill/>
          <a:ln w="222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10538656"/>
        <c:crosses val="autoZero"/>
        <c:auto val="0"/>
        <c:lblOffset val="100"/>
        <c:baseTimeUnit val="days"/>
      </c:dateAx>
      <c:valAx>
        <c:axId val="61053865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numFmt formatCode="0.000%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10538328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l-PL" sz="2000" b="1" i="0" u="none" strike="noStrike" baseline="0">
                <a:effectLst/>
              </a:rPr>
              <a:t>WYBRANY </a:t>
            </a:r>
            <a:r>
              <a:rPr lang="pl-PL" sz="2000" b="1">
                <a:solidFill>
                  <a:sysClr val="windowText" lastClr="000000"/>
                </a:solidFill>
              </a:rPr>
              <a:t>OKRES: Beta ETF WIG</a:t>
            </a:r>
            <a:r>
              <a:rPr lang="pl-PL" sz="2000" b="1" baseline="0">
                <a:solidFill>
                  <a:sysClr val="windowText" lastClr="000000"/>
                </a:solidFill>
              </a:rPr>
              <a:t>20TR - premia/dyskonto na zamknięciu</a:t>
            </a:r>
            <a:endParaRPr lang="en-US" sz="20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3.937101851851852E-2"/>
          <c:y val="0.11029467592592594"/>
          <c:w val="0.94769379629629624"/>
          <c:h val="0.71470810185185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Analiza_Okres!$K$7</c:f>
              <c:strCache>
                <c:ptCount val="1"/>
                <c:pt idx="0">
                  <c:v>PREMIA/DYSKONTO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numRef>
              <c:f>Analiza_Okres!daty</c:f>
              <c:numCache>
                <c:formatCode>m/d/yyyy</c:formatCode>
                <c:ptCount val="144"/>
                <c:pt idx="0">
                  <c:v>44405</c:v>
                </c:pt>
                <c:pt idx="1">
                  <c:v>44404</c:v>
                </c:pt>
                <c:pt idx="2">
                  <c:v>44403</c:v>
                </c:pt>
                <c:pt idx="3">
                  <c:v>44400</c:v>
                </c:pt>
                <c:pt idx="4">
                  <c:v>44399</c:v>
                </c:pt>
                <c:pt idx="5">
                  <c:v>44398</c:v>
                </c:pt>
                <c:pt idx="6">
                  <c:v>44397</c:v>
                </c:pt>
                <c:pt idx="7">
                  <c:v>44396</c:v>
                </c:pt>
                <c:pt idx="8">
                  <c:v>44393</c:v>
                </c:pt>
                <c:pt idx="9">
                  <c:v>44392</c:v>
                </c:pt>
                <c:pt idx="10">
                  <c:v>44391</c:v>
                </c:pt>
                <c:pt idx="11">
                  <c:v>44390</c:v>
                </c:pt>
                <c:pt idx="12">
                  <c:v>44389</c:v>
                </c:pt>
                <c:pt idx="13">
                  <c:v>44386</c:v>
                </c:pt>
                <c:pt idx="14">
                  <c:v>44385</c:v>
                </c:pt>
                <c:pt idx="15">
                  <c:v>44384</c:v>
                </c:pt>
                <c:pt idx="16">
                  <c:v>44383</c:v>
                </c:pt>
                <c:pt idx="17">
                  <c:v>44382</c:v>
                </c:pt>
                <c:pt idx="18">
                  <c:v>44379</c:v>
                </c:pt>
                <c:pt idx="19">
                  <c:v>44378</c:v>
                </c:pt>
                <c:pt idx="20">
                  <c:v>44377</c:v>
                </c:pt>
                <c:pt idx="21">
                  <c:v>44376</c:v>
                </c:pt>
                <c:pt idx="22">
                  <c:v>44375</c:v>
                </c:pt>
                <c:pt idx="23">
                  <c:v>44372</c:v>
                </c:pt>
                <c:pt idx="24">
                  <c:v>44371</c:v>
                </c:pt>
                <c:pt idx="25">
                  <c:v>44370</c:v>
                </c:pt>
                <c:pt idx="26">
                  <c:v>44369</c:v>
                </c:pt>
                <c:pt idx="27">
                  <c:v>44368</c:v>
                </c:pt>
                <c:pt idx="28">
                  <c:v>44365</c:v>
                </c:pt>
                <c:pt idx="29">
                  <c:v>44364</c:v>
                </c:pt>
                <c:pt idx="30">
                  <c:v>44363</c:v>
                </c:pt>
                <c:pt idx="31">
                  <c:v>44362</c:v>
                </c:pt>
                <c:pt idx="32">
                  <c:v>44361</c:v>
                </c:pt>
                <c:pt idx="33">
                  <c:v>44358</c:v>
                </c:pt>
                <c:pt idx="34">
                  <c:v>44357</c:v>
                </c:pt>
                <c:pt idx="35">
                  <c:v>44356</c:v>
                </c:pt>
                <c:pt idx="36">
                  <c:v>44355</c:v>
                </c:pt>
                <c:pt idx="37">
                  <c:v>44354</c:v>
                </c:pt>
                <c:pt idx="38">
                  <c:v>44351</c:v>
                </c:pt>
                <c:pt idx="39">
                  <c:v>44349</c:v>
                </c:pt>
                <c:pt idx="40">
                  <c:v>44348</c:v>
                </c:pt>
                <c:pt idx="41">
                  <c:v>44347</c:v>
                </c:pt>
                <c:pt idx="42">
                  <c:v>44344</c:v>
                </c:pt>
                <c:pt idx="43">
                  <c:v>44343</c:v>
                </c:pt>
                <c:pt idx="44">
                  <c:v>44342</c:v>
                </c:pt>
                <c:pt idx="45">
                  <c:v>44341</c:v>
                </c:pt>
                <c:pt idx="46">
                  <c:v>44340</c:v>
                </c:pt>
                <c:pt idx="47">
                  <c:v>44337</c:v>
                </c:pt>
                <c:pt idx="48">
                  <c:v>44336</c:v>
                </c:pt>
                <c:pt idx="49">
                  <c:v>44335</c:v>
                </c:pt>
                <c:pt idx="50">
                  <c:v>44334</c:v>
                </c:pt>
                <c:pt idx="51">
                  <c:v>44333</c:v>
                </c:pt>
                <c:pt idx="52">
                  <c:v>44330</c:v>
                </c:pt>
                <c:pt idx="53">
                  <c:v>44329</c:v>
                </c:pt>
                <c:pt idx="54">
                  <c:v>44328</c:v>
                </c:pt>
                <c:pt idx="55">
                  <c:v>44327</c:v>
                </c:pt>
                <c:pt idx="56">
                  <c:v>44326</c:v>
                </c:pt>
                <c:pt idx="57">
                  <c:v>44323</c:v>
                </c:pt>
                <c:pt idx="58">
                  <c:v>44322</c:v>
                </c:pt>
                <c:pt idx="59">
                  <c:v>44321</c:v>
                </c:pt>
                <c:pt idx="60">
                  <c:v>44320</c:v>
                </c:pt>
                <c:pt idx="61">
                  <c:v>44316</c:v>
                </c:pt>
                <c:pt idx="62">
                  <c:v>44315</c:v>
                </c:pt>
                <c:pt idx="63">
                  <c:v>44314</c:v>
                </c:pt>
                <c:pt idx="64">
                  <c:v>44313</c:v>
                </c:pt>
                <c:pt idx="65">
                  <c:v>44312</c:v>
                </c:pt>
                <c:pt idx="66">
                  <c:v>44309</c:v>
                </c:pt>
                <c:pt idx="67">
                  <c:v>44308</c:v>
                </c:pt>
                <c:pt idx="68">
                  <c:v>44307</c:v>
                </c:pt>
                <c:pt idx="69">
                  <c:v>44306</c:v>
                </c:pt>
                <c:pt idx="70">
                  <c:v>44305</c:v>
                </c:pt>
                <c:pt idx="71">
                  <c:v>44302</c:v>
                </c:pt>
                <c:pt idx="72">
                  <c:v>44301</c:v>
                </c:pt>
                <c:pt idx="73">
                  <c:v>44300</c:v>
                </c:pt>
                <c:pt idx="74">
                  <c:v>44299</c:v>
                </c:pt>
                <c:pt idx="75">
                  <c:v>44298</c:v>
                </c:pt>
                <c:pt idx="76">
                  <c:v>44295</c:v>
                </c:pt>
                <c:pt idx="77">
                  <c:v>44294</c:v>
                </c:pt>
                <c:pt idx="78">
                  <c:v>44293</c:v>
                </c:pt>
                <c:pt idx="79">
                  <c:v>44292</c:v>
                </c:pt>
                <c:pt idx="80">
                  <c:v>44287</c:v>
                </c:pt>
                <c:pt idx="81">
                  <c:v>44286</c:v>
                </c:pt>
                <c:pt idx="82">
                  <c:v>44285</c:v>
                </c:pt>
                <c:pt idx="83">
                  <c:v>44284</c:v>
                </c:pt>
                <c:pt idx="84">
                  <c:v>44281</c:v>
                </c:pt>
                <c:pt idx="85">
                  <c:v>44280</c:v>
                </c:pt>
                <c:pt idx="86">
                  <c:v>44279</c:v>
                </c:pt>
                <c:pt idx="87">
                  <c:v>44278</c:v>
                </c:pt>
                <c:pt idx="88">
                  <c:v>44277</c:v>
                </c:pt>
                <c:pt idx="89">
                  <c:v>44274</c:v>
                </c:pt>
                <c:pt idx="90">
                  <c:v>44273</c:v>
                </c:pt>
                <c:pt idx="91">
                  <c:v>44272</c:v>
                </c:pt>
                <c:pt idx="92">
                  <c:v>44271</c:v>
                </c:pt>
                <c:pt idx="93">
                  <c:v>44270</c:v>
                </c:pt>
                <c:pt idx="94">
                  <c:v>44267</c:v>
                </c:pt>
                <c:pt idx="95">
                  <c:v>44266</c:v>
                </c:pt>
                <c:pt idx="96">
                  <c:v>44265</c:v>
                </c:pt>
                <c:pt idx="97">
                  <c:v>44264</c:v>
                </c:pt>
                <c:pt idx="98">
                  <c:v>44263</c:v>
                </c:pt>
                <c:pt idx="99">
                  <c:v>44260</c:v>
                </c:pt>
                <c:pt idx="100">
                  <c:v>44259</c:v>
                </c:pt>
                <c:pt idx="101">
                  <c:v>44258</c:v>
                </c:pt>
                <c:pt idx="102">
                  <c:v>44257</c:v>
                </c:pt>
                <c:pt idx="103">
                  <c:v>44256</c:v>
                </c:pt>
                <c:pt idx="104">
                  <c:v>44253</c:v>
                </c:pt>
                <c:pt idx="105">
                  <c:v>44252</c:v>
                </c:pt>
                <c:pt idx="106">
                  <c:v>44251</c:v>
                </c:pt>
                <c:pt idx="107">
                  <c:v>44250</c:v>
                </c:pt>
                <c:pt idx="108">
                  <c:v>44249</c:v>
                </c:pt>
                <c:pt idx="109">
                  <c:v>44246</c:v>
                </c:pt>
                <c:pt idx="110">
                  <c:v>44245</c:v>
                </c:pt>
                <c:pt idx="111">
                  <c:v>44244</c:v>
                </c:pt>
                <c:pt idx="112">
                  <c:v>44243</c:v>
                </c:pt>
                <c:pt idx="113">
                  <c:v>44242</c:v>
                </c:pt>
                <c:pt idx="114">
                  <c:v>44239</c:v>
                </c:pt>
                <c:pt idx="115">
                  <c:v>44238</c:v>
                </c:pt>
                <c:pt idx="116">
                  <c:v>44237</c:v>
                </c:pt>
                <c:pt idx="117">
                  <c:v>44236</c:v>
                </c:pt>
                <c:pt idx="118">
                  <c:v>44235</c:v>
                </c:pt>
                <c:pt idx="119">
                  <c:v>44232</c:v>
                </c:pt>
                <c:pt idx="120">
                  <c:v>44231</c:v>
                </c:pt>
                <c:pt idx="121">
                  <c:v>44230</c:v>
                </c:pt>
                <c:pt idx="122">
                  <c:v>44229</c:v>
                </c:pt>
                <c:pt idx="123">
                  <c:v>44228</c:v>
                </c:pt>
                <c:pt idx="124">
                  <c:v>44225</c:v>
                </c:pt>
                <c:pt idx="125">
                  <c:v>44224</c:v>
                </c:pt>
                <c:pt idx="126">
                  <c:v>44223</c:v>
                </c:pt>
                <c:pt idx="127">
                  <c:v>44222</c:v>
                </c:pt>
                <c:pt idx="128">
                  <c:v>44221</c:v>
                </c:pt>
                <c:pt idx="129">
                  <c:v>44218</c:v>
                </c:pt>
                <c:pt idx="130">
                  <c:v>44217</c:v>
                </c:pt>
                <c:pt idx="131">
                  <c:v>44216</c:v>
                </c:pt>
                <c:pt idx="132">
                  <c:v>44215</c:v>
                </c:pt>
                <c:pt idx="133">
                  <c:v>44214</c:v>
                </c:pt>
                <c:pt idx="134">
                  <c:v>44211</c:v>
                </c:pt>
                <c:pt idx="135">
                  <c:v>44210</c:v>
                </c:pt>
                <c:pt idx="136">
                  <c:v>44209</c:v>
                </c:pt>
                <c:pt idx="137">
                  <c:v>44208</c:v>
                </c:pt>
                <c:pt idx="138">
                  <c:v>44207</c:v>
                </c:pt>
                <c:pt idx="139">
                  <c:v>44204</c:v>
                </c:pt>
                <c:pt idx="140">
                  <c:v>44203</c:v>
                </c:pt>
                <c:pt idx="141">
                  <c:v>44201</c:v>
                </c:pt>
                <c:pt idx="142">
                  <c:v>44200</c:v>
                </c:pt>
                <c:pt idx="143">
                  <c:v>44195</c:v>
                </c:pt>
              </c:numCache>
              <c:extLst xmlns:c15="http://schemas.microsoft.com/office/drawing/2012/chart"/>
            </c:numRef>
          </c:cat>
          <c:val>
            <c:numRef>
              <c:f>Analiza_Okres!stan_rynku</c:f>
              <c:numCache>
                <c:formatCode>#\ ##0.000</c:formatCode>
                <c:ptCount val="144"/>
                <c:pt idx="0">
                  <c:v>1.266113629112553E-2</c:v>
                </c:pt>
                <c:pt idx="1">
                  <c:v>-1.3171614566864775E-2</c:v>
                </c:pt>
                <c:pt idx="2">
                  <c:v>-1.9500102824032695E-3</c:v>
                </c:pt>
                <c:pt idx="3">
                  <c:v>2.919393065847764E-2</c:v>
                </c:pt>
                <c:pt idx="4">
                  <c:v>0.20881637147960319</c:v>
                </c:pt>
                <c:pt idx="5">
                  <c:v>-0.10189980068894267</c:v>
                </c:pt>
                <c:pt idx="6">
                  <c:v>-0.44247991919615925</c:v>
                </c:pt>
                <c:pt idx="7">
                  <c:v>-1.1606382697812556</c:v>
                </c:pt>
                <c:pt idx="8">
                  <c:v>-4.0940604476291664E-2</c:v>
                </c:pt>
                <c:pt idx="9">
                  <c:v>0.44096073625772281</c:v>
                </c:pt>
                <c:pt idx="10">
                  <c:v>9.5799678775154717E-2</c:v>
                </c:pt>
                <c:pt idx="11">
                  <c:v>1.1316442678777072E-2</c:v>
                </c:pt>
                <c:pt idx="12">
                  <c:v>0.3464140651141312</c:v>
                </c:pt>
                <c:pt idx="13">
                  <c:v>-0.10611076485431692</c:v>
                </c:pt>
                <c:pt idx="14">
                  <c:v>-9.0887977425524458E-2</c:v>
                </c:pt>
                <c:pt idx="15">
                  <c:v>4.6095948785374041E-2</c:v>
                </c:pt>
                <c:pt idx="16">
                  <c:v>0.19306989799514618</c:v>
                </c:pt>
                <c:pt idx="17">
                  <c:v>0.19628904503024014</c:v>
                </c:pt>
                <c:pt idx="18">
                  <c:v>8.9781479619355231E-2</c:v>
                </c:pt>
                <c:pt idx="19">
                  <c:v>-6.2922716688862401E-2</c:v>
                </c:pt>
                <c:pt idx="20">
                  <c:v>3.5177809238673419E-3</c:v>
                </c:pt>
                <c:pt idx="21">
                  <c:v>0.59669721296793377</c:v>
                </c:pt>
                <c:pt idx="22">
                  <c:v>0.25515134288505159</c:v>
                </c:pt>
                <c:pt idx="23">
                  <c:v>-1.4718991467543852E-2</c:v>
                </c:pt>
                <c:pt idx="24">
                  <c:v>0.49682118921636764</c:v>
                </c:pt>
                <c:pt idx="25">
                  <c:v>0.10911509811928344</c:v>
                </c:pt>
                <c:pt idx="26">
                  <c:v>-9.5693396492013694E-2</c:v>
                </c:pt>
                <c:pt idx="27">
                  <c:v>5.5820339864576241E-2</c:v>
                </c:pt>
                <c:pt idx="28">
                  <c:v>-8.3235068797882228E-2</c:v>
                </c:pt>
                <c:pt idx="29">
                  <c:v>-1.8044224316249302E-2</c:v>
                </c:pt>
                <c:pt idx="30">
                  <c:v>-6.3831297578698099E-4</c:v>
                </c:pt>
                <c:pt idx="31">
                  <c:v>6.0296898687450806E-2</c:v>
                </c:pt>
                <c:pt idx="32">
                  <c:v>-0.13147538349020937</c:v>
                </c:pt>
                <c:pt idx="33">
                  <c:v>1.7148429290414491E-2</c:v>
                </c:pt>
                <c:pt idx="34">
                  <c:v>7.1816056618412283E-2</c:v>
                </c:pt>
                <c:pt idx="35">
                  <c:v>9.3446639630778705E-2</c:v>
                </c:pt>
                <c:pt idx="36">
                  <c:v>9.3828120981243046E-3</c:v>
                </c:pt>
                <c:pt idx="37">
                  <c:v>0.10217368396492343</c:v>
                </c:pt>
                <c:pt idx="38">
                  <c:v>-0.30584976488736704</c:v>
                </c:pt>
                <c:pt idx="39">
                  <c:v>-0.15402641121968763</c:v>
                </c:pt>
                <c:pt idx="40">
                  <c:v>0.75765571269417187</c:v>
                </c:pt>
                <c:pt idx="41">
                  <c:v>1.6758602194277827E-2</c:v>
                </c:pt>
                <c:pt idx="42">
                  <c:v>2.2099923846963243E-2</c:v>
                </c:pt>
                <c:pt idx="43">
                  <c:v>-8.2000160797957022E-3</c:v>
                </c:pt>
                <c:pt idx="44">
                  <c:v>-6.2770713300297487E-3</c:v>
                </c:pt>
                <c:pt idx="45">
                  <c:v>1.1528564778795491E-2</c:v>
                </c:pt>
                <c:pt idx="46">
                  <c:v>1.5917157654699032E-2</c:v>
                </c:pt>
                <c:pt idx="47">
                  <c:v>2.0864033530187953E-3</c:v>
                </c:pt>
                <c:pt idx="48">
                  <c:v>9.3858631185161912E-3</c:v>
                </c:pt>
                <c:pt idx="49">
                  <c:v>1.1506177640074888E-2</c:v>
                </c:pt>
                <c:pt idx="50">
                  <c:v>1.1163193358143531E-3</c:v>
                </c:pt>
                <c:pt idx="51">
                  <c:v>1.0462705617619861E-2</c:v>
                </c:pt>
                <c:pt idx="52">
                  <c:v>0.80993699248850248</c:v>
                </c:pt>
                <c:pt idx="53">
                  <c:v>-0.1000308212209533</c:v>
                </c:pt>
                <c:pt idx="54">
                  <c:v>-3.1437070107220855E-3</c:v>
                </c:pt>
                <c:pt idx="55">
                  <c:v>1.2132587557589503E-2</c:v>
                </c:pt>
                <c:pt idx="56">
                  <c:v>-0.44573274035376587</c:v>
                </c:pt>
                <c:pt idx="57">
                  <c:v>1.195255439516707E-2</c:v>
                </c:pt>
                <c:pt idx="58">
                  <c:v>-1.9767351808552824E-2</c:v>
                </c:pt>
                <c:pt idx="59">
                  <c:v>-1.8804202938316195E-3</c:v>
                </c:pt>
                <c:pt idx="60">
                  <c:v>9.5710151824190959E-3</c:v>
                </c:pt>
                <c:pt idx="61">
                  <c:v>0.11705061249913662</c:v>
                </c:pt>
                <c:pt idx="62">
                  <c:v>4.9924615649787896E-2</c:v>
                </c:pt>
                <c:pt idx="63">
                  <c:v>1.1175304745880688E-2</c:v>
                </c:pt>
                <c:pt idx="64">
                  <c:v>1.2833860865857361E-2</c:v>
                </c:pt>
                <c:pt idx="65">
                  <c:v>-9.1203145227192195E-2</c:v>
                </c:pt>
                <c:pt idx="66">
                  <c:v>-0.43077872668576545</c:v>
                </c:pt>
                <c:pt idx="67">
                  <c:v>0.2389879467677769</c:v>
                </c:pt>
                <c:pt idx="68">
                  <c:v>-0.18100299097549843</c:v>
                </c:pt>
                <c:pt idx="69">
                  <c:v>-7.0751417598491351E-3</c:v>
                </c:pt>
                <c:pt idx="70">
                  <c:v>7.7361912854834181E-2</c:v>
                </c:pt>
                <c:pt idx="71">
                  <c:v>-3.7805097299226098E-3</c:v>
                </c:pt>
                <c:pt idx="72">
                  <c:v>-4.1920581281496005E-3</c:v>
                </c:pt>
                <c:pt idx="73">
                  <c:v>0.12384967714094142</c:v>
                </c:pt>
                <c:pt idx="74">
                  <c:v>1.125523542748752E-2</c:v>
                </c:pt>
                <c:pt idx="75">
                  <c:v>-9.145480931707084E-2</c:v>
                </c:pt>
                <c:pt idx="76">
                  <c:v>8.6279454119742027E-2</c:v>
                </c:pt>
                <c:pt idx="77">
                  <c:v>-0.2414544558435594</c:v>
                </c:pt>
                <c:pt idx="78">
                  <c:v>1.3978814151993646E-3</c:v>
                </c:pt>
                <c:pt idx="79">
                  <c:v>-0.91059870965163325</c:v>
                </c:pt>
                <c:pt idx="80">
                  <c:v>0.13184431698267662</c:v>
                </c:pt>
                <c:pt idx="81">
                  <c:v>3.5095471863577643E-2</c:v>
                </c:pt>
                <c:pt idx="82">
                  <c:v>2.034107398158902E-2</c:v>
                </c:pt>
                <c:pt idx="83">
                  <c:v>-1.7441903810921922E-3</c:v>
                </c:pt>
                <c:pt idx="84">
                  <c:v>0.27497794179354162</c:v>
                </c:pt>
                <c:pt idx="85">
                  <c:v>-2.289328758786624E-4</c:v>
                </c:pt>
                <c:pt idx="86">
                  <c:v>-4.2487111907507646E-2</c:v>
                </c:pt>
                <c:pt idx="87">
                  <c:v>0.30510534747323348</c:v>
                </c:pt>
                <c:pt idx="88">
                  <c:v>0.42321205919075844</c:v>
                </c:pt>
                <c:pt idx="89">
                  <c:v>0.22084189636562002</c:v>
                </c:pt>
                <c:pt idx="90">
                  <c:v>2.1189112671327059E-2</c:v>
                </c:pt>
                <c:pt idx="91">
                  <c:v>0.220879262786422</c:v>
                </c:pt>
                <c:pt idx="92">
                  <c:v>3.5279560352807771E-2</c:v>
                </c:pt>
                <c:pt idx="93">
                  <c:v>1.1024233057965738E-2</c:v>
                </c:pt>
                <c:pt idx="94">
                  <c:v>-3.5499858693999187E-3</c:v>
                </c:pt>
                <c:pt idx="95">
                  <c:v>2.1102882201540218E-2</c:v>
                </c:pt>
                <c:pt idx="96">
                  <c:v>-0.18929449228640705</c:v>
                </c:pt>
                <c:pt idx="97">
                  <c:v>2.737728918942306E-2</c:v>
                </c:pt>
                <c:pt idx="98">
                  <c:v>3.2308643962419836E-4</c:v>
                </c:pt>
                <c:pt idx="99">
                  <c:v>-2.9388385024087249E-3</c:v>
                </c:pt>
                <c:pt idx="100">
                  <c:v>0.16196214252202079</c:v>
                </c:pt>
                <c:pt idx="101">
                  <c:v>1.9625847848203648E-3</c:v>
                </c:pt>
                <c:pt idx="102">
                  <c:v>-0.2302079490239306</c:v>
                </c:pt>
                <c:pt idx="103">
                  <c:v>-8.6264988765039075E-2</c:v>
                </c:pt>
                <c:pt idx="104">
                  <c:v>6.9552008753026584E-2</c:v>
                </c:pt>
                <c:pt idx="105">
                  <c:v>0.12437023241491652</c:v>
                </c:pt>
                <c:pt idx="106">
                  <c:v>1.7189736597100769E-2</c:v>
                </c:pt>
                <c:pt idx="107">
                  <c:v>0.19896865545170339</c:v>
                </c:pt>
                <c:pt idx="108">
                  <c:v>3.0778282283927538E-3</c:v>
                </c:pt>
                <c:pt idx="109">
                  <c:v>-4.1618112422514564E-2</c:v>
                </c:pt>
                <c:pt idx="110">
                  <c:v>5.1227551196131316E-3</c:v>
                </c:pt>
                <c:pt idx="111">
                  <c:v>-5.4364859277455935E-3</c:v>
                </c:pt>
                <c:pt idx="112">
                  <c:v>-1.0801481405930957E-2</c:v>
                </c:pt>
                <c:pt idx="113">
                  <c:v>1.5592851524193208E-3</c:v>
                </c:pt>
                <c:pt idx="114">
                  <c:v>0.21271180925679367</c:v>
                </c:pt>
                <c:pt idx="115">
                  <c:v>1.5998456561150398E-2</c:v>
                </c:pt>
                <c:pt idx="116">
                  <c:v>7.5347159971261846E-4</c:v>
                </c:pt>
                <c:pt idx="117">
                  <c:v>0.15358412137087551</c:v>
                </c:pt>
                <c:pt idx="118">
                  <c:v>3.9858952668003766E-3</c:v>
                </c:pt>
                <c:pt idx="119">
                  <c:v>1.1433674559424567E-2</c:v>
                </c:pt>
                <c:pt idx="120">
                  <c:v>2.3982640657616017E-3</c:v>
                </c:pt>
                <c:pt idx="121">
                  <c:v>6.7231627140262873E-2</c:v>
                </c:pt>
                <c:pt idx="122">
                  <c:v>-7.5253704888755824E-2</c:v>
                </c:pt>
                <c:pt idx="123">
                  <c:v>0.25774097841990695</c:v>
                </c:pt>
                <c:pt idx="124">
                  <c:v>1.443762375887836E-2</c:v>
                </c:pt>
                <c:pt idx="125">
                  <c:v>-0.14251603969971383</c:v>
                </c:pt>
                <c:pt idx="126">
                  <c:v>8.5622301748466967E-3</c:v>
                </c:pt>
                <c:pt idx="127">
                  <c:v>0.33886361118573571</c:v>
                </c:pt>
                <c:pt idx="128">
                  <c:v>0.39239531524259963</c:v>
                </c:pt>
                <c:pt idx="129">
                  <c:v>-1.6254883006272536E-5</c:v>
                </c:pt>
                <c:pt idx="130">
                  <c:v>-7.3031675470125457E-2</c:v>
                </c:pt>
                <c:pt idx="131">
                  <c:v>-4.0498597131399805E-4</c:v>
                </c:pt>
                <c:pt idx="132">
                  <c:v>1.3972794105499453</c:v>
                </c:pt>
                <c:pt idx="133">
                  <c:v>-4.9357017004703074E-3</c:v>
                </c:pt>
                <c:pt idx="134">
                  <c:v>1.1497436569829489E-2</c:v>
                </c:pt>
                <c:pt idx="135">
                  <c:v>8.7705967063400614E-2</c:v>
                </c:pt>
                <c:pt idx="136">
                  <c:v>0.12071966060498429</c:v>
                </c:pt>
                <c:pt idx="137">
                  <c:v>-0.13131360030578243</c:v>
                </c:pt>
                <c:pt idx="138">
                  <c:v>-7.144944045078816E-3</c:v>
                </c:pt>
                <c:pt idx="139">
                  <c:v>-8.3299311441686896E-3</c:v>
                </c:pt>
                <c:pt idx="140">
                  <c:v>-1.7617357861269056</c:v>
                </c:pt>
                <c:pt idx="141">
                  <c:v>-5.098063479003212E-3</c:v>
                </c:pt>
                <c:pt idx="142">
                  <c:v>-1.924938725056391E-2</c:v>
                </c:pt>
                <c:pt idx="143">
                  <c:v>3.0589691845994693E-3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07-42EC-9571-6107FBF0AA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10538328"/>
        <c:axId val="610538656"/>
      </c:barChart>
      <c:dateAx>
        <c:axId val="61053832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numFmt formatCode="m/d/yyyy" sourceLinked="0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10538656"/>
        <c:crosses val="autoZero"/>
        <c:auto val="0"/>
        <c:lblOffset val="100"/>
        <c:baseTimeUnit val="days"/>
      </c:dateAx>
      <c:valAx>
        <c:axId val="61053865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 sz="1000">
                    <a:solidFill>
                      <a:sysClr val="windowText" lastClr="000000"/>
                    </a:solidFill>
                  </a:rPr>
                  <a:t>[%]</a:t>
                </a:r>
              </a:p>
            </c:rich>
          </c:tx>
          <c:layout>
            <c:manualLayout>
              <c:xMode val="edge"/>
              <c:yMode val="edge"/>
              <c:x val="5.8796296296296296E-3"/>
              <c:y val="3.811226851851851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#,##0.00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10538328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l-PL" sz="2000" b="1">
                <a:solidFill>
                  <a:sysClr val="windowText" lastClr="000000"/>
                </a:solidFill>
              </a:rPr>
              <a:t>WYBRANY OKRES:</a:t>
            </a:r>
            <a:r>
              <a:rPr lang="pl-PL" sz="2000" b="1" baseline="0">
                <a:solidFill>
                  <a:sysClr val="windowText" lastClr="000000"/>
                </a:solidFill>
              </a:rPr>
              <a:t> </a:t>
            </a:r>
            <a:r>
              <a:rPr lang="pl-PL" sz="2000" b="1">
                <a:solidFill>
                  <a:sysClr val="windowText" lastClr="000000"/>
                </a:solidFill>
              </a:rPr>
              <a:t>Beta ETF WIG</a:t>
            </a:r>
            <a:r>
              <a:rPr lang="pl-PL" sz="2000" b="1" baseline="0">
                <a:solidFill>
                  <a:sysClr val="windowText" lastClr="000000"/>
                </a:solidFill>
              </a:rPr>
              <a:t>20TR - średnia wartość transakcji</a:t>
            </a:r>
            <a:endParaRPr lang="en-US" sz="20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3.937101851851852E-2"/>
          <c:y val="0.11029467592592594"/>
          <c:w val="0.94769379629629624"/>
          <c:h val="0.71470810185185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Analiza_Okres!$N$8</c:f>
              <c:strCache>
                <c:ptCount val="1"/>
                <c:pt idx="0">
                  <c:v>Średnia wartość [tys. PLN]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numRef>
              <c:f>Analiza_Okres!daty</c:f>
              <c:numCache>
                <c:formatCode>m/d/yyyy</c:formatCode>
                <c:ptCount val="144"/>
                <c:pt idx="0">
                  <c:v>44405</c:v>
                </c:pt>
                <c:pt idx="1">
                  <c:v>44404</c:v>
                </c:pt>
                <c:pt idx="2">
                  <c:v>44403</c:v>
                </c:pt>
                <c:pt idx="3">
                  <c:v>44400</c:v>
                </c:pt>
                <c:pt idx="4">
                  <c:v>44399</c:v>
                </c:pt>
                <c:pt idx="5">
                  <c:v>44398</c:v>
                </c:pt>
                <c:pt idx="6">
                  <c:v>44397</c:v>
                </c:pt>
                <c:pt idx="7">
                  <c:v>44396</c:v>
                </c:pt>
                <c:pt idx="8">
                  <c:v>44393</c:v>
                </c:pt>
                <c:pt idx="9">
                  <c:v>44392</c:v>
                </c:pt>
                <c:pt idx="10">
                  <c:v>44391</c:v>
                </c:pt>
                <c:pt idx="11">
                  <c:v>44390</c:v>
                </c:pt>
                <c:pt idx="12">
                  <c:v>44389</c:v>
                </c:pt>
                <c:pt idx="13">
                  <c:v>44386</c:v>
                </c:pt>
                <c:pt idx="14">
                  <c:v>44385</c:v>
                </c:pt>
                <c:pt idx="15">
                  <c:v>44384</c:v>
                </c:pt>
                <c:pt idx="16">
                  <c:v>44383</c:v>
                </c:pt>
                <c:pt idx="17">
                  <c:v>44382</c:v>
                </c:pt>
                <c:pt idx="18">
                  <c:v>44379</c:v>
                </c:pt>
                <c:pt idx="19">
                  <c:v>44378</c:v>
                </c:pt>
                <c:pt idx="20">
                  <c:v>44377</c:v>
                </c:pt>
                <c:pt idx="21">
                  <c:v>44376</c:v>
                </c:pt>
                <c:pt idx="22">
                  <c:v>44375</c:v>
                </c:pt>
                <c:pt idx="23">
                  <c:v>44372</c:v>
                </c:pt>
                <c:pt idx="24">
                  <c:v>44371</c:v>
                </c:pt>
                <c:pt idx="25">
                  <c:v>44370</c:v>
                </c:pt>
                <c:pt idx="26">
                  <c:v>44369</c:v>
                </c:pt>
                <c:pt idx="27">
                  <c:v>44368</c:v>
                </c:pt>
                <c:pt idx="28">
                  <c:v>44365</c:v>
                </c:pt>
                <c:pt idx="29">
                  <c:v>44364</c:v>
                </c:pt>
                <c:pt idx="30">
                  <c:v>44363</c:v>
                </c:pt>
                <c:pt idx="31">
                  <c:v>44362</c:v>
                </c:pt>
                <c:pt idx="32">
                  <c:v>44361</c:v>
                </c:pt>
                <c:pt idx="33">
                  <c:v>44358</c:v>
                </c:pt>
                <c:pt idx="34">
                  <c:v>44357</c:v>
                </c:pt>
                <c:pt idx="35">
                  <c:v>44356</c:v>
                </c:pt>
                <c:pt idx="36">
                  <c:v>44355</c:v>
                </c:pt>
                <c:pt idx="37">
                  <c:v>44354</c:v>
                </c:pt>
                <c:pt idx="38">
                  <c:v>44351</c:v>
                </c:pt>
                <c:pt idx="39">
                  <c:v>44349</c:v>
                </c:pt>
                <c:pt idx="40">
                  <c:v>44348</c:v>
                </c:pt>
                <c:pt idx="41">
                  <c:v>44347</c:v>
                </c:pt>
                <c:pt idx="42">
                  <c:v>44344</c:v>
                </c:pt>
                <c:pt idx="43">
                  <c:v>44343</c:v>
                </c:pt>
                <c:pt idx="44">
                  <c:v>44342</c:v>
                </c:pt>
                <c:pt idx="45">
                  <c:v>44341</c:v>
                </c:pt>
                <c:pt idx="46">
                  <c:v>44340</c:v>
                </c:pt>
                <c:pt idx="47">
                  <c:v>44337</c:v>
                </c:pt>
                <c:pt idx="48">
                  <c:v>44336</c:v>
                </c:pt>
                <c:pt idx="49">
                  <c:v>44335</c:v>
                </c:pt>
                <c:pt idx="50">
                  <c:v>44334</c:v>
                </c:pt>
                <c:pt idx="51">
                  <c:v>44333</c:v>
                </c:pt>
                <c:pt idx="52">
                  <c:v>44330</c:v>
                </c:pt>
                <c:pt idx="53">
                  <c:v>44329</c:v>
                </c:pt>
                <c:pt idx="54">
                  <c:v>44328</c:v>
                </c:pt>
                <c:pt idx="55">
                  <c:v>44327</c:v>
                </c:pt>
                <c:pt idx="56">
                  <c:v>44326</c:v>
                </c:pt>
                <c:pt idx="57">
                  <c:v>44323</c:v>
                </c:pt>
                <c:pt idx="58">
                  <c:v>44322</c:v>
                </c:pt>
                <c:pt idx="59">
                  <c:v>44321</c:v>
                </c:pt>
                <c:pt idx="60">
                  <c:v>44320</c:v>
                </c:pt>
                <c:pt idx="61">
                  <c:v>44316</c:v>
                </c:pt>
                <c:pt idx="62">
                  <c:v>44315</c:v>
                </c:pt>
                <c:pt idx="63">
                  <c:v>44314</c:v>
                </c:pt>
                <c:pt idx="64">
                  <c:v>44313</c:v>
                </c:pt>
                <c:pt idx="65">
                  <c:v>44312</c:v>
                </c:pt>
                <c:pt idx="66">
                  <c:v>44309</c:v>
                </c:pt>
                <c:pt idx="67">
                  <c:v>44308</c:v>
                </c:pt>
                <c:pt idx="68">
                  <c:v>44307</c:v>
                </c:pt>
                <c:pt idx="69">
                  <c:v>44306</c:v>
                </c:pt>
                <c:pt idx="70">
                  <c:v>44305</c:v>
                </c:pt>
                <c:pt idx="71">
                  <c:v>44302</c:v>
                </c:pt>
                <c:pt idx="72">
                  <c:v>44301</c:v>
                </c:pt>
                <c:pt idx="73">
                  <c:v>44300</c:v>
                </c:pt>
                <c:pt idx="74">
                  <c:v>44299</c:v>
                </c:pt>
                <c:pt idx="75">
                  <c:v>44298</c:v>
                </c:pt>
                <c:pt idx="76">
                  <c:v>44295</c:v>
                </c:pt>
                <c:pt idx="77">
                  <c:v>44294</c:v>
                </c:pt>
                <c:pt idx="78">
                  <c:v>44293</c:v>
                </c:pt>
                <c:pt idx="79">
                  <c:v>44292</c:v>
                </c:pt>
                <c:pt idx="80">
                  <c:v>44287</c:v>
                </c:pt>
                <c:pt idx="81">
                  <c:v>44286</c:v>
                </c:pt>
                <c:pt idx="82">
                  <c:v>44285</c:v>
                </c:pt>
                <c:pt idx="83">
                  <c:v>44284</c:v>
                </c:pt>
                <c:pt idx="84">
                  <c:v>44281</c:v>
                </c:pt>
                <c:pt idx="85">
                  <c:v>44280</c:v>
                </c:pt>
                <c:pt idx="86">
                  <c:v>44279</c:v>
                </c:pt>
                <c:pt idx="87">
                  <c:v>44278</c:v>
                </c:pt>
                <c:pt idx="88">
                  <c:v>44277</c:v>
                </c:pt>
                <c:pt idx="89">
                  <c:v>44274</c:v>
                </c:pt>
                <c:pt idx="90">
                  <c:v>44273</c:v>
                </c:pt>
                <c:pt idx="91">
                  <c:v>44272</c:v>
                </c:pt>
                <c:pt idx="92">
                  <c:v>44271</c:v>
                </c:pt>
                <c:pt idx="93">
                  <c:v>44270</c:v>
                </c:pt>
                <c:pt idx="94">
                  <c:v>44267</c:v>
                </c:pt>
                <c:pt idx="95">
                  <c:v>44266</c:v>
                </c:pt>
                <c:pt idx="96">
                  <c:v>44265</c:v>
                </c:pt>
                <c:pt idx="97">
                  <c:v>44264</c:v>
                </c:pt>
                <c:pt idx="98">
                  <c:v>44263</c:v>
                </c:pt>
                <c:pt idx="99">
                  <c:v>44260</c:v>
                </c:pt>
                <c:pt idx="100">
                  <c:v>44259</c:v>
                </c:pt>
                <c:pt idx="101">
                  <c:v>44258</c:v>
                </c:pt>
                <c:pt idx="102">
                  <c:v>44257</c:v>
                </c:pt>
                <c:pt idx="103">
                  <c:v>44256</c:v>
                </c:pt>
                <c:pt idx="104">
                  <c:v>44253</c:v>
                </c:pt>
                <c:pt idx="105">
                  <c:v>44252</c:v>
                </c:pt>
                <c:pt idx="106">
                  <c:v>44251</c:v>
                </c:pt>
                <c:pt idx="107">
                  <c:v>44250</c:v>
                </c:pt>
                <c:pt idx="108">
                  <c:v>44249</c:v>
                </c:pt>
                <c:pt idx="109">
                  <c:v>44246</c:v>
                </c:pt>
                <c:pt idx="110">
                  <c:v>44245</c:v>
                </c:pt>
                <c:pt idx="111">
                  <c:v>44244</c:v>
                </c:pt>
                <c:pt idx="112">
                  <c:v>44243</c:v>
                </c:pt>
                <c:pt idx="113">
                  <c:v>44242</c:v>
                </c:pt>
                <c:pt idx="114">
                  <c:v>44239</c:v>
                </c:pt>
                <c:pt idx="115">
                  <c:v>44238</c:v>
                </c:pt>
                <c:pt idx="116">
                  <c:v>44237</c:v>
                </c:pt>
                <c:pt idx="117">
                  <c:v>44236</c:v>
                </c:pt>
                <c:pt idx="118">
                  <c:v>44235</c:v>
                </c:pt>
                <c:pt idx="119">
                  <c:v>44232</c:v>
                </c:pt>
                <c:pt idx="120">
                  <c:v>44231</c:v>
                </c:pt>
                <c:pt idx="121">
                  <c:v>44230</c:v>
                </c:pt>
                <c:pt idx="122">
                  <c:v>44229</c:v>
                </c:pt>
                <c:pt idx="123">
                  <c:v>44228</c:v>
                </c:pt>
                <c:pt idx="124">
                  <c:v>44225</c:v>
                </c:pt>
                <c:pt idx="125">
                  <c:v>44224</c:v>
                </c:pt>
                <c:pt idx="126">
                  <c:v>44223</c:v>
                </c:pt>
                <c:pt idx="127">
                  <c:v>44222</c:v>
                </c:pt>
                <c:pt idx="128">
                  <c:v>44221</c:v>
                </c:pt>
                <c:pt idx="129">
                  <c:v>44218</c:v>
                </c:pt>
                <c:pt idx="130">
                  <c:v>44217</c:v>
                </c:pt>
                <c:pt idx="131">
                  <c:v>44216</c:v>
                </c:pt>
                <c:pt idx="132">
                  <c:v>44215</c:v>
                </c:pt>
                <c:pt idx="133">
                  <c:v>44214</c:v>
                </c:pt>
                <c:pt idx="134">
                  <c:v>44211</c:v>
                </c:pt>
                <c:pt idx="135">
                  <c:v>44210</c:v>
                </c:pt>
                <c:pt idx="136">
                  <c:v>44209</c:v>
                </c:pt>
                <c:pt idx="137">
                  <c:v>44208</c:v>
                </c:pt>
                <c:pt idx="138">
                  <c:v>44207</c:v>
                </c:pt>
                <c:pt idx="139">
                  <c:v>44204</c:v>
                </c:pt>
                <c:pt idx="140">
                  <c:v>44203</c:v>
                </c:pt>
                <c:pt idx="141">
                  <c:v>44201</c:v>
                </c:pt>
                <c:pt idx="142">
                  <c:v>44200</c:v>
                </c:pt>
                <c:pt idx="143">
                  <c:v>44195</c:v>
                </c:pt>
              </c:numCache>
              <c:extLst xmlns:c15="http://schemas.microsoft.com/office/drawing/2012/chart"/>
            </c:numRef>
          </c:cat>
          <c:val>
            <c:numRef>
              <c:f>Analiza_Okres!sr_tran</c:f>
              <c:numCache>
                <c:formatCode>#\ ##0.0</c:formatCode>
                <c:ptCount val="144"/>
                <c:pt idx="0">
                  <c:v>17.664035999999999</c:v>
                </c:pt>
                <c:pt idx="1">
                  <c:v>8.8833756756756763</c:v>
                </c:pt>
                <c:pt idx="2">
                  <c:v>8.5634288888888879</c:v>
                </c:pt>
                <c:pt idx="3">
                  <c:v>3.5358789473684205</c:v>
                </c:pt>
                <c:pt idx="4">
                  <c:v>6.4036333333333326</c:v>
                </c:pt>
                <c:pt idx="5">
                  <c:v>12.778579166666667</c:v>
                </c:pt>
                <c:pt idx="6">
                  <c:v>10.187519642857142</c:v>
                </c:pt>
                <c:pt idx="7">
                  <c:v>3.7912649635036493</c:v>
                </c:pt>
                <c:pt idx="8">
                  <c:v>16.819194117647058</c:v>
                </c:pt>
                <c:pt idx="9">
                  <c:v>3.9064028571428571</c:v>
                </c:pt>
                <c:pt idx="10">
                  <c:v>24.64368</c:v>
                </c:pt>
                <c:pt idx="11">
                  <c:v>14.470531034482759</c:v>
                </c:pt>
                <c:pt idx="12">
                  <c:v>4.1768977777777776</c:v>
                </c:pt>
                <c:pt idx="13">
                  <c:v>1.8126670588235294</c:v>
                </c:pt>
                <c:pt idx="14">
                  <c:v>7.2425129032258067</c:v>
                </c:pt>
                <c:pt idx="15">
                  <c:v>8.5330907407407413</c:v>
                </c:pt>
                <c:pt idx="16">
                  <c:v>4.968929411764706</c:v>
                </c:pt>
                <c:pt idx="17">
                  <c:v>1.6146209090909094</c:v>
                </c:pt>
                <c:pt idx="18">
                  <c:v>10.073324999999999</c:v>
                </c:pt>
                <c:pt idx="19">
                  <c:v>4.7723487179487183</c:v>
                </c:pt>
                <c:pt idx="20">
                  <c:v>3.7623540983606558</c:v>
                </c:pt>
                <c:pt idx="21">
                  <c:v>2.9928219512195122</c:v>
                </c:pt>
                <c:pt idx="22">
                  <c:v>6.3548456521739132</c:v>
                </c:pt>
                <c:pt idx="23">
                  <c:v>11.401004615384617</c:v>
                </c:pt>
                <c:pt idx="24">
                  <c:v>8.8575372093023255</c:v>
                </c:pt>
                <c:pt idx="25">
                  <c:v>9.5882933333333344</c:v>
                </c:pt>
                <c:pt idx="26">
                  <c:v>2.4673579411764703</c:v>
                </c:pt>
                <c:pt idx="27">
                  <c:v>10.172160638297871</c:v>
                </c:pt>
                <c:pt idx="28">
                  <c:v>5.4138774193548391</c:v>
                </c:pt>
                <c:pt idx="29">
                  <c:v>6.5093415584415579</c:v>
                </c:pt>
                <c:pt idx="30">
                  <c:v>9.701783018867923</c:v>
                </c:pt>
                <c:pt idx="31">
                  <c:v>7.6187745454545457</c:v>
                </c:pt>
                <c:pt idx="32">
                  <c:v>4.762547727272727</c:v>
                </c:pt>
                <c:pt idx="33">
                  <c:v>4.3359787234042555</c:v>
                </c:pt>
                <c:pt idx="34">
                  <c:v>7.7336862745098038</c:v>
                </c:pt>
                <c:pt idx="35">
                  <c:v>4.2357923076923081</c:v>
                </c:pt>
                <c:pt idx="36">
                  <c:v>5.1193800000000005</c:v>
                </c:pt>
                <c:pt idx="37">
                  <c:v>18.135337349397588</c:v>
                </c:pt>
                <c:pt idx="38">
                  <c:v>7.7749293103448283</c:v>
                </c:pt>
                <c:pt idx="39">
                  <c:v>8.2352320754716981</c:v>
                </c:pt>
                <c:pt idx="40">
                  <c:v>11.900826086956522</c:v>
                </c:pt>
                <c:pt idx="41">
                  <c:v>6.0920689922480618</c:v>
                </c:pt>
                <c:pt idx="42">
                  <c:v>17.248396396396394</c:v>
                </c:pt>
                <c:pt idx="43">
                  <c:v>5.5323623655913989</c:v>
                </c:pt>
                <c:pt idx="44">
                  <c:v>7.1356203389830508</c:v>
                </c:pt>
                <c:pt idx="45">
                  <c:v>6.0583270833333343</c:v>
                </c:pt>
                <c:pt idx="46">
                  <c:v>3.8340578947368416</c:v>
                </c:pt>
                <c:pt idx="47">
                  <c:v>8.7710109090909096</c:v>
                </c:pt>
                <c:pt idx="48">
                  <c:v>8.089932786885246</c:v>
                </c:pt>
                <c:pt idx="49">
                  <c:v>12.869173913043477</c:v>
                </c:pt>
                <c:pt idx="50">
                  <c:v>4.4996407407407411</c:v>
                </c:pt>
                <c:pt idx="51">
                  <c:v>10.484039534883722</c:v>
                </c:pt>
                <c:pt idx="52">
                  <c:v>10.066554455445544</c:v>
                </c:pt>
                <c:pt idx="53">
                  <c:v>6.0669187500000001</c:v>
                </c:pt>
                <c:pt idx="54">
                  <c:v>8.3079726495726494</c:v>
                </c:pt>
                <c:pt idx="55">
                  <c:v>5.4819000000000004</c:v>
                </c:pt>
                <c:pt idx="56">
                  <c:v>6.642821481481481</c:v>
                </c:pt>
                <c:pt idx="57">
                  <c:v>9.8155136363636348</c:v>
                </c:pt>
                <c:pt idx="58">
                  <c:v>3.8588741379310347</c:v>
                </c:pt>
                <c:pt idx="59">
                  <c:v>15.876424489795921</c:v>
                </c:pt>
                <c:pt idx="60">
                  <c:v>5.0667079136690649</c:v>
                </c:pt>
                <c:pt idx="61">
                  <c:v>5.1772344262295071</c:v>
                </c:pt>
                <c:pt idx="62">
                  <c:v>6.5751688073394492</c:v>
                </c:pt>
                <c:pt idx="63">
                  <c:v>9.5871045454545456</c:v>
                </c:pt>
                <c:pt idx="64">
                  <c:v>8.773039344262294</c:v>
                </c:pt>
                <c:pt idx="65">
                  <c:v>5.2480027027027036</c:v>
                </c:pt>
                <c:pt idx="66">
                  <c:v>9.5932055555555547</c:v>
                </c:pt>
                <c:pt idx="67">
                  <c:v>3.6661888</c:v>
                </c:pt>
                <c:pt idx="68">
                  <c:v>4.5151771428571434</c:v>
                </c:pt>
                <c:pt idx="69">
                  <c:v>6.6667687500000001</c:v>
                </c:pt>
                <c:pt idx="70">
                  <c:v>8.7455266055045886</c:v>
                </c:pt>
                <c:pt idx="71">
                  <c:v>4.1003446808510642</c:v>
                </c:pt>
                <c:pt idx="72">
                  <c:v>6.0389270833333333</c:v>
                </c:pt>
                <c:pt idx="73">
                  <c:v>10.213840322580646</c:v>
                </c:pt>
                <c:pt idx="74">
                  <c:v>4.2806999999999995</c:v>
                </c:pt>
                <c:pt idx="75">
                  <c:v>5.1070963636363631</c:v>
                </c:pt>
                <c:pt idx="76">
                  <c:v>4.5854447368421045</c:v>
                </c:pt>
                <c:pt idx="77">
                  <c:v>7.5246797101449276</c:v>
                </c:pt>
                <c:pt idx="78">
                  <c:v>16.233311688311687</c:v>
                </c:pt>
                <c:pt idx="79">
                  <c:v>5.498325503355705</c:v>
                </c:pt>
                <c:pt idx="80">
                  <c:v>3.0466823529411764</c:v>
                </c:pt>
                <c:pt idx="81">
                  <c:v>5.3526764705882357</c:v>
                </c:pt>
                <c:pt idx="82">
                  <c:v>5.9797172413793103</c:v>
                </c:pt>
                <c:pt idx="83">
                  <c:v>2.8083823529411762</c:v>
                </c:pt>
                <c:pt idx="84">
                  <c:v>3.9143105263157891</c:v>
                </c:pt>
                <c:pt idx="85">
                  <c:v>7.1082791304347825</c:v>
                </c:pt>
                <c:pt idx="86">
                  <c:v>6.6129313725490197</c:v>
                </c:pt>
                <c:pt idx="87">
                  <c:v>3.7952659090909093</c:v>
                </c:pt>
                <c:pt idx="88">
                  <c:v>7.3999134615384614</c:v>
                </c:pt>
                <c:pt idx="89">
                  <c:v>9.0807108108108103</c:v>
                </c:pt>
                <c:pt idx="90">
                  <c:v>48.126270270270268</c:v>
                </c:pt>
                <c:pt idx="91">
                  <c:v>5.9405927152317881</c:v>
                </c:pt>
                <c:pt idx="92">
                  <c:v>2.4233326086956524</c:v>
                </c:pt>
                <c:pt idx="93">
                  <c:v>4.0323933333333333</c:v>
                </c:pt>
                <c:pt idx="94">
                  <c:v>2.5217971052631576</c:v>
                </c:pt>
                <c:pt idx="95">
                  <c:v>12.743683870967743</c:v>
                </c:pt>
                <c:pt idx="96">
                  <c:v>7.4034272727272734</c:v>
                </c:pt>
                <c:pt idx="97">
                  <c:v>10.544657971014493</c:v>
                </c:pt>
                <c:pt idx="98">
                  <c:v>11.502886363636364</c:v>
                </c:pt>
                <c:pt idx="99">
                  <c:v>3.9459545</c:v>
                </c:pt>
                <c:pt idx="100">
                  <c:v>3.2062261904761904</c:v>
                </c:pt>
                <c:pt idx="101">
                  <c:v>6.028139583333334</c:v>
                </c:pt>
                <c:pt idx="102">
                  <c:v>3.4022492063492065</c:v>
                </c:pt>
                <c:pt idx="103">
                  <c:v>4.7581793650793642</c:v>
                </c:pt>
                <c:pt idx="104">
                  <c:v>5.2578810810810817</c:v>
                </c:pt>
                <c:pt idx="105">
                  <c:v>3.0320023255813955</c:v>
                </c:pt>
                <c:pt idx="106">
                  <c:v>8.0608194444444443</c:v>
                </c:pt>
                <c:pt idx="107">
                  <c:v>3.9818528455284552</c:v>
                </c:pt>
                <c:pt idx="108">
                  <c:v>4.2902285714285711</c:v>
                </c:pt>
                <c:pt idx="109">
                  <c:v>2.8471776000000002</c:v>
                </c:pt>
                <c:pt idx="110">
                  <c:v>9.5477037735849049</c:v>
                </c:pt>
                <c:pt idx="111">
                  <c:v>2.5089038461538462</c:v>
                </c:pt>
                <c:pt idx="112">
                  <c:v>3.8898166666666669</c:v>
                </c:pt>
                <c:pt idx="113">
                  <c:v>9.0866830769230766</c:v>
                </c:pt>
                <c:pt idx="114">
                  <c:v>3.6895727272727274</c:v>
                </c:pt>
                <c:pt idx="115">
                  <c:v>13.176351282051282</c:v>
                </c:pt>
                <c:pt idx="116">
                  <c:v>2.8715236842105263</c:v>
                </c:pt>
                <c:pt idx="117">
                  <c:v>2.1625458333333332</c:v>
                </c:pt>
                <c:pt idx="118">
                  <c:v>5.8038369565217387</c:v>
                </c:pt>
                <c:pt idx="119">
                  <c:v>4.6339138888888884</c:v>
                </c:pt>
                <c:pt idx="120">
                  <c:v>2.9252115151515148</c:v>
                </c:pt>
                <c:pt idx="121">
                  <c:v>8.8510225806451626</c:v>
                </c:pt>
                <c:pt idx="122">
                  <c:v>10.976100000000001</c:v>
                </c:pt>
                <c:pt idx="123">
                  <c:v>13.219581967213115</c:v>
                </c:pt>
                <c:pt idx="124">
                  <c:v>7.5061804878048779</c:v>
                </c:pt>
                <c:pt idx="125">
                  <c:v>7.5861677419354843</c:v>
                </c:pt>
                <c:pt idx="126">
                  <c:v>6.0966396226415105</c:v>
                </c:pt>
                <c:pt idx="127">
                  <c:v>2.4757490566037741</c:v>
                </c:pt>
                <c:pt idx="128">
                  <c:v>3.0466294871794872</c:v>
                </c:pt>
                <c:pt idx="129">
                  <c:v>4.7291480519480524</c:v>
                </c:pt>
                <c:pt idx="130">
                  <c:v>7.3536904761904767</c:v>
                </c:pt>
                <c:pt idx="131">
                  <c:v>3.3490740740740739</c:v>
                </c:pt>
                <c:pt idx="132">
                  <c:v>3.4174559523809527</c:v>
                </c:pt>
                <c:pt idx="133">
                  <c:v>10.476029032258065</c:v>
                </c:pt>
                <c:pt idx="134">
                  <c:v>3.8236718181818183</c:v>
                </c:pt>
                <c:pt idx="135">
                  <c:v>12.048178431372548</c:v>
                </c:pt>
                <c:pt idx="136">
                  <c:v>3.7</c:v>
                </c:pt>
                <c:pt idx="137">
                  <c:v>7.8</c:v>
                </c:pt>
                <c:pt idx="138">
                  <c:v>9.5555555555555554</c:v>
                </c:pt>
                <c:pt idx="139">
                  <c:v>5.6880343434343432</c:v>
                </c:pt>
                <c:pt idx="140">
                  <c:v>5.5198391304347822</c:v>
                </c:pt>
                <c:pt idx="141">
                  <c:v>3.5456249999999998</c:v>
                </c:pt>
                <c:pt idx="142">
                  <c:v>4.6104191489361703</c:v>
                </c:pt>
                <c:pt idx="143">
                  <c:v>4.2151070588235289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AF-4E4A-8C4C-C428D06365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10538328"/>
        <c:axId val="610538656"/>
      </c:barChart>
      <c:dateAx>
        <c:axId val="61053832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numFmt formatCode="m/d/yyyy" sourceLinked="0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10538656"/>
        <c:crosses val="autoZero"/>
        <c:auto val="0"/>
        <c:lblOffset val="100"/>
        <c:baseTimeUnit val="days"/>
      </c:dateAx>
      <c:valAx>
        <c:axId val="61053865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 sz="1000">
                    <a:solidFill>
                      <a:sysClr val="windowText" lastClr="000000"/>
                    </a:solidFill>
                  </a:rPr>
                  <a:t>Tysiące</a:t>
                </a:r>
                <a:r>
                  <a:rPr lang="pl-PL" sz="1000" baseline="0">
                    <a:solidFill>
                      <a:sysClr val="windowText" lastClr="000000"/>
                    </a:solidFill>
                  </a:rPr>
                  <a:t> PLN</a:t>
                </a:r>
                <a:endParaRPr lang="pl-PL" sz="100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5.8796296296296296E-3"/>
              <c:y val="3.811226851851851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#,##0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10538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l-PL" sz="2000" b="1">
                <a:solidFill>
                  <a:sysClr val="windowText" lastClr="000000"/>
                </a:solidFill>
              </a:rPr>
              <a:t>WYBRANY OKRES: Beta ETF WIG</a:t>
            </a:r>
            <a:r>
              <a:rPr lang="pl-PL" sz="2000" b="1" baseline="0">
                <a:solidFill>
                  <a:sysClr val="windowText" lastClr="000000"/>
                </a:solidFill>
              </a:rPr>
              <a:t>20TR - kreacja/umorzenie vs. obroty</a:t>
            </a:r>
            <a:endParaRPr lang="en-US" sz="20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3.937101851851852E-2"/>
          <c:y val="0.11029467592592594"/>
          <c:w val="0.94769379629629624"/>
          <c:h val="0.71470810185185185"/>
        </c:manualLayout>
      </c:layout>
      <c:barChart>
        <c:barDir val="col"/>
        <c:grouping val="clustered"/>
        <c:varyColors val="0"/>
        <c:ser>
          <c:idx val="1"/>
          <c:order val="1"/>
          <c:tx>
            <c:v>Kreacja/Umorzenie [tys. PLN]</c:v>
          </c:tx>
          <c:spPr>
            <a:solidFill>
              <a:srgbClr val="99FFCC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numRef>
              <c:f>Analiza_Okres!daty</c:f>
              <c:numCache>
                <c:formatCode>m/d/yyyy</c:formatCode>
                <c:ptCount val="144"/>
                <c:pt idx="0">
                  <c:v>44405</c:v>
                </c:pt>
                <c:pt idx="1">
                  <c:v>44404</c:v>
                </c:pt>
                <c:pt idx="2">
                  <c:v>44403</c:v>
                </c:pt>
                <c:pt idx="3">
                  <c:v>44400</c:v>
                </c:pt>
                <c:pt idx="4">
                  <c:v>44399</c:v>
                </c:pt>
                <c:pt idx="5">
                  <c:v>44398</c:v>
                </c:pt>
                <c:pt idx="6">
                  <c:v>44397</c:v>
                </c:pt>
                <c:pt idx="7">
                  <c:v>44396</c:v>
                </c:pt>
                <c:pt idx="8">
                  <c:v>44393</c:v>
                </c:pt>
                <c:pt idx="9">
                  <c:v>44392</c:v>
                </c:pt>
                <c:pt idx="10">
                  <c:v>44391</c:v>
                </c:pt>
                <c:pt idx="11">
                  <c:v>44390</c:v>
                </c:pt>
                <c:pt idx="12">
                  <c:v>44389</c:v>
                </c:pt>
                <c:pt idx="13">
                  <c:v>44386</c:v>
                </c:pt>
                <c:pt idx="14">
                  <c:v>44385</c:v>
                </c:pt>
                <c:pt idx="15">
                  <c:v>44384</c:v>
                </c:pt>
                <c:pt idx="16">
                  <c:v>44383</c:v>
                </c:pt>
                <c:pt idx="17">
                  <c:v>44382</c:v>
                </c:pt>
                <c:pt idx="18">
                  <c:v>44379</c:v>
                </c:pt>
                <c:pt idx="19">
                  <c:v>44378</c:v>
                </c:pt>
                <c:pt idx="20">
                  <c:v>44377</c:v>
                </c:pt>
                <c:pt idx="21">
                  <c:v>44376</c:v>
                </c:pt>
                <c:pt idx="22">
                  <c:v>44375</c:v>
                </c:pt>
                <c:pt idx="23">
                  <c:v>44372</c:v>
                </c:pt>
                <c:pt idx="24">
                  <c:v>44371</c:v>
                </c:pt>
                <c:pt idx="25">
                  <c:v>44370</c:v>
                </c:pt>
                <c:pt idx="26">
                  <c:v>44369</c:v>
                </c:pt>
                <c:pt idx="27">
                  <c:v>44368</c:v>
                </c:pt>
                <c:pt idx="28">
                  <c:v>44365</c:v>
                </c:pt>
                <c:pt idx="29">
                  <c:v>44364</c:v>
                </c:pt>
                <c:pt idx="30">
                  <c:v>44363</c:v>
                </c:pt>
                <c:pt idx="31">
                  <c:v>44362</c:v>
                </c:pt>
                <c:pt idx="32">
                  <c:v>44361</c:v>
                </c:pt>
                <c:pt idx="33">
                  <c:v>44358</c:v>
                </c:pt>
                <c:pt idx="34">
                  <c:v>44357</c:v>
                </c:pt>
                <c:pt idx="35">
                  <c:v>44356</c:v>
                </c:pt>
                <c:pt idx="36">
                  <c:v>44355</c:v>
                </c:pt>
                <c:pt idx="37">
                  <c:v>44354</c:v>
                </c:pt>
                <c:pt idx="38">
                  <c:v>44351</c:v>
                </c:pt>
                <c:pt idx="39">
                  <c:v>44349</c:v>
                </c:pt>
                <c:pt idx="40">
                  <c:v>44348</c:v>
                </c:pt>
                <c:pt idx="41">
                  <c:v>44347</c:v>
                </c:pt>
                <c:pt idx="42">
                  <c:v>44344</c:v>
                </c:pt>
                <c:pt idx="43">
                  <c:v>44343</c:v>
                </c:pt>
                <c:pt idx="44">
                  <c:v>44342</c:v>
                </c:pt>
                <c:pt idx="45">
                  <c:v>44341</c:v>
                </c:pt>
                <c:pt idx="46">
                  <c:v>44340</c:v>
                </c:pt>
                <c:pt idx="47">
                  <c:v>44337</c:v>
                </c:pt>
                <c:pt idx="48">
                  <c:v>44336</c:v>
                </c:pt>
                <c:pt idx="49">
                  <c:v>44335</c:v>
                </c:pt>
                <c:pt idx="50">
                  <c:v>44334</c:v>
                </c:pt>
                <c:pt idx="51">
                  <c:v>44333</c:v>
                </c:pt>
                <c:pt idx="52">
                  <c:v>44330</c:v>
                </c:pt>
                <c:pt idx="53">
                  <c:v>44329</c:v>
                </c:pt>
                <c:pt idx="54">
                  <c:v>44328</c:v>
                </c:pt>
                <c:pt idx="55">
                  <c:v>44327</c:v>
                </c:pt>
                <c:pt idx="56">
                  <c:v>44326</c:v>
                </c:pt>
                <c:pt idx="57">
                  <c:v>44323</c:v>
                </c:pt>
                <c:pt idx="58">
                  <c:v>44322</c:v>
                </c:pt>
                <c:pt idx="59">
                  <c:v>44321</c:v>
                </c:pt>
                <c:pt idx="60">
                  <c:v>44320</c:v>
                </c:pt>
                <c:pt idx="61">
                  <c:v>44316</c:v>
                </c:pt>
                <c:pt idx="62">
                  <c:v>44315</c:v>
                </c:pt>
                <c:pt idx="63">
                  <c:v>44314</c:v>
                </c:pt>
                <c:pt idx="64">
                  <c:v>44313</c:v>
                </c:pt>
                <c:pt idx="65">
                  <c:v>44312</c:v>
                </c:pt>
                <c:pt idx="66">
                  <c:v>44309</c:v>
                </c:pt>
                <c:pt idx="67">
                  <c:v>44308</c:v>
                </c:pt>
                <c:pt idx="68">
                  <c:v>44307</c:v>
                </c:pt>
                <c:pt idx="69">
                  <c:v>44306</c:v>
                </c:pt>
                <c:pt idx="70">
                  <c:v>44305</c:v>
                </c:pt>
                <c:pt idx="71">
                  <c:v>44302</c:v>
                </c:pt>
                <c:pt idx="72">
                  <c:v>44301</c:v>
                </c:pt>
                <c:pt idx="73">
                  <c:v>44300</c:v>
                </c:pt>
                <c:pt idx="74">
                  <c:v>44299</c:v>
                </c:pt>
                <c:pt idx="75">
                  <c:v>44298</c:v>
                </c:pt>
                <c:pt idx="76">
                  <c:v>44295</c:v>
                </c:pt>
                <c:pt idx="77">
                  <c:v>44294</c:v>
                </c:pt>
                <c:pt idx="78">
                  <c:v>44293</c:v>
                </c:pt>
                <c:pt idx="79">
                  <c:v>44292</c:v>
                </c:pt>
                <c:pt idx="80">
                  <c:v>44287</c:v>
                </c:pt>
                <c:pt idx="81">
                  <c:v>44286</c:v>
                </c:pt>
                <c:pt idx="82">
                  <c:v>44285</c:v>
                </c:pt>
                <c:pt idx="83">
                  <c:v>44284</c:v>
                </c:pt>
                <c:pt idx="84">
                  <c:v>44281</c:v>
                </c:pt>
                <c:pt idx="85">
                  <c:v>44280</c:v>
                </c:pt>
                <c:pt idx="86">
                  <c:v>44279</c:v>
                </c:pt>
                <c:pt idx="87">
                  <c:v>44278</c:v>
                </c:pt>
                <c:pt idx="88">
                  <c:v>44277</c:v>
                </c:pt>
                <c:pt idx="89">
                  <c:v>44274</c:v>
                </c:pt>
                <c:pt idx="90">
                  <c:v>44273</c:v>
                </c:pt>
                <c:pt idx="91">
                  <c:v>44272</c:v>
                </c:pt>
                <c:pt idx="92">
                  <c:v>44271</c:v>
                </c:pt>
                <c:pt idx="93">
                  <c:v>44270</c:v>
                </c:pt>
                <c:pt idx="94">
                  <c:v>44267</c:v>
                </c:pt>
                <c:pt idx="95">
                  <c:v>44266</c:v>
                </c:pt>
                <c:pt idx="96">
                  <c:v>44265</c:v>
                </c:pt>
                <c:pt idx="97">
                  <c:v>44264</c:v>
                </c:pt>
                <c:pt idx="98">
                  <c:v>44263</c:v>
                </c:pt>
                <c:pt idx="99">
                  <c:v>44260</c:v>
                </c:pt>
                <c:pt idx="100">
                  <c:v>44259</c:v>
                </c:pt>
                <c:pt idx="101">
                  <c:v>44258</c:v>
                </c:pt>
                <c:pt idx="102">
                  <c:v>44257</c:v>
                </c:pt>
                <c:pt idx="103">
                  <c:v>44256</c:v>
                </c:pt>
                <c:pt idx="104">
                  <c:v>44253</c:v>
                </c:pt>
                <c:pt idx="105">
                  <c:v>44252</c:v>
                </c:pt>
                <c:pt idx="106">
                  <c:v>44251</c:v>
                </c:pt>
                <c:pt idx="107">
                  <c:v>44250</c:v>
                </c:pt>
                <c:pt idx="108">
                  <c:v>44249</c:v>
                </c:pt>
                <c:pt idx="109">
                  <c:v>44246</c:v>
                </c:pt>
                <c:pt idx="110">
                  <c:v>44245</c:v>
                </c:pt>
                <c:pt idx="111">
                  <c:v>44244</c:v>
                </c:pt>
                <c:pt idx="112">
                  <c:v>44243</c:v>
                </c:pt>
                <c:pt idx="113">
                  <c:v>44242</c:v>
                </c:pt>
                <c:pt idx="114">
                  <c:v>44239</c:v>
                </c:pt>
                <c:pt idx="115">
                  <c:v>44238</c:v>
                </c:pt>
                <c:pt idx="116">
                  <c:v>44237</c:v>
                </c:pt>
                <c:pt idx="117">
                  <c:v>44236</c:v>
                </c:pt>
                <c:pt idx="118">
                  <c:v>44235</c:v>
                </c:pt>
                <c:pt idx="119">
                  <c:v>44232</c:v>
                </c:pt>
                <c:pt idx="120">
                  <c:v>44231</c:v>
                </c:pt>
                <c:pt idx="121">
                  <c:v>44230</c:v>
                </c:pt>
                <c:pt idx="122">
                  <c:v>44229</c:v>
                </c:pt>
                <c:pt idx="123">
                  <c:v>44228</c:v>
                </c:pt>
                <c:pt idx="124">
                  <c:v>44225</c:v>
                </c:pt>
                <c:pt idx="125">
                  <c:v>44224</c:v>
                </c:pt>
                <c:pt idx="126">
                  <c:v>44223</c:v>
                </c:pt>
                <c:pt idx="127">
                  <c:v>44222</c:v>
                </c:pt>
                <c:pt idx="128">
                  <c:v>44221</c:v>
                </c:pt>
                <c:pt idx="129">
                  <c:v>44218</c:v>
                </c:pt>
                <c:pt idx="130">
                  <c:v>44217</c:v>
                </c:pt>
                <c:pt idx="131">
                  <c:v>44216</c:v>
                </c:pt>
                <c:pt idx="132">
                  <c:v>44215</c:v>
                </c:pt>
                <c:pt idx="133">
                  <c:v>44214</c:v>
                </c:pt>
                <c:pt idx="134">
                  <c:v>44211</c:v>
                </c:pt>
                <c:pt idx="135">
                  <c:v>44210</c:v>
                </c:pt>
                <c:pt idx="136">
                  <c:v>44209</c:v>
                </c:pt>
                <c:pt idx="137">
                  <c:v>44208</c:v>
                </c:pt>
                <c:pt idx="138">
                  <c:v>44207</c:v>
                </c:pt>
                <c:pt idx="139">
                  <c:v>44204</c:v>
                </c:pt>
                <c:pt idx="140">
                  <c:v>44203</c:v>
                </c:pt>
                <c:pt idx="141">
                  <c:v>44201</c:v>
                </c:pt>
                <c:pt idx="142">
                  <c:v>44200</c:v>
                </c:pt>
                <c:pt idx="143">
                  <c:v>44195</c:v>
                </c:pt>
              </c:numCache>
              <c:extLst xmlns:c15="http://schemas.microsoft.com/office/drawing/2012/chart"/>
            </c:numRef>
          </c:cat>
          <c:val>
            <c:numRef>
              <c:f>Analiza_Okres!kr_um</c:f>
              <c:numCache>
                <c:formatCode>#,##0</c:formatCode>
                <c:ptCount val="144"/>
                <c:pt idx="0">
                  <c:v>0</c:v>
                </c:pt>
                <c:pt idx="1">
                  <c:v>-951.37531148911364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-4510.3488346758813</c:v>
                </c:pt>
                <c:pt idx="8">
                  <c:v>0</c:v>
                </c:pt>
                <c:pt idx="9">
                  <c:v>0</c:v>
                </c:pt>
                <c:pt idx="10">
                  <c:v>-772.16027293889522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730.31580506932278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1064.7759854070541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1041.9195924674621</c:v>
                </c:pt>
                <c:pt idx="60">
                  <c:v>1019.9023849878869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680.42056495601253</c:v>
                </c:pt>
                <c:pt idx="66">
                  <c:v>0</c:v>
                </c:pt>
                <c:pt idx="67">
                  <c:v>0</c:v>
                </c:pt>
                <c:pt idx="68">
                  <c:v>504.6133652840262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1005.7822165938894</c:v>
                </c:pt>
                <c:pt idx="77">
                  <c:v>0</c:v>
                </c:pt>
                <c:pt idx="78">
                  <c:v>1017.885771163977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796.75182402686437</c:v>
                </c:pt>
                <c:pt idx="86">
                  <c:v>0</c:v>
                </c:pt>
                <c:pt idx="87">
                  <c:v>653.3067262428309</c:v>
                </c:pt>
                <c:pt idx="88">
                  <c:v>0</c:v>
                </c:pt>
                <c:pt idx="89">
                  <c:v>0</c:v>
                </c:pt>
                <c:pt idx="90">
                  <c:v>3996.3532082159668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658.68677347863911</c:v>
                </c:pt>
                <c:pt idx="107">
                  <c:v>0</c:v>
                </c:pt>
                <c:pt idx="108">
                  <c:v>0</c:v>
                </c:pt>
                <c:pt idx="109">
                  <c:v>674.88087268031006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3E-425B-82E3-FE74809D2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10538328"/>
        <c:axId val="610538656"/>
      </c:barChart>
      <c:lineChart>
        <c:grouping val="standard"/>
        <c:varyColors val="0"/>
        <c:ser>
          <c:idx val="0"/>
          <c:order val="0"/>
          <c:tx>
            <c:strRef>
              <c:f>Analiza_Okres!$L$8</c:f>
              <c:strCache>
                <c:ptCount val="1"/>
                <c:pt idx="0">
                  <c:v>Wartościowo
[tys. PLN]</c:v>
                </c:pt>
              </c:strCache>
            </c:strRef>
          </c:tx>
          <c:spPr>
            <a:ln w="1270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Analiza_Okres!daty</c:f>
              <c:numCache>
                <c:formatCode>m/d/yyyy</c:formatCode>
                <c:ptCount val="144"/>
                <c:pt idx="0">
                  <c:v>44405</c:v>
                </c:pt>
                <c:pt idx="1">
                  <c:v>44404</c:v>
                </c:pt>
                <c:pt idx="2">
                  <c:v>44403</c:v>
                </c:pt>
                <c:pt idx="3">
                  <c:v>44400</c:v>
                </c:pt>
                <c:pt idx="4">
                  <c:v>44399</c:v>
                </c:pt>
                <c:pt idx="5">
                  <c:v>44398</c:v>
                </c:pt>
                <c:pt idx="6">
                  <c:v>44397</c:v>
                </c:pt>
                <c:pt idx="7">
                  <c:v>44396</c:v>
                </c:pt>
                <c:pt idx="8">
                  <c:v>44393</c:v>
                </c:pt>
                <c:pt idx="9">
                  <c:v>44392</c:v>
                </c:pt>
                <c:pt idx="10">
                  <c:v>44391</c:v>
                </c:pt>
                <c:pt idx="11">
                  <c:v>44390</c:v>
                </c:pt>
                <c:pt idx="12">
                  <c:v>44389</c:v>
                </c:pt>
                <c:pt idx="13">
                  <c:v>44386</c:v>
                </c:pt>
                <c:pt idx="14">
                  <c:v>44385</c:v>
                </c:pt>
                <c:pt idx="15">
                  <c:v>44384</c:v>
                </c:pt>
                <c:pt idx="16">
                  <c:v>44383</c:v>
                </c:pt>
                <c:pt idx="17">
                  <c:v>44382</c:v>
                </c:pt>
                <c:pt idx="18">
                  <c:v>44379</c:v>
                </c:pt>
                <c:pt idx="19">
                  <c:v>44378</c:v>
                </c:pt>
                <c:pt idx="20">
                  <c:v>44377</c:v>
                </c:pt>
                <c:pt idx="21">
                  <c:v>44376</c:v>
                </c:pt>
                <c:pt idx="22">
                  <c:v>44375</c:v>
                </c:pt>
                <c:pt idx="23">
                  <c:v>44372</c:v>
                </c:pt>
                <c:pt idx="24">
                  <c:v>44371</c:v>
                </c:pt>
                <c:pt idx="25">
                  <c:v>44370</c:v>
                </c:pt>
                <c:pt idx="26">
                  <c:v>44369</c:v>
                </c:pt>
                <c:pt idx="27">
                  <c:v>44368</c:v>
                </c:pt>
                <c:pt idx="28">
                  <c:v>44365</c:v>
                </c:pt>
                <c:pt idx="29">
                  <c:v>44364</c:v>
                </c:pt>
                <c:pt idx="30">
                  <c:v>44363</c:v>
                </c:pt>
                <c:pt idx="31">
                  <c:v>44362</c:v>
                </c:pt>
                <c:pt idx="32">
                  <c:v>44361</c:v>
                </c:pt>
                <c:pt idx="33">
                  <c:v>44358</c:v>
                </c:pt>
                <c:pt idx="34">
                  <c:v>44357</c:v>
                </c:pt>
                <c:pt idx="35">
                  <c:v>44356</c:v>
                </c:pt>
                <c:pt idx="36">
                  <c:v>44355</c:v>
                </c:pt>
                <c:pt idx="37">
                  <c:v>44354</c:v>
                </c:pt>
                <c:pt idx="38">
                  <c:v>44351</c:v>
                </c:pt>
                <c:pt idx="39">
                  <c:v>44349</c:v>
                </c:pt>
                <c:pt idx="40">
                  <c:v>44348</c:v>
                </c:pt>
                <c:pt idx="41">
                  <c:v>44347</c:v>
                </c:pt>
                <c:pt idx="42">
                  <c:v>44344</c:v>
                </c:pt>
                <c:pt idx="43">
                  <c:v>44343</c:v>
                </c:pt>
                <c:pt idx="44">
                  <c:v>44342</c:v>
                </c:pt>
                <c:pt idx="45">
                  <c:v>44341</c:v>
                </c:pt>
                <c:pt idx="46">
                  <c:v>44340</c:v>
                </c:pt>
                <c:pt idx="47">
                  <c:v>44337</c:v>
                </c:pt>
                <c:pt idx="48">
                  <c:v>44336</c:v>
                </c:pt>
                <c:pt idx="49">
                  <c:v>44335</c:v>
                </c:pt>
                <c:pt idx="50">
                  <c:v>44334</c:v>
                </c:pt>
                <c:pt idx="51">
                  <c:v>44333</c:v>
                </c:pt>
                <c:pt idx="52">
                  <c:v>44330</c:v>
                </c:pt>
                <c:pt idx="53">
                  <c:v>44329</c:v>
                </c:pt>
                <c:pt idx="54">
                  <c:v>44328</c:v>
                </c:pt>
                <c:pt idx="55">
                  <c:v>44327</c:v>
                </c:pt>
                <c:pt idx="56">
                  <c:v>44326</c:v>
                </c:pt>
                <c:pt idx="57">
                  <c:v>44323</c:v>
                </c:pt>
                <c:pt idx="58">
                  <c:v>44322</c:v>
                </c:pt>
                <c:pt idx="59">
                  <c:v>44321</c:v>
                </c:pt>
                <c:pt idx="60">
                  <c:v>44320</c:v>
                </c:pt>
                <c:pt idx="61">
                  <c:v>44316</c:v>
                </c:pt>
                <c:pt idx="62">
                  <c:v>44315</c:v>
                </c:pt>
                <c:pt idx="63">
                  <c:v>44314</c:v>
                </c:pt>
                <c:pt idx="64">
                  <c:v>44313</c:v>
                </c:pt>
                <c:pt idx="65">
                  <c:v>44312</c:v>
                </c:pt>
                <c:pt idx="66">
                  <c:v>44309</c:v>
                </c:pt>
                <c:pt idx="67">
                  <c:v>44308</c:v>
                </c:pt>
                <c:pt idx="68">
                  <c:v>44307</c:v>
                </c:pt>
                <c:pt idx="69">
                  <c:v>44306</c:v>
                </c:pt>
                <c:pt idx="70">
                  <c:v>44305</c:v>
                </c:pt>
                <c:pt idx="71">
                  <c:v>44302</c:v>
                </c:pt>
                <c:pt idx="72">
                  <c:v>44301</c:v>
                </c:pt>
                <c:pt idx="73">
                  <c:v>44300</c:v>
                </c:pt>
                <c:pt idx="74">
                  <c:v>44299</c:v>
                </c:pt>
                <c:pt idx="75">
                  <c:v>44298</c:v>
                </c:pt>
                <c:pt idx="76">
                  <c:v>44295</c:v>
                </c:pt>
                <c:pt idx="77">
                  <c:v>44294</c:v>
                </c:pt>
                <c:pt idx="78">
                  <c:v>44293</c:v>
                </c:pt>
                <c:pt idx="79">
                  <c:v>44292</c:v>
                </c:pt>
                <c:pt idx="80">
                  <c:v>44287</c:v>
                </c:pt>
                <c:pt idx="81">
                  <c:v>44286</c:v>
                </c:pt>
                <c:pt idx="82">
                  <c:v>44285</c:v>
                </c:pt>
                <c:pt idx="83">
                  <c:v>44284</c:v>
                </c:pt>
                <c:pt idx="84">
                  <c:v>44281</c:v>
                </c:pt>
                <c:pt idx="85">
                  <c:v>44280</c:v>
                </c:pt>
                <c:pt idx="86">
                  <c:v>44279</c:v>
                </c:pt>
                <c:pt idx="87">
                  <c:v>44278</c:v>
                </c:pt>
                <c:pt idx="88">
                  <c:v>44277</c:v>
                </c:pt>
                <c:pt idx="89">
                  <c:v>44274</c:v>
                </c:pt>
                <c:pt idx="90">
                  <c:v>44273</c:v>
                </c:pt>
                <c:pt idx="91">
                  <c:v>44272</c:v>
                </c:pt>
                <c:pt idx="92">
                  <c:v>44271</c:v>
                </c:pt>
                <c:pt idx="93">
                  <c:v>44270</c:v>
                </c:pt>
                <c:pt idx="94">
                  <c:v>44267</c:v>
                </c:pt>
                <c:pt idx="95">
                  <c:v>44266</c:v>
                </c:pt>
                <c:pt idx="96">
                  <c:v>44265</c:v>
                </c:pt>
                <c:pt idx="97">
                  <c:v>44264</c:v>
                </c:pt>
                <c:pt idx="98">
                  <c:v>44263</c:v>
                </c:pt>
                <c:pt idx="99">
                  <c:v>44260</c:v>
                </c:pt>
                <c:pt idx="100">
                  <c:v>44259</c:v>
                </c:pt>
                <c:pt idx="101">
                  <c:v>44258</c:v>
                </c:pt>
                <c:pt idx="102">
                  <c:v>44257</c:v>
                </c:pt>
                <c:pt idx="103">
                  <c:v>44256</c:v>
                </c:pt>
                <c:pt idx="104">
                  <c:v>44253</c:v>
                </c:pt>
                <c:pt idx="105">
                  <c:v>44252</c:v>
                </c:pt>
                <c:pt idx="106">
                  <c:v>44251</c:v>
                </c:pt>
                <c:pt idx="107">
                  <c:v>44250</c:v>
                </c:pt>
                <c:pt idx="108">
                  <c:v>44249</c:v>
                </c:pt>
                <c:pt idx="109">
                  <c:v>44246</c:v>
                </c:pt>
                <c:pt idx="110">
                  <c:v>44245</c:v>
                </c:pt>
                <c:pt idx="111">
                  <c:v>44244</c:v>
                </c:pt>
                <c:pt idx="112">
                  <c:v>44243</c:v>
                </c:pt>
                <c:pt idx="113">
                  <c:v>44242</c:v>
                </c:pt>
                <c:pt idx="114">
                  <c:v>44239</c:v>
                </c:pt>
                <c:pt idx="115">
                  <c:v>44238</c:v>
                </c:pt>
                <c:pt idx="116">
                  <c:v>44237</c:v>
                </c:pt>
                <c:pt idx="117">
                  <c:v>44236</c:v>
                </c:pt>
                <c:pt idx="118">
                  <c:v>44235</c:v>
                </c:pt>
                <c:pt idx="119">
                  <c:v>44232</c:v>
                </c:pt>
                <c:pt idx="120">
                  <c:v>44231</c:v>
                </c:pt>
                <c:pt idx="121">
                  <c:v>44230</c:v>
                </c:pt>
                <c:pt idx="122">
                  <c:v>44229</c:v>
                </c:pt>
                <c:pt idx="123">
                  <c:v>44228</c:v>
                </c:pt>
                <c:pt idx="124">
                  <c:v>44225</c:v>
                </c:pt>
                <c:pt idx="125">
                  <c:v>44224</c:v>
                </c:pt>
                <c:pt idx="126">
                  <c:v>44223</c:v>
                </c:pt>
                <c:pt idx="127">
                  <c:v>44222</c:v>
                </c:pt>
                <c:pt idx="128">
                  <c:v>44221</c:v>
                </c:pt>
                <c:pt idx="129">
                  <c:v>44218</c:v>
                </c:pt>
                <c:pt idx="130">
                  <c:v>44217</c:v>
                </c:pt>
                <c:pt idx="131">
                  <c:v>44216</c:v>
                </c:pt>
                <c:pt idx="132">
                  <c:v>44215</c:v>
                </c:pt>
                <c:pt idx="133">
                  <c:v>44214</c:v>
                </c:pt>
                <c:pt idx="134">
                  <c:v>44211</c:v>
                </c:pt>
                <c:pt idx="135">
                  <c:v>44210</c:v>
                </c:pt>
                <c:pt idx="136">
                  <c:v>44209</c:v>
                </c:pt>
                <c:pt idx="137">
                  <c:v>44208</c:v>
                </c:pt>
                <c:pt idx="138">
                  <c:v>44207</c:v>
                </c:pt>
                <c:pt idx="139">
                  <c:v>44204</c:v>
                </c:pt>
                <c:pt idx="140">
                  <c:v>44203</c:v>
                </c:pt>
                <c:pt idx="141">
                  <c:v>44201</c:v>
                </c:pt>
                <c:pt idx="142">
                  <c:v>44200</c:v>
                </c:pt>
                <c:pt idx="143">
                  <c:v>44195</c:v>
                </c:pt>
              </c:numCache>
              <c:extLst xmlns:c15="http://schemas.microsoft.com/office/drawing/2012/chart"/>
            </c:numRef>
          </c:cat>
          <c:val>
            <c:numRef>
              <c:f>Analiza_Okres!obroty</c:f>
              <c:numCache>
                <c:formatCode>#,##0</c:formatCode>
                <c:ptCount val="144"/>
                <c:pt idx="0">
                  <c:v>441.60090000000002</c:v>
                </c:pt>
                <c:pt idx="1">
                  <c:v>328.68490000000003</c:v>
                </c:pt>
                <c:pt idx="2">
                  <c:v>385.35429999999997</c:v>
                </c:pt>
                <c:pt idx="3">
                  <c:v>67.181699999999992</c:v>
                </c:pt>
                <c:pt idx="4">
                  <c:v>134.47629999999998</c:v>
                </c:pt>
                <c:pt idx="5">
                  <c:v>306.6859</c:v>
                </c:pt>
                <c:pt idx="6">
                  <c:v>570.50109999999995</c:v>
                </c:pt>
                <c:pt idx="7">
                  <c:v>519.40329999999994</c:v>
                </c:pt>
                <c:pt idx="8">
                  <c:v>571.85259999999994</c:v>
                </c:pt>
                <c:pt idx="9">
                  <c:v>136.72409999999999</c:v>
                </c:pt>
                <c:pt idx="10">
                  <c:v>616.09199999999998</c:v>
                </c:pt>
                <c:pt idx="11">
                  <c:v>419.6454</c:v>
                </c:pt>
                <c:pt idx="12">
                  <c:v>187.96039999999999</c:v>
                </c:pt>
                <c:pt idx="13">
                  <c:v>61.630679999999998</c:v>
                </c:pt>
                <c:pt idx="14">
                  <c:v>449.03579999999999</c:v>
                </c:pt>
                <c:pt idx="15">
                  <c:v>460.7869</c:v>
                </c:pt>
                <c:pt idx="16">
                  <c:v>168.9436</c:v>
                </c:pt>
                <c:pt idx="17">
                  <c:v>35.521660000000004</c:v>
                </c:pt>
                <c:pt idx="18">
                  <c:v>241.75979999999998</c:v>
                </c:pt>
                <c:pt idx="19">
                  <c:v>186.1216</c:v>
                </c:pt>
                <c:pt idx="20">
                  <c:v>229.50360000000001</c:v>
                </c:pt>
                <c:pt idx="21">
                  <c:v>122.70569999999999</c:v>
                </c:pt>
                <c:pt idx="22">
                  <c:v>292.3229</c:v>
                </c:pt>
                <c:pt idx="23">
                  <c:v>741.06530000000009</c:v>
                </c:pt>
                <c:pt idx="24">
                  <c:v>380.8741</c:v>
                </c:pt>
                <c:pt idx="25">
                  <c:v>431.47320000000002</c:v>
                </c:pt>
                <c:pt idx="26">
                  <c:v>83.890169999999998</c:v>
                </c:pt>
                <c:pt idx="27">
                  <c:v>956.18309999999997</c:v>
                </c:pt>
                <c:pt idx="28">
                  <c:v>167.83020000000002</c:v>
                </c:pt>
                <c:pt idx="29">
                  <c:v>501.21929999999998</c:v>
                </c:pt>
                <c:pt idx="30">
                  <c:v>514.19449999999995</c:v>
                </c:pt>
                <c:pt idx="31">
                  <c:v>419.0326</c:v>
                </c:pt>
                <c:pt idx="32">
                  <c:v>209.5521</c:v>
                </c:pt>
                <c:pt idx="33">
                  <c:v>203.791</c:v>
                </c:pt>
                <c:pt idx="34">
                  <c:v>394.41800000000001</c:v>
                </c:pt>
                <c:pt idx="35">
                  <c:v>275.32650000000001</c:v>
                </c:pt>
                <c:pt idx="36">
                  <c:v>307.1628</c:v>
                </c:pt>
                <c:pt idx="37">
                  <c:v>1505.2329999999999</c:v>
                </c:pt>
                <c:pt idx="38">
                  <c:v>450.94590000000005</c:v>
                </c:pt>
                <c:pt idx="39">
                  <c:v>436.46729999999997</c:v>
                </c:pt>
                <c:pt idx="40">
                  <c:v>1094.876</c:v>
                </c:pt>
                <c:pt idx="41">
                  <c:v>785.87689999999998</c:v>
                </c:pt>
                <c:pt idx="42">
                  <c:v>1914.5719999999999</c:v>
                </c:pt>
                <c:pt idx="43">
                  <c:v>514.50970000000007</c:v>
                </c:pt>
                <c:pt idx="44">
                  <c:v>421.0016</c:v>
                </c:pt>
                <c:pt idx="45">
                  <c:v>290.79970000000003</c:v>
                </c:pt>
                <c:pt idx="46">
                  <c:v>218.54129999999998</c:v>
                </c:pt>
                <c:pt idx="47">
                  <c:v>482.40559999999999</c:v>
                </c:pt>
                <c:pt idx="48">
                  <c:v>493.48590000000002</c:v>
                </c:pt>
                <c:pt idx="49">
                  <c:v>1183.9639999999999</c:v>
                </c:pt>
                <c:pt idx="50">
                  <c:v>364.47090000000003</c:v>
                </c:pt>
                <c:pt idx="51">
                  <c:v>901.62740000000008</c:v>
                </c:pt>
                <c:pt idx="52">
                  <c:v>1016.722</c:v>
                </c:pt>
                <c:pt idx="53">
                  <c:v>776.56560000000002</c:v>
                </c:pt>
                <c:pt idx="54">
                  <c:v>972.03280000000007</c:v>
                </c:pt>
                <c:pt idx="55">
                  <c:v>454.99770000000001</c:v>
                </c:pt>
                <c:pt idx="56">
                  <c:v>896.78089999999997</c:v>
                </c:pt>
                <c:pt idx="57">
                  <c:v>863.76519999999994</c:v>
                </c:pt>
                <c:pt idx="58">
                  <c:v>223.81470000000002</c:v>
                </c:pt>
                <c:pt idx="59">
                  <c:v>777.9448000000001</c:v>
                </c:pt>
                <c:pt idx="60">
                  <c:v>704.27240000000006</c:v>
                </c:pt>
                <c:pt idx="61">
                  <c:v>315.81129999999996</c:v>
                </c:pt>
                <c:pt idx="62">
                  <c:v>716.6934</c:v>
                </c:pt>
                <c:pt idx="63">
                  <c:v>632.74890000000005</c:v>
                </c:pt>
                <c:pt idx="64">
                  <c:v>535.15539999999999</c:v>
                </c:pt>
                <c:pt idx="65">
                  <c:v>194.17610000000002</c:v>
                </c:pt>
                <c:pt idx="66">
                  <c:v>518.03309999999999</c:v>
                </c:pt>
                <c:pt idx="67">
                  <c:v>91.654719999999998</c:v>
                </c:pt>
                <c:pt idx="68">
                  <c:v>316.06240000000003</c:v>
                </c:pt>
                <c:pt idx="69">
                  <c:v>426.67320000000001</c:v>
                </c:pt>
                <c:pt idx="70">
                  <c:v>953.26240000000007</c:v>
                </c:pt>
                <c:pt idx="71">
                  <c:v>192.71620000000001</c:v>
                </c:pt>
                <c:pt idx="72">
                  <c:v>289.86849999999998</c:v>
                </c:pt>
                <c:pt idx="73">
                  <c:v>633.25810000000001</c:v>
                </c:pt>
                <c:pt idx="74">
                  <c:v>184.0701</c:v>
                </c:pt>
                <c:pt idx="75">
                  <c:v>280.89029999999997</c:v>
                </c:pt>
                <c:pt idx="76">
                  <c:v>348.49379999999996</c:v>
                </c:pt>
                <c:pt idx="77">
                  <c:v>519.2029</c:v>
                </c:pt>
                <c:pt idx="78">
                  <c:v>1249.9649999999999</c:v>
                </c:pt>
                <c:pt idx="79">
                  <c:v>819.25049999999999</c:v>
                </c:pt>
                <c:pt idx="80">
                  <c:v>103.5872</c:v>
                </c:pt>
                <c:pt idx="81">
                  <c:v>181.99100000000001</c:v>
                </c:pt>
                <c:pt idx="82">
                  <c:v>346.8236</c:v>
                </c:pt>
                <c:pt idx="83">
                  <c:v>143.22749999999999</c:v>
                </c:pt>
                <c:pt idx="84">
                  <c:v>148.74379999999999</c:v>
                </c:pt>
                <c:pt idx="85">
                  <c:v>817.45209999999997</c:v>
                </c:pt>
                <c:pt idx="86">
                  <c:v>674.51900000000001</c:v>
                </c:pt>
                <c:pt idx="87">
                  <c:v>333.98340000000002</c:v>
                </c:pt>
                <c:pt idx="88">
                  <c:v>384.7955</c:v>
                </c:pt>
                <c:pt idx="89">
                  <c:v>335.98629999999997</c:v>
                </c:pt>
                <c:pt idx="90">
                  <c:v>3561.3440000000001</c:v>
                </c:pt>
                <c:pt idx="91">
                  <c:v>1794.059</c:v>
                </c:pt>
                <c:pt idx="92">
                  <c:v>111.47330000000001</c:v>
                </c:pt>
                <c:pt idx="93">
                  <c:v>241.9436</c:v>
                </c:pt>
                <c:pt idx="94">
                  <c:v>95.828289999999996</c:v>
                </c:pt>
                <c:pt idx="95">
                  <c:v>395.05420000000004</c:v>
                </c:pt>
                <c:pt idx="96">
                  <c:v>488.62620000000004</c:v>
                </c:pt>
                <c:pt idx="97">
                  <c:v>727.58140000000003</c:v>
                </c:pt>
                <c:pt idx="98">
                  <c:v>506.12700000000001</c:v>
                </c:pt>
                <c:pt idx="99">
                  <c:v>78.919089999999997</c:v>
                </c:pt>
                <c:pt idx="100">
                  <c:v>134.66149999999999</c:v>
                </c:pt>
                <c:pt idx="101">
                  <c:v>289.35070000000002</c:v>
                </c:pt>
                <c:pt idx="102">
                  <c:v>214.3417</c:v>
                </c:pt>
                <c:pt idx="103">
                  <c:v>299.76529999999997</c:v>
                </c:pt>
                <c:pt idx="104">
                  <c:v>583.62480000000005</c:v>
                </c:pt>
                <c:pt idx="105">
                  <c:v>130.37610000000001</c:v>
                </c:pt>
                <c:pt idx="106">
                  <c:v>290.18950000000001</c:v>
                </c:pt>
                <c:pt idx="107">
                  <c:v>489.7679</c:v>
                </c:pt>
                <c:pt idx="108">
                  <c:v>150.15799999999999</c:v>
                </c:pt>
                <c:pt idx="109">
                  <c:v>71.17944</c:v>
                </c:pt>
                <c:pt idx="110">
                  <c:v>506.0283</c:v>
                </c:pt>
                <c:pt idx="111">
                  <c:v>130.46299999999999</c:v>
                </c:pt>
                <c:pt idx="112">
                  <c:v>303.40570000000002</c:v>
                </c:pt>
                <c:pt idx="113">
                  <c:v>590.63440000000003</c:v>
                </c:pt>
                <c:pt idx="114">
                  <c:v>202.9265</c:v>
                </c:pt>
                <c:pt idx="115">
                  <c:v>513.8777</c:v>
                </c:pt>
                <c:pt idx="116">
                  <c:v>218.23579999999998</c:v>
                </c:pt>
                <c:pt idx="117">
                  <c:v>103.8022</c:v>
                </c:pt>
                <c:pt idx="118">
                  <c:v>266.97649999999999</c:v>
                </c:pt>
                <c:pt idx="119">
                  <c:v>166.82089999999999</c:v>
                </c:pt>
                <c:pt idx="120">
                  <c:v>96.53197999999999</c:v>
                </c:pt>
                <c:pt idx="121">
                  <c:v>274.38170000000002</c:v>
                </c:pt>
                <c:pt idx="122">
                  <c:v>636.61380000000008</c:v>
                </c:pt>
                <c:pt idx="123">
                  <c:v>806.39449999999999</c:v>
                </c:pt>
                <c:pt idx="124">
                  <c:v>307.7534</c:v>
                </c:pt>
                <c:pt idx="125">
                  <c:v>1175.856</c:v>
                </c:pt>
                <c:pt idx="126">
                  <c:v>646.24380000000008</c:v>
                </c:pt>
                <c:pt idx="127">
                  <c:v>131.21470000000002</c:v>
                </c:pt>
                <c:pt idx="128">
                  <c:v>237.6371</c:v>
                </c:pt>
                <c:pt idx="129">
                  <c:v>364.14440000000002</c:v>
                </c:pt>
                <c:pt idx="130">
                  <c:v>463.28250000000003</c:v>
                </c:pt>
                <c:pt idx="131">
                  <c:v>271.27499999999998</c:v>
                </c:pt>
                <c:pt idx="132">
                  <c:v>287.06630000000001</c:v>
                </c:pt>
                <c:pt idx="133">
                  <c:v>649.51380000000006</c:v>
                </c:pt>
                <c:pt idx="134">
                  <c:v>420.60390000000001</c:v>
                </c:pt>
                <c:pt idx="135">
                  <c:v>614.45709999999997</c:v>
                </c:pt>
                <c:pt idx="136">
                  <c:v>222</c:v>
                </c:pt>
                <c:pt idx="137">
                  <c:v>546</c:v>
                </c:pt>
                <c:pt idx="138">
                  <c:v>860</c:v>
                </c:pt>
                <c:pt idx="139">
                  <c:v>563.11540000000002</c:v>
                </c:pt>
                <c:pt idx="140">
                  <c:v>507.8252</c:v>
                </c:pt>
                <c:pt idx="141">
                  <c:v>241.10249999999999</c:v>
                </c:pt>
                <c:pt idx="142">
                  <c:v>433.37940000000003</c:v>
                </c:pt>
                <c:pt idx="143">
                  <c:v>358.28409999999997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3E-425B-82E3-FE74809D2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0538328"/>
        <c:axId val="610538656"/>
      </c:lineChart>
      <c:dateAx>
        <c:axId val="61053832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numFmt formatCode="m/d/yyyy" sourceLinked="0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10538656"/>
        <c:crosses val="autoZero"/>
        <c:auto val="0"/>
        <c:lblOffset val="100"/>
        <c:baseTimeUnit val="days"/>
      </c:dateAx>
      <c:valAx>
        <c:axId val="610538656"/>
        <c:scaling>
          <c:orientation val="minMax"/>
          <c:max val="3000"/>
          <c:min val="-1500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 sz="1000">
                    <a:solidFill>
                      <a:sysClr val="windowText" lastClr="000000"/>
                    </a:solidFill>
                  </a:rPr>
                  <a:t>Tysiące</a:t>
                </a:r>
                <a:r>
                  <a:rPr lang="pl-PL" sz="1000" baseline="0">
                    <a:solidFill>
                      <a:sysClr val="windowText" lastClr="000000"/>
                    </a:solidFill>
                  </a:rPr>
                  <a:t> PLN</a:t>
                </a:r>
                <a:endParaRPr lang="pl-PL" sz="100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5.8796296296296296E-3"/>
              <c:y val="3.811226851851851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#,##0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10538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l-PL" sz="2000" b="1">
                <a:solidFill>
                  <a:sysClr val="windowText" lastClr="000000"/>
                </a:solidFill>
              </a:rPr>
              <a:t>Beta ETF WIG</a:t>
            </a:r>
            <a:r>
              <a:rPr lang="pl-PL" sz="2000" b="1" baseline="0">
                <a:solidFill>
                  <a:sysClr val="windowText" lastClr="000000"/>
                </a:solidFill>
              </a:rPr>
              <a:t>20TR - liczba CI (skorygowana)</a:t>
            </a:r>
            <a:endParaRPr lang="en-US" sz="20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3.937101851851852E-2"/>
          <c:y val="0.11029467592592594"/>
          <c:w val="0.94769379629629624"/>
          <c:h val="0.71470810185185185"/>
        </c:manualLayout>
      </c:layout>
      <c:lineChart>
        <c:grouping val="standard"/>
        <c:varyColors val="0"/>
        <c:ser>
          <c:idx val="0"/>
          <c:order val="0"/>
          <c:tx>
            <c:strRef>
              <c:f>BETAW20T!$K$7</c:f>
              <c:strCache>
                <c:ptCount val="1"/>
                <c:pt idx="0">
                  <c:v>Liczba CI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BETAW20T!$B$9:$B$650</c:f>
              <c:numCache>
                <c:formatCode>m/d/yyyy</c:formatCode>
                <c:ptCount val="642"/>
                <c:pt idx="1">
                  <c:v>44405</c:v>
                </c:pt>
                <c:pt idx="2">
                  <c:v>44404</c:v>
                </c:pt>
                <c:pt idx="3">
                  <c:v>44403</c:v>
                </c:pt>
                <c:pt idx="4">
                  <c:v>44400</c:v>
                </c:pt>
                <c:pt idx="5">
                  <c:v>44399</c:v>
                </c:pt>
                <c:pt idx="6">
                  <c:v>44398</c:v>
                </c:pt>
                <c:pt idx="7">
                  <c:v>44397</c:v>
                </c:pt>
                <c:pt idx="8">
                  <c:v>44396</c:v>
                </c:pt>
                <c:pt idx="9">
                  <c:v>44393</c:v>
                </c:pt>
                <c:pt idx="10">
                  <c:v>44392</c:v>
                </c:pt>
                <c:pt idx="11">
                  <c:v>44391</c:v>
                </c:pt>
                <c:pt idx="12">
                  <c:v>44390</c:v>
                </c:pt>
                <c:pt idx="13">
                  <c:v>44389</c:v>
                </c:pt>
                <c:pt idx="14">
                  <c:v>44386</c:v>
                </c:pt>
                <c:pt idx="15">
                  <c:v>44385</c:v>
                </c:pt>
                <c:pt idx="16">
                  <c:v>44384</c:v>
                </c:pt>
                <c:pt idx="17">
                  <c:v>44383</c:v>
                </c:pt>
                <c:pt idx="18">
                  <c:v>44382</c:v>
                </c:pt>
                <c:pt idx="19">
                  <c:v>44379</c:v>
                </c:pt>
                <c:pt idx="20">
                  <c:v>44378</c:v>
                </c:pt>
                <c:pt idx="21">
                  <c:v>44377</c:v>
                </c:pt>
                <c:pt idx="22">
                  <c:v>44376</c:v>
                </c:pt>
                <c:pt idx="23">
                  <c:v>44375</c:v>
                </c:pt>
                <c:pt idx="24">
                  <c:v>44372</c:v>
                </c:pt>
                <c:pt idx="25">
                  <c:v>44371</c:v>
                </c:pt>
                <c:pt idx="26">
                  <c:v>44370</c:v>
                </c:pt>
                <c:pt idx="27">
                  <c:v>44369</c:v>
                </c:pt>
                <c:pt idx="28">
                  <c:v>44368</c:v>
                </c:pt>
                <c:pt idx="29">
                  <c:v>44365</c:v>
                </c:pt>
                <c:pt idx="30">
                  <c:v>44364</c:v>
                </c:pt>
                <c:pt idx="31">
                  <c:v>44363</c:v>
                </c:pt>
                <c:pt idx="32">
                  <c:v>44362</c:v>
                </c:pt>
                <c:pt idx="33">
                  <c:v>44361</c:v>
                </c:pt>
                <c:pt idx="34">
                  <c:v>44358</c:v>
                </c:pt>
                <c:pt idx="35">
                  <c:v>44357</c:v>
                </c:pt>
                <c:pt idx="36">
                  <c:v>44356</c:v>
                </c:pt>
                <c:pt idx="37">
                  <c:v>44355</c:v>
                </c:pt>
                <c:pt idx="38">
                  <c:v>44354</c:v>
                </c:pt>
                <c:pt idx="39">
                  <c:v>44351</c:v>
                </c:pt>
                <c:pt idx="40">
                  <c:v>44349</c:v>
                </c:pt>
                <c:pt idx="41">
                  <c:v>44348</c:v>
                </c:pt>
                <c:pt idx="42">
                  <c:v>44347</c:v>
                </c:pt>
                <c:pt idx="43">
                  <c:v>44344</c:v>
                </c:pt>
                <c:pt idx="44">
                  <c:v>44343</c:v>
                </c:pt>
                <c:pt idx="45">
                  <c:v>44342</c:v>
                </c:pt>
                <c:pt idx="46">
                  <c:v>44341</c:v>
                </c:pt>
                <c:pt idx="47">
                  <c:v>44340</c:v>
                </c:pt>
                <c:pt idx="48">
                  <c:v>44337</c:v>
                </c:pt>
                <c:pt idx="49">
                  <c:v>44336</c:v>
                </c:pt>
                <c:pt idx="50">
                  <c:v>44335</c:v>
                </c:pt>
                <c:pt idx="51">
                  <c:v>44334</c:v>
                </c:pt>
                <c:pt idx="52">
                  <c:v>44333</c:v>
                </c:pt>
                <c:pt idx="53">
                  <c:v>44330</c:v>
                </c:pt>
                <c:pt idx="54">
                  <c:v>44329</c:v>
                </c:pt>
                <c:pt idx="55">
                  <c:v>44328</c:v>
                </c:pt>
                <c:pt idx="56">
                  <c:v>44327</c:v>
                </c:pt>
                <c:pt idx="57">
                  <c:v>44326</c:v>
                </c:pt>
                <c:pt idx="58">
                  <c:v>44323</c:v>
                </c:pt>
                <c:pt idx="59">
                  <c:v>44322</c:v>
                </c:pt>
                <c:pt idx="60">
                  <c:v>44321</c:v>
                </c:pt>
                <c:pt idx="61">
                  <c:v>44320</c:v>
                </c:pt>
                <c:pt idx="62">
                  <c:v>44316</c:v>
                </c:pt>
                <c:pt idx="63">
                  <c:v>44315</c:v>
                </c:pt>
                <c:pt idx="64">
                  <c:v>44314</c:v>
                </c:pt>
                <c:pt idx="65">
                  <c:v>44313</c:v>
                </c:pt>
                <c:pt idx="66">
                  <c:v>44312</c:v>
                </c:pt>
                <c:pt idx="67">
                  <c:v>44309</c:v>
                </c:pt>
                <c:pt idx="68">
                  <c:v>44308</c:v>
                </c:pt>
                <c:pt idx="69">
                  <c:v>44307</c:v>
                </c:pt>
                <c:pt idx="70">
                  <c:v>44306</c:v>
                </c:pt>
                <c:pt idx="71">
                  <c:v>44305</c:v>
                </c:pt>
                <c:pt idx="72">
                  <c:v>44302</c:v>
                </c:pt>
                <c:pt idx="73">
                  <c:v>44301</c:v>
                </c:pt>
                <c:pt idx="74">
                  <c:v>44300</c:v>
                </c:pt>
                <c:pt idx="75">
                  <c:v>44299</c:v>
                </c:pt>
                <c:pt idx="76">
                  <c:v>44298</c:v>
                </c:pt>
                <c:pt idx="77">
                  <c:v>44295</c:v>
                </c:pt>
                <c:pt idx="78">
                  <c:v>44294</c:v>
                </c:pt>
                <c:pt idx="79">
                  <c:v>44293</c:v>
                </c:pt>
                <c:pt idx="80">
                  <c:v>44292</c:v>
                </c:pt>
                <c:pt idx="81">
                  <c:v>44287</c:v>
                </c:pt>
                <c:pt idx="82">
                  <c:v>44286</c:v>
                </c:pt>
                <c:pt idx="83">
                  <c:v>44285</c:v>
                </c:pt>
                <c:pt idx="84">
                  <c:v>44284</c:v>
                </c:pt>
                <c:pt idx="85">
                  <c:v>44281</c:v>
                </c:pt>
                <c:pt idx="86">
                  <c:v>44280</c:v>
                </c:pt>
                <c:pt idx="87">
                  <c:v>44279</c:v>
                </c:pt>
                <c:pt idx="88">
                  <c:v>44278</c:v>
                </c:pt>
                <c:pt idx="89">
                  <c:v>44277</c:v>
                </c:pt>
                <c:pt idx="90">
                  <c:v>44274</c:v>
                </c:pt>
                <c:pt idx="91">
                  <c:v>44273</c:v>
                </c:pt>
                <c:pt idx="92">
                  <c:v>44272</c:v>
                </c:pt>
                <c:pt idx="93">
                  <c:v>44271</c:v>
                </c:pt>
                <c:pt idx="94">
                  <c:v>44270</c:v>
                </c:pt>
                <c:pt idx="95">
                  <c:v>44267</c:v>
                </c:pt>
                <c:pt idx="96">
                  <c:v>44266</c:v>
                </c:pt>
                <c:pt idx="97">
                  <c:v>44265</c:v>
                </c:pt>
                <c:pt idx="98">
                  <c:v>44264</c:v>
                </c:pt>
                <c:pt idx="99">
                  <c:v>44263</c:v>
                </c:pt>
                <c:pt idx="100">
                  <c:v>44260</c:v>
                </c:pt>
                <c:pt idx="101">
                  <c:v>44259</c:v>
                </c:pt>
                <c:pt idx="102">
                  <c:v>44258</c:v>
                </c:pt>
                <c:pt idx="103">
                  <c:v>44257</c:v>
                </c:pt>
                <c:pt idx="104">
                  <c:v>44256</c:v>
                </c:pt>
                <c:pt idx="105">
                  <c:v>44253</c:v>
                </c:pt>
                <c:pt idx="106">
                  <c:v>44252</c:v>
                </c:pt>
                <c:pt idx="107">
                  <c:v>44251</c:v>
                </c:pt>
                <c:pt idx="108">
                  <c:v>44250</c:v>
                </c:pt>
                <c:pt idx="109">
                  <c:v>44249</c:v>
                </c:pt>
                <c:pt idx="110">
                  <c:v>44246</c:v>
                </c:pt>
                <c:pt idx="111">
                  <c:v>44245</c:v>
                </c:pt>
                <c:pt idx="112">
                  <c:v>44244</c:v>
                </c:pt>
                <c:pt idx="113">
                  <c:v>44243</c:v>
                </c:pt>
                <c:pt idx="114">
                  <c:v>44242</c:v>
                </c:pt>
                <c:pt idx="115">
                  <c:v>44239</c:v>
                </c:pt>
                <c:pt idx="116">
                  <c:v>44238</c:v>
                </c:pt>
                <c:pt idx="117">
                  <c:v>44237</c:v>
                </c:pt>
                <c:pt idx="118">
                  <c:v>44236</c:v>
                </c:pt>
                <c:pt idx="119">
                  <c:v>44235</c:v>
                </c:pt>
                <c:pt idx="120">
                  <c:v>44232</c:v>
                </c:pt>
                <c:pt idx="121">
                  <c:v>44231</c:v>
                </c:pt>
                <c:pt idx="122">
                  <c:v>44230</c:v>
                </c:pt>
                <c:pt idx="123">
                  <c:v>44229</c:v>
                </c:pt>
                <c:pt idx="124">
                  <c:v>44228</c:v>
                </c:pt>
                <c:pt idx="125">
                  <c:v>44225</c:v>
                </c:pt>
                <c:pt idx="126">
                  <c:v>44224</c:v>
                </c:pt>
                <c:pt idx="127">
                  <c:v>44223</c:v>
                </c:pt>
                <c:pt idx="128">
                  <c:v>44222</c:v>
                </c:pt>
                <c:pt idx="129">
                  <c:v>44221</c:v>
                </c:pt>
                <c:pt idx="130">
                  <c:v>44218</c:v>
                </c:pt>
                <c:pt idx="131">
                  <c:v>44217</c:v>
                </c:pt>
                <c:pt idx="132">
                  <c:v>44216</c:v>
                </c:pt>
                <c:pt idx="133">
                  <c:v>44215</c:v>
                </c:pt>
                <c:pt idx="134">
                  <c:v>44214</c:v>
                </c:pt>
                <c:pt idx="135">
                  <c:v>44211</c:v>
                </c:pt>
                <c:pt idx="136">
                  <c:v>44210</c:v>
                </c:pt>
                <c:pt idx="137">
                  <c:v>44209</c:v>
                </c:pt>
                <c:pt idx="138">
                  <c:v>44208</c:v>
                </c:pt>
                <c:pt idx="139">
                  <c:v>44207</c:v>
                </c:pt>
                <c:pt idx="140">
                  <c:v>44204</c:v>
                </c:pt>
                <c:pt idx="141">
                  <c:v>44203</c:v>
                </c:pt>
                <c:pt idx="142">
                  <c:v>44201</c:v>
                </c:pt>
                <c:pt idx="143">
                  <c:v>44200</c:v>
                </c:pt>
                <c:pt idx="144">
                  <c:v>44195</c:v>
                </c:pt>
                <c:pt idx="145">
                  <c:v>44194</c:v>
                </c:pt>
                <c:pt idx="146">
                  <c:v>44193</c:v>
                </c:pt>
                <c:pt idx="147">
                  <c:v>44188</c:v>
                </c:pt>
                <c:pt idx="148">
                  <c:v>44187</c:v>
                </c:pt>
                <c:pt idx="149">
                  <c:v>44186</c:v>
                </c:pt>
                <c:pt idx="150">
                  <c:v>44183</c:v>
                </c:pt>
                <c:pt idx="151">
                  <c:v>44182</c:v>
                </c:pt>
                <c:pt idx="152">
                  <c:v>44181</c:v>
                </c:pt>
                <c:pt idx="153">
                  <c:v>44180</c:v>
                </c:pt>
                <c:pt idx="154">
                  <c:v>44179</c:v>
                </c:pt>
                <c:pt idx="155">
                  <c:v>44176</c:v>
                </c:pt>
                <c:pt idx="156">
                  <c:v>44175</c:v>
                </c:pt>
                <c:pt idx="157">
                  <c:v>44174</c:v>
                </c:pt>
                <c:pt idx="158">
                  <c:v>44173</c:v>
                </c:pt>
                <c:pt idx="159">
                  <c:v>44172</c:v>
                </c:pt>
                <c:pt idx="160">
                  <c:v>44169</c:v>
                </c:pt>
                <c:pt idx="161">
                  <c:v>44168</c:v>
                </c:pt>
                <c:pt idx="162">
                  <c:v>44167</c:v>
                </c:pt>
                <c:pt idx="163">
                  <c:v>44166</c:v>
                </c:pt>
                <c:pt idx="164">
                  <c:v>44165</c:v>
                </c:pt>
                <c:pt idx="165">
                  <c:v>44162</c:v>
                </c:pt>
                <c:pt idx="166">
                  <c:v>44161</c:v>
                </c:pt>
                <c:pt idx="167">
                  <c:v>44160</c:v>
                </c:pt>
                <c:pt idx="168">
                  <c:v>44159</c:v>
                </c:pt>
                <c:pt idx="169">
                  <c:v>44158</c:v>
                </c:pt>
                <c:pt idx="170">
                  <c:v>44155</c:v>
                </c:pt>
                <c:pt idx="171">
                  <c:v>44154</c:v>
                </c:pt>
                <c:pt idx="172">
                  <c:v>44153</c:v>
                </c:pt>
                <c:pt idx="173">
                  <c:v>44152</c:v>
                </c:pt>
                <c:pt idx="174">
                  <c:v>44151</c:v>
                </c:pt>
                <c:pt idx="175">
                  <c:v>44148</c:v>
                </c:pt>
                <c:pt idx="176">
                  <c:v>44147</c:v>
                </c:pt>
                <c:pt idx="177">
                  <c:v>44145</c:v>
                </c:pt>
                <c:pt idx="178">
                  <c:v>44144</c:v>
                </c:pt>
                <c:pt idx="179">
                  <c:v>44141</c:v>
                </c:pt>
                <c:pt idx="180">
                  <c:v>44140</c:v>
                </c:pt>
                <c:pt idx="181">
                  <c:v>44139</c:v>
                </c:pt>
                <c:pt idx="182">
                  <c:v>44138</c:v>
                </c:pt>
                <c:pt idx="183">
                  <c:v>44137</c:v>
                </c:pt>
                <c:pt idx="184">
                  <c:v>44134</c:v>
                </c:pt>
                <c:pt idx="185">
                  <c:v>44133</c:v>
                </c:pt>
                <c:pt idx="186">
                  <c:v>44132</c:v>
                </c:pt>
                <c:pt idx="187">
                  <c:v>44131</c:v>
                </c:pt>
                <c:pt idx="188">
                  <c:v>44130</c:v>
                </c:pt>
                <c:pt idx="189">
                  <c:v>44127</c:v>
                </c:pt>
                <c:pt idx="190">
                  <c:v>44126</c:v>
                </c:pt>
                <c:pt idx="191">
                  <c:v>44125</c:v>
                </c:pt>
                <c:pt idx="192">
                  <c:v>44124</c:v>
                </c:pt>
                <c:pt idx="193">
                  <c:v>44123</c:v>
                </c:pt>
                <c:pt idx="194">
                  <c:v>44120</c:v>
                </c:pt>
                <c:pt idx="195">
                  <c:v>44119</c:v>
                </c:pt>
                <c:pt idx="196">
                  <c:v>44118</c:v>
                </c:pt>
                <c:pt idx="197">
                  <c:v>44117</c:v>
                </c:pt>
                <c:pt idx="198">
                  <c:v>44116</c:v>
                </c:pt>
                <c:pt idx="199">
                  <c:v>44113</c:v>
                </c:pt>
                <c:pt idx="200">
                  <c:v>44112</c:v>
                </c:pt>
                <c:pt idx="201">
                  <c:v>44111</c:v>
                </c:pt>
                <c:pt idx="202">
                  <c:v>44110</c:v>
                </c:pt>
                <c:pt idx="203">
                  <c:v>44109</c:v>
                </c:pt>
                <c:pt idx="204">
                  <c:v>44106</c:v>
                </c:pt>
                <c:pt idx="205">
                  <c:v>44105</c:v>
                </c:pt>
                <c:pt idx="206">
                  <c:v>44104</c:v>
                </c:pt>
                <c:pt idx="207">
                  <c:v>44103</c:v>
                </c:pt>
                <c:pt idx="208">
                  <c:v>44102</c:v>
                </c:pt>
                <c:pt idx="209">
                  <c:v>44099</c:v>
                </c:pt>
                <c:pt idx="210">
                  <c:v>44098</c:v>
                </c:pt>
                <c:pt idx="211">
                  <c:v>44097</c:v>
                </c:pt>
                <c:pt idx="212">
                  <c:v>44096</c:v>
                </c:pt>
                <c:pt idx="213">
                  <c:v>44095</c:v>
                </c:pt>
                <c:pt idx="214">
                  <c:v>44092</c:v>
                </c:pt>
                <c:pt idx="215">
                  <c:v>44091</c:v>
                </c:pt>
                <c:pt idx="216">
                  <c:v>44090</c:v>
                </c:pt>
                <c:pt idx="217">
                  <c:v>44089</c:v>
                </c:pt>
                <c:pt idx="218">
                  <c:v>44088</c:v>
                </c:pt>
                <c:pt idx="219">
                  <c:v>44085</c:v>
                </c:pt>
                <c:pt idx="220">
                  <c:v>44084</c:v>
                </c:pt>
                <c:pt idx="221">
                  <c:v>44083</c:v>
                </c:pt>
                <c:pt idx="222">
                  <c:v>44082</c:v>
                </c:pt>
                <c:pt idx="223">
                  <c:v>44081</c:v>
                </c:pt>
                <c:pt idx="224">
                  <c:v>44078</c:v>
                </c:pt>
                <c:pt idx="225">
                  <c:v>44077</c:v>
                </c:pt>
                <c:pt idx="226">
                  <c:v>44076</c:v>
                </c:pt>
                <c:pt idx="227">
                  <c:v>44075</c:v>
                </c:pt>
                <c:pt idx="228">
                  <c:v>44074</c:v>
                </c:pt>
                <c:pt idx="229">
                  <c:v>44071</c:v>
                </c:pt>
                <c:pt idx="230">
                  <c:v>44070</c:v>
                </c:pt>
                <c:pt idx="231">
                  <c:v>44069</c:v>
                </c:pt>
                <c:pt idx="232">
                  <c:v>44068</c:v>
                </c:pt>
                <c:pt idx="233">
                  <c:v>44067</c:v>
                </c:pt>
                <c:pt idx="234">
                  <c:v>44064</c:v>
                </c:pt>
                <c:pt idx="235">
                  <c:v>44063</c:v>
                </c:pt>
                <c:pt idx="236">
                  <c:v>44062</c:v>
                </c:pt>
                <c:pt idx="237">
                  <c:v>44061</c:v>
                </c:pt>
                <c:pt idx="238">
                  <c:v>44060</c:v>
                </c:pt>
                <c:pt idx="239">
                  <c:v>44057</c:v>
                </c:pt>
                <c:pt idx="240">
                  <c:v>44056</c:v>
                </c:pt>
                <c:pt idx="241">
                  <c:v>44055</c:v>
                </c:pt>
                <c:pt idx="242">
                  <c:v>44054</c:v>
                </c:pt>
                <c:pt idx="243">
                  <c:v>44053</c:v>
                </c:pt>
                <c:pt idx="244">
                  <c:v>44050</c:v>
                </c:pt>
                <c:pt idx="245">
                  <c:v>44049</c:v>
                </c:pt>
                <c:pt idx="246">
                  <c:v>44048</c:v>
                </c:pt>
                <c:pt idx="247">
                  <c:v>44047</c:v>
                </c:pt>
                <c:pt idx="248">
                  <c:v>44046</c:v>
                </c:pt>
                <c:pt idx="249">
                  <c:v>44043</c:v>
                </c:pt>
                <c:pt idx="250">
                  <c:v>44042</c:v>
                </c:pt>
                <c:pt idx="251">
                  <c:v>44041</c:v>
                </c:pt>
                <c:pt idx="252">
                  <c:v>44040</c:v>
                </c:pt>
                <c:pt idx="253">
                  <c:v>44039</c:v>
                </c:pt>
                <c:pt idx="254">
                  <c:v>44036</c:v>
                </c:pt>
                <c:pt idx="255">
                  <c:v>44035</c:v>
                </c:pt>
                <c:pt idx="256">
                  <c:v>44034</c:v>
                </c:pt>
                <c:pt idx="257">
                  <c:v>44033</c:v>
                </c:pt>
                <c:pt idx="258">
                  <c:v>44032</c:v>
                </c:pt>
                <c:pt idx="259">
                  <c:v>44029</c:v>
                </c:pt>
                <c:pt idx="260">
                  <c:v>44028</c:v>
                </c:pt>
                <c:pt idx="261">
                  <c:v>44027</c:v>
                </c:pt>
                <c:pt idx="262">
                  <c:v>44026</c:v>
                </c:pt>
                <c:pt idx="263">
                  <c:v>44025</c:v>
                </c:pt>
                <c:pt idx="264">
                  <c:v>44022</c:v>
                </c:pt>
                <c:pt idx="265">
                  <c:v>44021</c:v>
                </c:pt>
                <c:pt idx="266">
                  <c:v>44020</c:v>
                </c:pt>
                <c:pt idx="267">
                  <c:v>44019</c:v>
                </c:pt>
                <c:pt idx="268">
                  <c:v>44018</c:v>
                </c:pt>
                <c:pt idx="269">
                  <c:v>44015</c:v>
                </c:pt>
                <c:pt idx="270">
                  <c:v>44014</c:v>
                </c:pt>
                <c:pt idx="271">
                  <c:v>44013</c:v>
                </c:pt>
                <c:pt idx="272">
                  <c:v>44012</c:v>
                </c:pt>
                <c:pt idx="273">
                  <c:v>44011</c:v>
                </c:pt>
                <c:pt idx="274">
                  <c:v>44008</c:v>
                </c:pt>
                <c:pt idx="275">
                  <c:v>44007</c:v>
                </c:pt>
                <c:pt idx="276">
                  <c:v>44006</c:v>
                </c:pt>
                <c:pt idx="277">
                  <c:v>44005</c:v>
                </c:pt>
                <c:pt idx="278">
                  <c:v>44004</c:v>
                </c:pt>
                <c:pt idx="279">
                  <c:v>44001</c:v>
                </c:pt>
                <c:pt idx="280">
                  <c:v>44000</c:v>
                </c:pt>
                <c:pt idx="281">
                  <c:v>43999</c:v>
                </c:pt>
                <c:pt idx="282">
                  <c:v>43998</c:v>
                </c:pt>
                <c:pt idx="283">
                  <c:v>43997</c:v>
                </c:pt>
                <c:pt idx="284">
                  <c:v>43994</c:v>
                </c:pt>
                <c:pt idx="285">
                  <c:v>43992</c:v>
                </c:pt>
                <c:pt idx="286">
                  <c:v>43991</c:v>
                </c:pt>
                <c:pt idx="287">
                  <c:v>43990</c:v>
                </c:pt>
                <c:pt idx="288">
                  <c:v>43987</c:v>
                </c:pt>
                <c:pt idx="289">
                  <c:v>43986</c:v>
                </c:pt>
                <c:pt idx="290">
                  <c:v>43985</c:v>
                </c:pt>
                <c:pt idx="291">
                  <c:v>43984</c:v>
                </c:pt>
                <c:pt idx="292">
                  <c:v>43983</c:v>
                </c:pt>
                <c:pt idx="293">
                  <c:v>43980</c:v>
                </c:pt>
                <c:pt idx="294">
                  <c:v>43979</c:v>
                </c:pt>
                <c:pt idx="295">
                  <c:v>43978</c:v>
                </c:pt>
                <c:pt idx="296">
                  <c:v>43977</c:v>
                </c:pt>
                <c:pt idx="297">
                  <c:v>43976</c:v>
                </c:pt>
                <c:pt idx="298">
                  <c:v>43973</c:v>
                </c:pt>
                <c:pt idx="299">
                  <c:v>43972</c:v>
                </c:pt>
                <c:pt idx="300">
                  <c:v>43971</c:v>
                </c:pt>
                <c:pt idx="301">
                  <c:v>43970</c:v>
                </c:pt>
                <c:pt idx="302">
                  <c:v>43969</c:v>
                </c:pt>
                <c:pt idx="303">
                  <c:v>43966</c:v>
                </c:pt>
                <c:pt idx="304">
                  <c:v>43965</c:v>
                </c:pt>
                <c:pt idx="305">
                  <c:v>43964</c:v>
                </c:pt>
                <c:pt idx="306">
                  <c:v>43963</c:v>
                </c:pt>
                <c:pt idx="307">
                  <c:v>43962</c:v>
                </c:pt>
                <c:pt idx="308">
                  <c:v>43959</c:v>
                </c:pt>
                <c:pt idx="309">
                  <c:v>43958</c:v>
                </c:pt>
                <c:pt idx="310">
                  <c:v>43957</c:v>
                </c:pt>
                <c:pt idx="311">
                  <c:v>43956</c:v>
                </c:pt>
                <c:pt idx="312">
                  <c:v>43955</c:v>
                </c:pt>
                <c:pt idx="313">
                  <c:v>43951</c:v>
                </c:pt>
                <c:pt idx="314">
                  <c:v>43950</c:v>
                </c:pt>
                <c:pt idx="315">
                  <c:v>43949</c:v>
                </c:pt>
                <c:pt idx="316">
                  <c:v>43948</c:v>
                </c:pt>
                <c:pt idx="317">
                  <c:v>43945</c:v>
                </c:pt>
                <c:pt idx="318">
                  <c:v>43944</c:v>
                </c:pt>
                <c:pt idx="319">
                  <c:v>43943</c:v>
                </c:pt>
                <c:pt idx="320">
                  <c:v>43942</c:v>
                </c:pt>
                <c:pt idx="321">
                  <c:v>43941</c:v>
                </c:pt>
                <c:pt idx="322">
                  <c:v>43938</c:v>
                </c:pt>
                <c:pt idx="323">
                  <c:v>43937</c:v>
                </c:pt>
                <c:pt idx="324">
                  <c:v>43936</c:v>
                </c:pt>
                <c:pt idx="325">
                  <c:v>43935</c:v>
                </c:pt>
                <c:pt idx="326">
                  <c:v>43930</c:v>
                </c:pt>
                <c:pt idx="327">
                  <c:v>43929</c:v>
                </c:pt>
                <c:pt idx="328">
                  <c:v>43928</c:v>
                </c:pt>
                <c:pt idx="329">
                  <c:v>43927</c:v>
                </c:pt>
                <c:pt idx="330">
                  <c:v>43924</c:v>
                </c:pt>
                <c:pt idx="331">
                  <c:v>43923</c:v>
                </c:pt>
                <c:pt idx="332">
                  <c:v>43922</c:v>
                </c:pt>
                <c:pt idx="333">
                  <c:v>43921</c:v>
                </c:pt>
                <c:pt idx="334">
                  <c:v>43920</c:v>
                </c:pt>
                <c:pt idx="335">
                  <c:v>43917</c:v>
                </c:pt>
                <c:pt idx="336">
                  <c:v>43916</c:v>
                </c:pt>
                <c:pt idx="337">
                  <c:v>43915</c:v>
                </c:pt>
                <c:pt idx="338">
                  <c:v>43914</c:v>
                </c:pt>
                <c:pt idx="339">
                  <c:v>43913</c:v>
                </c:pt>
                <c:pt idx="340">
                  <c:v>43910</c:v>
                </c:pt>
                <c:pt idx="341">
                  <c:v>43909</c:v>
                </c:pt>
                <c:pt idx="342">
                  <c:v>43908</c:v>
                </c:pt>
                <c:pt idx="343">
                  <c:v>43907</c:v>
                </c:pt>
                <c:pt idx="344">
                  <c:v>43906</c:v>
                </c:pt>
                <c:pt idx="345">
                  <c:v>43903</c:v>
                </c:pt>
                <c:pt idx="346">
                  <c:v>43902</c:v>
                </c:pt>
                <c:pt idx="347">
                  <c:v>43901</c:v>
                </c:pt>
                <c:pt idx="348">
                  <c:v>43900</c:v>
                </c:pt>
                <c:pt idx="349">
                  <c:v>43899</c:v>
                </c:pt>
                <c:pt idx="350">
                  <c:v>43896</c:v>
                </c:pt>
                <c:pt idx="351">
                  <c:v>43895</c:v>
                </c:pt>
                <c:pt idx="352">
                  <c:v>43894</c:v>
                </c:pt>
                <c:pt idx="353">
                  <c:v>43893</c:v>
                </c:pt>
                <c:pt idx="354">
                  <c:v>43892</c:v>
                </c:pt>
                <c:pt idx="355">
                  <c:v>43889</c:v>
                </c:pt>
                <c:pt idx="356">
                  <c:v>43888</c:v>
                </c:pt>
                <c:pt idx="357">
                  <c:v>43887</c:v>
                </c:pt>
                <c:pt idx="358">
                  <c:v>43886</c:v>
                </c:pt>
                <c:pt idx="359">
                  <c:v>43885</c:v>
                </c:pt>
                <c:pt idx="360">
                  <c:v>43882</c:v>
                </c:pt>
                <c:pt idx="361">
                  <c:v>43881</c:v>
                </c:pt>
                <c:pt idx="362">
                  <c:v>43880</c:v>
                </c:pt>
                <c:pt idx="363">
                  <c:v>43879</c:v>
                </c:pt>
                <c:pt idx="364">
                  <c:v>43878</c:v>
                </c:pt>
                <c:pt idx="365">
                  <c:v>43875</c:v>
                </c:pt>
                <c:pt idx="366">
                  <c:v>43874</c:v>
                </c:pt>
                <c:pt idx="367">
                  <c:v>43873</c:v>
                </c:pt>
                <c:pt idx="368">
                  <c:v>43872</c:v>
                </c:pt>
                <c:pt idx="369">
                  <c:v>43871</c:v>
                </c:pt>
                <c:pt idx="370">
                  <c:v>43868</c:v>
                </c:pt>
                <c:pt idx="371">
                  <c:v>43867</c:v>
                </c:pt>
                <c:pt idx="372">
                  <c:v>43866</c:v>
                </c:pt>
                <c:pt idx="373">
                  <c:v>43865</c:v>
                </c:pt>
                <c:pt idx="374">
                  <c:v>43864</c:v>
                </c:pt>
                <c:pt idx="375">
                  <c:v>43861</c:v>
                </c:pt>
                <c:pt idx="376">
                  <c:v>43860</c:v>
                </c:pt>
                <c:pt idx="377">
                  <c:v>43859</c:v>
                </c:pt>
                <c:pt idx="378">
                  <c:v>43858</c:v>
                </c:pt>
                <c:pt idx="379">
                  <c:v>43857</c:v>
                </c:pt>
                <c:pt idx="380">
                  <c:v>43854</c:v>
                </c:pt>
                <c:pt idx="381">
                  <c:v>43853</c:v>
                </c:pt>
                <c:pt idx="382">
                  <c:v>43852</c:v>
                </c:pt>
                <c:pt idx="383">
                  <c:v>43851</c:v>
                </c:pt>
                <c:pt idx="384">
                  <c:v>43850</c:v>
                </c:pt>
                <c:pt idx="385">
                  <c:v>43847</c:v>
                </c:pt>
                <c:pt idx="386">
                  <c:v>43846</c:v>
                </c:pt>
                <c:pt idx="387">
                  <c:v>43845</c:v>
                </c:pt>
                <c:pt idx="388">
                  <c:v>43844</c:v>
                </c:pt>
                <c:pt idx="389">
                  <c:v>43843</c:v>
                </c:pt>
                <c:pt idx="390">
                  <c:v>43840</c:v>
                </c:pt>
                <c:pt idx="391">
                  <c:v>43839</c:v>
                </c:pt>
                <c:pt idx="392">
                  <c:v>43838</c:v>
                </c:pt>
                <c:pt idx="393">
                  <c:v>43837</c:v>
                </c:pt>
                <c:pt idx="394">
                  <c:v>43833</c:v>
                </c:pt>
                <c:pt idx="395">
                  <c:v>43832</c:v>
                </c:pt>
                <c:pt idx="396">
                  <c:v>43829</c:v>
                </c:pt>
                <c:pt idx="397">
                  <c:v>43826</c:v>
                </c:pt>
                <c:pt idx="398">
                  <c:v>43822</c:v>
                </c:pt>
                <c:pt idx="399">
                  <c:v>43819</c:v>
                </c:pt>
                <c:pt idx="400">
                  <c:v>43818</c:v>
                </c:pt>
                <c:pt idx="401">
                  <c:v>43817</c:v>
                </c:pt>
                <c:pt idx="402">
                  <c:v>43816</c:v>
                </c:pt>
                <c:pt idx="403">
                  <c:v>43815</c:v>
                </c:pt>
                <c:pt idx="404">
                  <c:v>43812</c:v>
                </c:pt>
                <c:pt idx="405">
                  <c:v>43811</c:v>
                </c:pt>
                <c:pt idx="406">
                  <c:v>43810</c:v>
                </c:pt>
                <c:pt idx="407">
                  <c:v>43809</c:v>
                </c:pt>
                <c:pt idx="408">
                  <c:v>43808</c:v>
                </c:pt>
                <c:pt idx="409">
                  <c:v>43805</c:v>
                </c:pt>
                <c:pt idx="410">
                  <c:v>43804</c:v>
                </c:pt>
                <c:pt idx="411">
                  <c:v>43803</c:v>
                </c:pt>
                <c:pt idx="412">
                  <c:v>43802</c:v>
                </c:pt>
                <c:pt idx="413">
                  <c:v>43801</c:v>
                </c:pt>
                <c:pt idx="414">
                  <c:v>43798</c:v>
                </c:pt>
                <c:pt idx="415">
                  <c:v>43797</c:v>
                </c:pt>
                <c:pt idx="416">
                  <c:v>43796</c:v>
                </c:pt>
                <c:pt idx="417">
                  <c:v>43795</c:v>
                </c:pt>
                <c:pt idx="418">
                  <c:v>43794</c:v>
                </c:pt>
                <c:pt idx="419">
                  <c:v>43791</c:v>
                </c:pt>
                <c:pt idx="420">
                  <c:v>43790</c:v>
                </c:pt>
                <c:pt idx="421">
                  <c:v>43789</c:v>
                </c:pt>
                <c:pt idx="422">
                  <c:v>43788</c:v>
                </c:pt>
                <c:pt idx="423">
                  <c:v>43787</c:v>
                </c:pt>
                <c:pt idx="424">
                  <c:v>43784</c:v>
                </c:pt>
                <c:pt idx="425">
                  <c:v>43783</c:v>
                </c:pt>
                <c:pt idx="426">
                  <c:v>43782</c:v>
                </c:pt>
                <c:pt idx="427">
                  <c:v>43781</c:v>
                </c:pt>
                <c:pt idx="428">
                  <c:v>43777</c:v>
                </c:pt>
                <c:pt idx="429">
                  <c:v>43776</c:v>
                </c:pt>
                <c:pt idx="430">
                  <c:v>43775</c:v>
                </c:pt>
                <c:pt idx="431">
                  <c:v>43774</c:v>
                </c:pt>
                <c:pt idx="432">
                  <c:v>43773</c:v>
                </c:pt>
                <c:pt idx="433">
                  <c:v>43769</c:v>
                </c:pt>
                <c:pt idx="434">
                  <c:v>43768</c:v>
                </c:pt>
                <c:pt idx="435">
                  <c:v>43767</c:v>
                </c:pt>
                <c:pt idx="436">
                  <c:v>43766</c:v>
                </c:pt>
                <c:pt idx="437">
                  <c:v>43763</c:v>
                </c:pt>
                <c:pt idx="438">
                  <c:v>43762</c:v>
                </c:pt>
                <c:pt idx="439">
                  <c:v>43761</c:v>
                </c:pt>
                <c:pt idx="440">
                  <c:v>43760</c:v>
                </c:pt>
                <c:pt idx="441">
                  <c:v>43759</c:v>
                </c:pt>
                <c:pt idx="442">
                  <c:v>43756</c:v>
                </c:pt>
                <c:pt idx="443">
                  <c:v>43755</c:v>
                </c:pt>
                <c:pt idx="444">
                  <c:v>43754</c:v>
                </c:pt>
                <c:pt idx="445">
                  <c:v>43753</c:v>
                </c:pt>
                <c:pt idx="446">
                  <c:v>43752</c:v>
                </c:pt>
                <c:pt idx="447">
                  <c:v>43749</c:v>
                </c:pt>
                <c:pt idx="448">
                  <c:v>43748</c:v>
                </c:pt>
                <c:pt idx="449">
                  <c:v>43747</c:v>
                </c:pt>
                <c:pt idx="450">
                  <c:v>43746</c:v>
                </c:pt>
                <c:pt idx="451">
                  <c:v>43745</c:v>
                </c:pt>
                <c:pt idx="452">
                  <c:v>43742</c:v>
                </c:pt>
                <c:pt idx="453">
                  <c:v>43741</c:v>
                </c:pt>
                <c:pt idx="454">
                  <c:v>43740</c:v>
                </c:pt>
                <c:pt idx="455">
                  <c:v>43739</c:v>
                </c:pt>
                <c:pt idx="456">
                  <c:v>43738</c:v>
                </c:pt>
                <c:pt idx="457">
                  <c:v>43735</c:v>
                </c:pt>
                <c:pt idx="458">
                  <c:v>43734</c:v>
                </c:pt>
                <c:pt idx="459">
                  <c:v>43733</c:v>
                </c:pt>
                <c:pt idx="460">
                  <c:v>43732</c:v>
                </c:pt>
                <c:pt idx="461">
                  <c:v>43731</c:v>
                </c:pt>
                <c:pt idx="462">
                  <c:v>43728</c:v>
                </c:pt>
                <c:pt idx="463">
                  <c:v>43727</c:v>
                </c:pt>
                <c:pt idx="464">
                  <c:v>43726</c:v>
                </c:pt>
                <c:pt idx="465">
                  <c:v>43725</c:v>
                </c:pt>
                <c:pt idx="466">
                  <c:v>43724</c:v>
                </c:pt>
                <c:pt idx="467">
                  <c:v>43721</c:v>
                </c:pt>
                <c:pt idx="468">
                  <c:v>43720</c:v>
                </c:pt>
                <c:pt idx="469">
                  <c:v>43719</c:v>
                </c:pt>
                <c:pt idx="470">
                  <c:v>43718</c:v>
                </c:pt>
                <c:pt idx="471">
                  <c:v>43717</c:v>
                </c:pt>
                <c:pt idx="472">
                  <c:v>43714</c:v>
                </c:pt>
                <c:pt idx="473">
                  <c:v>43713</c:v>
                </c:pt>
                <c:pt idx="474">
                  <c:v>43712</c:v>
                </c:pt>
                <c:pt idx="475">
                  <c:v>43711</c:v>
                </c:pt>
                <c:pt idx="476">
                  <c:v>43710</c:v>
                </c:pt>
                <c:pt idx="477">
                  <c:v>43707</c:v>
                </c:pt>
                <c:pt idx="478">
                  <c:v>43706</c:v>
                </c:pt>
                <c:pt idx="479">
                  <c:v>43705</c:v>
                </c:pt>
                <c:pt idx="480">
                  <c:v>43704</c:v>
                </c:pt>
                <c:pt idx="481">
                  <c:v>43703</c:v>
                </c:pt>
                <c:pt idx="482">
                  <c:v>43700</c:v>
                </c:pt>
                <c:pt idx="483">
                  <c:v>43699</c:v>
                </c:pt>
                <c:pt idx="484">
                  <c:v>43698</c:v>
                </c:pt>
                <c:pt idx="485">
                  <c:v>43697</c:v>
                </c:pt>
                <c:pt idx="486">
                  <c:v>43696</c:v>
                </c:pt>
                <c:pt idx="487">
                  <c:v>43693</c:v>
                </c:pt>
                <c:pt idx="488">
                  <c:v>43691</c:v>
                </c:pt>
                <c:pt idx="489">
                  <c:v>43690</c:v>
                </c:pt>
                <c:pt idx="490">
                  <c:v>43689</c:v>
                </c:pt>
                <c:pt idx="491">
                  <c:v>43686</c:v>
                </c:pt>
                <c:pt idx="492">
                  <c:v>43685</c:v>
                </c:pt>
                <c:pt idx="493">
                  <c:v>43684</c:v>
                </c:pt>
                <c:pt idx="494">
                  <c:v>43683</c:v>
                </c:pt>
                <c:pt idx="495">
                  <c:v>43682</c:v>
                </c:pt>
                <c:pt idx="496">
                  <c:v>43679</c:v>
                </c:pt>
                <c:pt idx="497">
                  <c:v>43678</c:v>
                </c:pt>
                <c:pt idx="498">
                  <c:v>43677</c:v>
                </c:pt>
                <c:pt idx="499">
                  <c:v>43676</c:v>
                </c:pt>
                <c:pt idx="500">
                  <c:v>43675</c:v>
                </c:pt>
                <c:pt idx="501">
                  <c:v>43672</c:v>
                </c:pt>
                <c:pt idx="502">
                  <c:v>43671</c:v>
                </c:pt>
                <c:pt idx="503">
                  <c:v>43670</c:v>
                </c:pt>
                <c:pt idx="504">
                  <c:v>43669</c:v>
                </c:pt>
                <c:pt idx="505">
                  <c:v>43668</c:v>
                </c:pt>
                <c:pt idx="506">
                  <c:v>43665</c:v>
                </c:pt>
                <c:pt idx="507">
                  <c:v>43664</c:v>
                </c:pt>
                <c:pt idx="508">
                  <c:v>43663</c:v>
                </c:pt>
                <c:pt idx="509">
                  <c:v>43662</c:v>
                </c:pt>
                <c:pt idx="510">
                  <c:v>43661</c:v>
                </c:pt>
                <c:pt idx="511">
                  <c:v>43658</c:v>
                </c:pt>
                <c:pt idx="512">
                  <c:v>43657</c:v>
                </c:pt>
                <c:pt idx="513">
                  <c:v>43656</c:v>
                </c:pt>
                <c:pt idx="514">
                  <c:v>43655</c:v>
                </c:pt>
                <c:pt idx="515">
                  <c:v>43654</c:v>
                </c:pt>
                <c:pt idx="516">
                  <c:v>43651</c:v>
                </c:pt>
                <c:pt idx="517">
                  <c:v>43650</c:v>
                </c:pt>
                <c:pt idx="518">
                  <c:v>43649</c:v>
                </c:pt>
                <c:pt idx="519">
                  <c:v>43648</c:v>
                </c:pt>
                <c:pt idx="520">
                  <c:v>43647</c:v>
                </c:pt>
                <c:pt idx="521">
                  <c:v>43644</c:v>
                </c:pt>
                <c:pt idx="522">
                  <c:v>43643</c:v>
                </c:pt>
                <c:pt idx="523">
                  <c:v>43642</c:v>
                </c:pt>
                <c:pt idx="524">
                  <c:v>43641</c:v>
                </c:pt>
                <c:pt idx="525">
                  <c:v>43640</c:v>
                </c:pt>
                <c:pt idx="526">
                  <c:v>43637</c:v>
                </c:pt>
                <c:pt idx="527">
                  <c:v>43635</c:v>
                </c:pt>
                <c:pt idx="528">
                  <c:v>43634</c:v>
                </c:pt>
                <c:pt idx="529">
                  <c:v>43633</c:v>
                </c:pt>
                <c:pt idx="530">
                  <c:v>43630</c:v>
                </c:pt>
                <c:pt idx="531">
                  <c:v>43629</c:v>
                </c:pt>
                <c:pt idx="532">
                  <c:v>43628</c:v>
                </c:pt>
                <c:pt idx="533">
                  <c:v>43627</c:v>
                </c:pt>
                <c:pt idx="534">
                  <c:v>43626</c:v>
                </c:pt>
                <c:pt idx="535">
                  <c:v>43623</c:v>
                </c:pt>
                <c:pt idx="536">
                  <c:v>43622</c:v>
                </c:pt>
                <c:pt idx="537">
                  <c:v>43621</c:v>
                </c:pt>
                <c:pt idx="538">
                  <c:v>43620</c:v>
                </c:pt>
                <c:pt idx="539">
                  <c:v>43619</c:v>
                </c:pt>
                <c:pt idx="540">
                  <c:v>43616</c:v>
                </c:pt>
                <c:pt idx="541">
                  <c:v>43615</c:v>
                </c:pt>
                <c:pt idx="542">
                  <c:v>43614</c:v>
                </c:pt>
                <c:pt idx="543">
                  <c:v>43613</c:v>
                </c:pt>
                <c:pt idx="544">
                  <c:v>43612</c:v>
                </c:pt>
                <c:pt idx="545">
                  <c:v>43609</c:v>
                </c:pt>
                <c:pt idx="546">
                  <c:v>43608</c:v>
                </c:pt>
                <c:pt idx="547">
                  <c:v>43607</c:v>
                </c:pt>
                <c:pt idx="548">
                  <c:v>43606</c:v>
                </c:pt>
                <c:pt idx="549">
                  <c:v>43605</c:v>
                </c:pt>
                <c:pt idx="550">
                  <c:v>43602</c:v>
                </c:pt>
                <c:pt idx="551">
                  <c:v>43601</c:v>
                </c:pt>
                <c:pt idx="552">
                  <c:v>43600</c:v>
                </c:pt>
                <c:pt idx="553">
                  <c:v>43599</c:v>
                </c:pt>
                <c:pt idx="554">
                  <c:v>43598</c:v>
                </c:pt>
                <c:pt idx="555">
                  <c:v>43595</c:v>
                </c:pt>
                <c:pt idx="556">
                  <c:v>43594</c:v>
                </c:pt>
                <c:pt idx="557">
                  <c:v>43593</c:v>
                </c:pt>
                <c:pt idx="558">
                  <c:v>43592</c:v>
                </c:pt>
                <c:pt idx="559">
                  <c:v>43591</c:v>
                </c:pt>
                <c:pt idx="560">
                  <c:v>43587</c:v>
                </c:pt>
                <c:pt idx="561">
                  <c:v>43585</c:v>
                </c:pt>
                <c:pt idx="562">
                  <c:v>43584</c:v>
                </c:pt>
                <c:pt idx="563">
                  <c:v>43581</c:v>
                </c:pt>
                <c:pt idx="564">
                  <c:v>43580</c:v>
                </c:pt>
                <c:pt idx="565">
                  <c:v>43579</c:v>
                </c:pt>
                <c:pt idx="566">
                  <c:v>43578</c:v>
                </c:pt>
                <c:pt idx="567">
                  <c:v>43573</c:v>
                </c:pt>
                <c:pt idx="568">
                  <c:v>43572</c:v>
                </c:pt>
                <c:pt idx="569">
                  <c:v>43571</c:v>
                </c:pt>
                <c:pt idx="570">
                  <c:v>43570</c:v>
                </c:pt>
                <c:pt idx="571">
                  <c:v>43567</c:v>
                </c:pt>
                <c:pt idx="572">
                  <c:v>43566</c:v>
                </c:pt>
                <c:pt idx="573">
                  <c:v>43565</c:v>
                </c:pt>
                <c:pt idx="574">
                  <c:v>43564</c:v>
                </c:pt>
                <c:pt idx="575">
                  <c:v>43563</c:v>
                </c:pt>
                <c:pt idx="576">
                  <c:v>43560</c:v>
                </c:pt>
                <c:pt idx="577">
                  <c:v>43559</c:v>
                </c:pt>
                <c:pt idx="578">
                  <c:v>43558</c:v>
                </c:pt>
                <c:pt idx="579">
                  <c:v>43557</c:v>
                </c:pt>
                <c:pt idx="580">
                  <c:v>43556</c:v>
                </c:pt>
                <c:pt idx="581">
                  <c:v>43553</c:v>
                </c:pt>
                <c:pt idx="582">
                  <c:v>43552</c:v>
                </c:pt>
                <c:pt idx="583">
                  <c:v>43551</c:v>
                </c:pt>
                <c:pt idx="584">
                  <c:v>43550</c:v>
                </c:pt>
                <c:pt idx="585">
                  <c:v>43549</c:v>
                </c:pt>
                <c:pt idx="586">
                  <c:v>43546</c:v>
                </c:pt>
                <c:pt idx="587">
                  <c:v>43545</c:v>
                </c:pt>
                <c:pt idx="588">
                  <c:v>43544</c:v>
                </c:pt>
                <c:pt idx="589">
                  <c:v>43543</c:v>
                </c:pt>
                <c:pt idx="590">
                  <c:v>43542</c:v>
                </c:pt>
                <c:pt idx="591">
                  <c:v>43539</c:v>
                </c:pt>
                <c:pt idx="592">
                  <c:v>43538</c:v>
                </c:pt>
                <c:pt idx="593">
                  <c:v>43537</c:v>
                </c:pt>
                <c:pt idx="594">
                  <c:v>43536</c:v>
                </c:pt>
                <c:pt idx="595">
                  <c:v>43535</c:v>
                </c:pt>
                <c:pt idx="596">
                  <c:v>43532</c:v>
                </c:pt>
                <c:pt idx="597">
                  <c:v>43531</c:v>
                </c:pt>
                <c:pt idx="598">
                  <c:v>43530</c:v>
                </c:pt>
                <c:pt idx="599">
                  <c:v>43529</c:v>
                </c:pt>
                <c:pt idx="600">
                  <c:v>43528</c:v>
                </c:pt>
                <c:pt idx="601">
                  <c:v>43525</c:v>
                </c:pt>
                <c:pt idx="602">
                  <c:v>43524</c:v>
                </c:pt>
                <c:pt idx="603">
                  <c:v>43523</c:v>
                </c:pt>
                <c:pt idx="604">
                  <c:v>43522</c:v>
                </c:pt>
                <c:pt idx="605">
                  <c:v>43521</c:v>
                </c:pt>
                <c:pt idx="606">
                  <c:v>43518</c:v>
                </c:pt>
                <c:pt idx="607">
                  <c:v>43517</c:v>
                </c:pt>
                <c:pt idx="608">
                  <c:v>43516</c:v>
                </c:pt>
                <c:pt idx="609">
                  <c:v>43515</c:v>
                </c:pt>
                <c:pt idx="610">
                  <c:v>43514</c:v>
                </c:pt>
                <c:pt idx="611">
                  <c:v>43511</c:v>
                </c:pt>
                <c:pt idx="612">
                  <c:v>43510</c:v>
                </c:pt>
                <c:pt idx="613">
                  <c:v>43509</c:v>
                </c:pt>
                <c:pt idx="614">
                  <c:v>43508</c:v>
                </c:pt>
                <c:pt idx="615">
                  <c:v>43507</c:v>
                </c:pt>
                <c:pt idx="616">
                  <c:v>43504</c:v>
                </c:pt>
                <c:pt idx="617">
                  <c:v>43503</c:v>
                </c:pt>
                <c:pt idx="618">
                  <c:v>43502</c:v>
                </c:pt>
                <c:pt idx="619">
                  <c:v>43501</c:v>
                </c:pt>
                <c:pt idx="620">
                  <c:v>43500</c:v>
                </c:pt>
                <c:pt idx="621">
                  <c:v>43497</c:v>
                </c:pt>
                <c:pt idx="622">
                  <c:v>43496</c:v>
                </c:pt>
                <c:pt idx="623">
                  <c:v>43495</c:v>
                </c:pt>
                <c:pt idx="624">
                  <c:v>43494</c:v>
                </c:pt>
                <c:pt idx="625">
                  <c:v>43493</c:v>
                </c:pt>
                <c:pt idx="626">
                  <c:v>43490</c:v>
                </c:pt>
                <c:pt idx="627">
                  <c:v>43489</c:v>
                </c:pt>
                <c:pt idx="628">
                  <c:v>43488</c:v>
                </c:pt>
                <c:pt idx="629">
                  <c:v>43487</c:v>
                </c:pt>
                <c:pt idx="630">
                  <c:v>43486</c:v>
                </c:pt>
                <c:pt idx="631">
                  <c:v>43483</c:v>
                </c:pt>
                <c:pt idx="632">
                  <c:v>43482</c:v>
                </c:pt>
                <c:pt idx="633">
                  <c:v>43481</c:v>
                </c:pt>
                <c:pt idx="634">
                  <c:v>43480</c:v>
                </c:pt>
                <c:pt idx="635">
                  <c:v>43479</c:v>
                </c:pt>
                <c:pt idx="636">
                  <c:v>43476</c:v>
                </c:pt>
                <c:pt idx="637">
                  <c:v>43475</c:v>
                </c:pt>
                <c:pt idx="638">
                  <c:v>43474</c:v>
                </c:pt>
                <c:pt idx="639">
                  <c:v>43473</c:v>
                </c:pt>
                <c:pt idx="640">
                  <c:v>43472</c:v>
                </c:pt>
                <c:pt idx="641">
                  <c:v>43469</c:v>
                </c:pt>
              </c:numCache>
            </c:numRef>
          </c:cat>
          <c:val>
            <c:numRef>
              <c:f>BETAW20T!$K$9:$K$650</c:f>
              <c:numCache>
                <c:formatCode>#,##0</c:formatCode>
                <c:ptCount val="642"/>
                <c:pt idx="1">
                  <c:v>1802913</c:v>
                </c:pt>
                <c:pt idx="2">
                  <c:v>1802913</c:v>
                </c:pt>
                <c:pt idx="3">
                  <c:v>1827913</c:v>
                </c:pt>
                <c:pt idx="4">
                  <c:v>1827913</c:v>
                </c:pt>
                <c:pt idx="5">
                  <c:v>1827913</c:v>
                </c:pt>
                <c:pt idx="6">
                  <c:v>1827913</c:v>
                </c:pt>
                <c:pt idx="7">
                  <c:v>1827913</c:v>
                </c:pt>
                <c:pt idx="8">
                  <c:v>1827913</c:v>
                </c:pt>
                <c:pt idx="9">
                  <c:v>1947913</c:v>
                </c:pt>
                <c:pt idx="10">
                  <c:v>1947913</c:v>
                </c:pt>
                <c:pt idx="11">
                  <c:v>1947913</c:v>
                </c:pt>
                <c:pt idx="12">
                  <c:v>1967913</c:v>
                </c:pt>
                <c:pt idx="13">
                  <c:v>1967913</c:v>
                </c:pt>
                <c:pt idx="14">
                  <c:v>1967913</c:v>
                </c:pt>
                <c:pt idx="15">
                  <c:v>1967913</c:v>
                </c:pt>
                <c:pt idx="16">
                  <c:v>1967913</c:v>
                </c:pt>
                <c:pt idx="17">
                  <c:v>1967913</c:v>
                </c:pt>
                <c:pt idx="18">
                  <c:v>1967913</c:v>
                </c:pt>
                <c:pt idx="19">
                  <c:v>1967913</c:v>
                </c:pt>
                <c:pt idx="20">
                  <c:v>1967913</c:v>
                </c:pt>
                <c:pt idx="21">
                  <c:v>1967913</c:v>
                </c:pt>
                <c:pt idx="22">
                  <c:v>1967913</c:v>
                </c:pt>
                <c:pt idx="23">
                  <c:v>1967913</c:v>
                </c:pt>
                <c:pt idx="24">
                  <c:v>1967913</c:v>
                </c:pt>
                <c:pt idx="25">
                  <c:v>1967913</c:v>
                </c:pt>
                <c:pt idx="26">
                  <c:v>1967913</c:v>
                </c:pt>
                <c:pt idx="27">
                  <c:v>1967913</c:v>
                </c:pt>
                <c:pt idx="28">
                  <c:v>1967913</c:v>
                </c:pt>
                <c:pt idx="29">
                  <c:v>1967913</c:v>
                </c:pt>
                <c:pt idx="30">
                  <c:v>1967913</c:v>
                </c:pt>
                <c:pt idx="31">
                  <c:v>1967913</c:v>
                </c:pt>
                <c:pt idx="32">
                  <c:v>1967913</c:v>
                </c:pt>
                <c:pt idx="33">
                  <c:v>1967913</c:v>
                </c:pt>
                <c:pt idx="34">
                  <c:v>1967913</c:v>
                </c:pt>
                <c:pt idx="35">
                  <c:v>1967913</c:v>
                </c:pt>
                <c:pt idx="36">
                  <c:v>1967913</c:v>
                </c:pt>
                <c:pt idx="37">
                  <c:v>1967913</c:v>
                </c:pt>
                <c:pt idx="38">
                  <c:v>1967913</c:v>
                </c:pt>
                <c:pt idx="39">
                  <c:v>1967913</c:v>
                </c:pt>
                <c:pt idx="40">
                  <c:v>1967913</c:v>
                </c:pt>
                <c:pt idx="41">
                  <c:v>1967913</c:v>
                </c:pt>
                <c:pt idx="42">
                  <c:v>1967913</c:v>
                </c:pt>
                <c:pt idx="43">
                  <c:v>1967913</c:v>
                </c:pt>
                <c:pt idx="44">
                  <c:v>1967913</c:v>
                </c:pt>
                <c:pt idx="45">
                  <c:v>1967913</c:v>
                </c:pt>
                <c:pt idx="46">
                  <c:v>1967913</c:v>
                </c:pt>
                <c:pt idx="47">
                  <c:v>1947913</c:v>
                </c:pt>
                <c:pt idx="48">
                  <c:v>1947913</c:v>
                </c:pt>
                <c:pt idx="49">
                  <c:v>1947913</c:v>
                </c:pt>
                <c:pt idx="50">
                  <c:v>1947913</c:v>
                </c:pt>
                <c:pt idx="51">
                  <c:v>1947913</c:v>
                </c:pt>
                <c:pt idx="52">
                  <c:v>1947913</c:v>
                </c:pt>
                <c:pt idx="53">
                  <c:v>1947913</c:v>
                </c:pt>
                <c:pt idx="54">
                  <c:v>1917913</c:v>
                </c:pt>
                <c:pt idx="55">
                  <c:v>1917913</c:v>
                </c:pt>
                <c:pt idx="56">
                  <c:v>1917913</c:v>
                </c:pt>
                <c:pt idx="57">
                  <c:v>1917913</c:v>
                </c:pt>
                <c:pt idx="58">
                  <c:v>1917913</c:v>
                </c:pt>
                <c:pt idx="59">
                  <c:v>1917913</c:v>
                </c:pt>
                <c:pt idx="60">
                  <c:v>1917913</c:v>
                </c:pt>
                <c:pt idx="61">
                  <c:v>1887913</c:v>
                </c:pt>
                <c:pt idx="62">
                  <c:v>1857913</c:v>
                </c:pt>
                <c:pt idx="63">
                  <c:v>1857913</c:v>
                </c:pt>
                <c:pt idx="64">
                  <c:v>1857913</c:v>
                </c:pt>
                <c:pt idx="65">
                  <c:v>1857913</c:v>
                </c:pt>
                <c:pt idx="66">
                  <c:v>1857913</c:v>
                </c:pt>
                <c:pt idx="67">
                  <c:v>1837913</c:v>
                </c:pt>
                <c:pt idx="68">
                  <c:v>1837913</c:v>
                </c:pt>
                <c:pt idx="69">
                  <c:v>1837913</c:v>
                </c:pt>
                <c:pt idx="70">
                  <c:v>1822913</c:v>
                </c:pt>
                <c:pt idx="71">
                  <c:v>1822913</c:v>
                </c:pt>
                <c:pt idx="72">
                  <c:v>1822913</c:v>
                </c:pt>
                <c:pt idx="73">
                  <c:v>1822913</c:v>
                </c:pt>
                <c:pt idx="74">
                  <c:v>1822913</c:v>
                </c:pt>
                <c:pt idx="75">
                  <c:v>1822913</c:v>
                </c:pt>
                <c:pt idx="76">
                  <c:v>1822913</c:v>
                </c:pt>
                <c:pt idx="77">
                  <c:v>1822913</c:v>
                </c:pt>
                <c:pt idx="78">
                  <c:v>1792913</c:v>
                </c:pt>
                <c:pt idx="79">
                  <c:v>1792913</c:v>
                </c:pt>
                <c:pt idx="80">
                  <c:v>1762913</c:v>
                </c:pt>
                <c:pt idx="81">
                  <c:v>1762913</c:v>
                </c:pt>
                <c:pt idx="82">
                  <c:v>1762913</c:v>
                </c:pt>
                <c:pt idx="83">
                  <c:v>1762913</c:v>
                </c:pt>
                <c:pt idx="84">
                  <c:v>1762913</c:v>
                </c:pt>
                <c:pt idx="85">
                  <c:v>1762913</c:v>
                </c:pt>
                <c:pt idx="86">
                  <c:v>1762913</c:v>
                </c:pt>
                <c:pt idx="87">
                  <c:v>1737913</c:v>
                </c:pt>
                <c:pt idx="88">
                  <c:v>1737913</c:v>
                </c:pt>
                <c:pt idx="89">
                  <c:v>1717913</c:v>
                </c:pt>
                <c:pt idx="90">
                  <c:v>1717913</c:v>
                </c:pt>
                <c:pt idx="91">
                  <c:v>1717913</c:v>
                </c:pt>
                <c:pt idx="92">
                  <c:v>1597913</c:v>
                </c:pt>
                <c:pt idx="93">
                  <c:v>1597913</c:v>
                </c:pt>
                <c:pt idx="94">
                  <c:v>1597913</c:v>
                </c:pt>
                <c:pt idx="95">
                  <c:v>1597913</c:v>
                </c:pt>
                <c:pt idx="96">
                  <c:v>1597913</c:v>
                </c:pt>
                <c:pt idx="97">
                  <c:v>1597913</c:v>
                </c:pt>
                <c:pt idx="98">
                  <c:v>1597913</c:v>
                </c:pt>
                <c:pt idx="99">
                  <c:v>1597913</c:v>
                </c:pt>
                <c:pt idx="100">
                  <c:v>1597913</c:v>
                </c:pt>
                <c:pt idx="101">
                  <c:v>1597913</c:v>
                </c:pt>
                <c:pt idx="102">
                  <c:v>1597913</c:v>
                </c:pt>
                <c:pt idx="103">
                  <c:v>1597913</c:v>
                </c:pt>
                <c:pt idx="104">
                  <c:v>1597913</c:v>
                </c:pt>
                <c:pt idx="105">
                  <c:v>1597913</c:v>
                </c:pt>
                <c:pt idx="106">
                  <c:v>1597913</c:v>
                </c:pt>
                <c:pt idx="107">
                  <c:v>1597913</c:v>
                </c:pt>
                <c:pt idx="108">
                  <c:v>1577913</c:v>
                </c:pt>
                <c:pt idx="109">
                  <c:v>1577913</c:v>
                </c:pt>
                <c:pt idx="110">
                  <c:v>1577913</c:v>
                </c:pt>
                <c:pt idx="111">
                  <c:v>1557913</c:v>
                </c:pt>
                <c:pt idx="112">
                  <c:v>1557913</c:v>
                </c:pt>
                <c:pt idx="113">
                  <c:v>1557913</c:v>
                </c:pt>
                <c:pt idx="114">
                  <c:v>1557913</c:v>
                </c:pt>
                <c:pt idx="115">
                  <c:v>1557913</c:v>
                </c:pt>
                <c:pt idx="116">
                  <c:v>1557913</c:v>
                </c:pt>
                <c:pt idx="117">
                  <c:v>1557913</c:v>
                </c:pt>
                <c:pt idx="118">
                  <c:v>1557913</c:v>
                </c:pt>
                <c:pt idx="119">
                  <c:v>1557913</c:v>
                </c:pt>
                <c:pt idx="120">
                  <c:v>1557913</c:v>
                </c:pt>
                <c:pt idx="121">
                  <c:v>1557913</c:v>
                </c:pt>
                <c:pt idx="122">
                  <c:v>1557913</c:v>
                </c:pt>
                <c:pt idx="123">
                  <c:v>1557913</c:v>
                </c:pt>
                <c:pt idx="124">
                  <c:v>1557913</c:v>
                </c:pt>
                <c:pt idx="125">
                  <c:v>1557913</c:v>
                </c:pt>
                <c:pt idx="126">
                  <c:v>1557913</c:v>
                </c:pt>
                <c:pt idx="127">
                  <c:v>1557913</c:v>
                </c:pt>
                <c:pt idx="128">
                  <c:v>1557913</c:v>
                </c:pt>
                <c:pt idx="129">
                  <c:v>1557913</c:v>
                </c:pt>
                <c:pt idx="130">
                  <c:v>1557913</c:v>
                </c:pt>
                <c:pt idx="131">
                  <c:v>1557913</c:v>
                </c:pt>
                <c:pt idx="132">
                  <c:v>1557913</c:v>
                </c:pt>
                <c:pt idx="133">
                  <c:v>1557913</c:v>
                </c:pt>
                <c:pt idx="134">
                  <c:v>1557913</c:v>
                </c:pt>
                <c:pt idx="135">
                  <c:v>1557913</c:v>
                </c:pt>
                <c:pt idx="136">
                  <c:v>1557913</c:v>
                </c:pt>
                <c:pt idx="137">
                  <c:v>1557913</c:v>
                </c:pt>
                <c:pt idx="138">
                  <c:v>1557913</c:v>
                </c:pt>
                <c:pt idx="139">
                  <c:v>1557913</c:v>
                </c:pt>
                <c:pt idx="140">
                  <c:v>1557913</c:v>
                </c:pt>
                <c:pt idx="141">
                  <c:v>1557913</c:v>
                </c:pt>
                <c:pt idx="142">
                  <c:v>1557913</c:v>
                </c:pt>
                <c:pt idx="143">
                  <c:v>1557913</c:v>
                </c:pt>
                <c:pt idx="144">
                  <c:v>1557913</c:v>
                </c:pt>
                <c:pt idx="145">
                  <c:v>1557913</c:v>
                </c:pt>
                <c:pt idx="146">
                  <c:v>1557913</c:v>
                </c:pt>
                <c:pt idx="147">
                  <c:v>1557913</c:v>
                </c:pt>
                <c:pt idx="148">
                  <c:v>1557913</c:v>
                </c:pt>
                <c:pt idx="149">
                  <c:v>1557913</c:v>
                </c:pt>
                <c:pt idx="150">
                  <c:v>1557913</c:v>
                </c:pt>
                <c:pt idx="151">
                  <c:v>1557913</c:v>
                </c:pt>
                <c:pt idx="152">
                  <c:v>1557913</c:v>
                </c:pt>
                <c:pt idx="153">
                  <c:v>1587913</c:v>
                </c:pt>
                <c:pt idx="154">
                  <c:v>1587913</c:v>
                </c:pt>
                <c:pt idx="155">
                  <c:v>1587913</c:v>
                </c:pt>
                <c:pt idx="156">
                  <c:v>1587913</c:v>
                </c:pt>
                <c:pt idx="157">
                  <c:v>1587913</c:v>
                </c:pt>
                <c:pt idx="158">
                  <c:v>1587913</c:v>
                </c:pt>
                <c:pt idx="159">
                  <c:v>1587913</c:v>
                </c:pt>
                <c:pt idx="160">
                  <c:v>1587913</c:v>
                </c:pt>
                <c:pt idx="161">
                  <c:v>1587913</c:v>
                </c:pt>
                <c:pt idx="162">
                  <c:v>1587913</c:v>
                </c:pt>
                <c:pt idx="163">
                  <c:v>1587913</c:v>
                </c:pt>
                <c:pt idx="164">
                  <c:v>1587913</c:v>
                </c:pt>
                <c:pt idx="165">
                  <c:v>1587913</c:v>
                </c:pt>
                <c:pt idx="166">
                  <c:v>1587913</c:v>
                </c:pt>
                <c:pt idx="167">
                  <c:v>1587913</c:v>
                </c:pt>
                <c:pt idx="168">
                  <c:v>1587913</c:v>
                </c:pt>
                <c:pt idx="169">
                  <c:v>1587913</c:v>
                </c:pt>
                <c:pt idx="170">
                  <c:v>1587913</c:v>
                </c:pt>
                <c:pt idx="171">
                  <c:v>1587913</c:v>
                </c:pt>
                <c:pt idx="172">
                  <c:v>1587913</c:v>
                </c:pt>
                <c:pt idx="173">
                  <c:v>1587913</c:v>
                </c:pt>
                <c:pt idx="174">
                  <c:v>1587913</c:v>
                </c:pt>
                <c:pt idx="175">
                  <c:v>1587913</c:v>
                </c:pt>
                <c:pt idx="176">
                  <c:v>1587913</c:v>
                </c:pt>
                <c:pt idx="177">
                  <c:v>1587913</c:v>
                </c:pt>
                <c:pt idx="178">
                  <c:v>1587913</c:v>
                </c:pt>
                <c:pt idx="179">
                  <c:v>1587913</c:v>
                </c:pt>
                <c:pt idx="180">
                  <c:v>1587913</c:v>
                </c:pt>
                <c:pt idx="181">
                  <c:v>1587913</c:v>
                </c:pt>
                <c:pt idx="182">
                  <c:v>1567913</c:v>
                </c:pt>
                <c:pt idx="183">
                  <c:v>1567913</c:v>
                </c:pt>
                <c:pt idx="184">
                  <c:v>1567913</c:v>
                </c:pt>
                <c:pt idx="185">
                  <c:v>1547913</c:v>
                </c:pt>
                <c:pt idx="186">
                  <c:v>1547913</c:v>
                </c:pt>
                <c:pt idx="187">
                  <c:v>1547913</c:v>
                </c:pt>
                <c:pt idx="188">
                  <c:v>1547913</c:v>
                </c:pt>
                <c:pt idx="189">
                  <c:v>1547913</c:v>
                </c:pt>
                <c:pt idx="190">
                  <c:v>1547913</c:v>
                </c:pt>
                <c:pt idx="191">
                  <c:v>1547913</c:v>
                </c:pt>
                <c:pt idx="192">
                  <c:v>1547913</c:v>
                </c:pt>
                <c:pt idx="193">
                  <c:v>1547913</c:v>
                </c:pt>
                <c:pt idx="194">
                  <c:v>1547913</c:v>
                </c:pt>
                <c:pt idx="195">
                  <c:v>1547913</c:v>
                </c:pt>
                <c:pt idx="196">
                  <c:v>1547913</c:v>
                </c:pt>
                <c:pt idx="197">
                  <c:v>1547913</c:v>
                </c:pt>
                <c:pt idx="198">
                  <c:v>1547913</c:v>
                </c:pt>
                <c:pt idx="199">
                  <c:v>1547913</c:v>
                </c:pt>
                <c:pt idx="200">
                  <c:v>1547913</c:v>
                </c:pt>
                <c:pt idx="201">
                  <c:v>1547913</c:v>
                </c:pt>
                <c:pt idx="202">
                  <c:v>1547913</c:v>
                </c:pt>
                <c:pt idx="203">
                  <c:v>1547913</c:v>
                </c:pt>
                <c:pt idx="204">
                  <c:v>1547913</c:v>
                </c:pt>
                <c:pt idx="205">
                  <c:v>1547913</c:v>
                </c:pt>
                <c:pt idx="206">
                  <c:v>1547913</c:v>
                </c:pt>
                <c:pt idx="207">
                  <c:v>1547913</c:v>
                </c:pt>
                <c:pt idx="208">
                  <c:v>1547913</c:v>
                </c:pt>
                <c:pt idx="209">
                  <c:v>1547913</c:v>
                </c:pt>
                <c:pt idx="210">
                  <c:v>1547913</c:v>
                </c:pt>
                <c:pt idx="211">
                  <c:v>1547913</c:v>
                </c:pt>
                <c:pt idx="212">
                  <c:v>1547913</c:v>
                </c:pt>
                <c:pt idx="213">
                  <c:v>1547913</c:v>
                </c:pt>
                <c:pt idx="214">
                  <c:v>1547913</c:v>
                </c:pt>
                <c:pt idx="215">
                  <c:v>1547913</c:v>
                </c:pt>
                <c:pt idx="216">
                  <c:v>1547913</c:v>
                </c:pt>
                <c:pt idx="217">
                  <c:v>1547913</c:v>
                </c:pt>
                <c:pt idx="218">
                  <c:v>1547913</c:v>
                </c:pt>
                <c:pt idx="219">
                  <c:v>1547913</c:v>
                </c:pt>
                <c:pt idx="220">
                  <c:v>1547913</c:v>
                </c:pt>
                <c:pt idx="221">
                  <c:v>1547913</c:v>
                </c:pt>
                <c:pt idx="222">
                  <c:v>1547913</c:v>
                </c:pt>
                <c:pt idx="223">
                  <c:v>1547913</c:v>
                </c:pt>
                <c:pt idx="224">
                  <c:v>1547913</c:v>
                </c:pt>
                <c:pt idx="225">
                  <c:v>1547913</c:v>
                </c:pt>
                <c:pt idx="226">
                  <c:v>1547913</c:v>
                </c:pt>
                <c:pt idx="227">
                  <c:v>1547913</c:v>
                </c:pt>
                <c:pt idx="228">
                  <c:v>1547913</c:v>
                </c:pt>
                <c:pt idx="229">
                  <c:v>1547913</c:v>
                </c:pt>
                <c:pt idx="230">
                  <c:v>1547913</c:v>
                </c:pt>
                <c:pt idx="231">
                  <c:v>1547913</c:v>
                </c:pt>
                <c:pt idx="232">
                  <c:v>1547913</c:v>
                </c:pt>
                <c:pt idx="233">
                  <c:v>1547913</c:v>
                </c:pt>
                <c:pt idx="234">
                  <c:v>1547913</c:v>
                </c:pt>
                <c:pt idx="235">
                  <c:v>1547913</c:v>
                </c:pt>
                <c:pt idx="236">
                  <c:v>1547913</c:v>
                </c:pt>
                <c:pt idx="237">
                  <c:v>1547913</c:v>
                </c:pt>
                <c:pt idx="238">
                  <c:v>1547913</c:v>
                </c:pt>
                <c:pt idx="239">
                  <c:v>1547913</c:v>
                </c:pt>
                <c:pt idx="240">
                  <c:v>1547913</c:v>
                </c:pt>
                <c:pt idx="241">
                  <c:v>1547913</c:v>
                </c:pt>
                <c:pt idx="242">
                  <c:v>1547913</c:v>
                </c:pt>
                <c:pt idx="243">
                  <c:v>1547913</c:v>
                </c:pt>
                <c:pt idx="244">
                  <c:v>1547913</c:v>
                </c:pt>
                <c:pt idx="245">
                  <c:v>1547913</c:v>
                </c:pt>
                <c:pt idx="246">
                  <c:v>1547913</c:v>
                </c:pt>
                <c:pt idx="247">
                  <c:v>1547913</c:v>
                </c:pt>
                <c:pt idx="248">
                  <c:v>1547913</c:v>
                </c:pt>
                <c:pt idx="249">
                  <c:v>1547913</c:v>
                </c:pt>
                <c:pt idx="250">
                  <c:v>1547913</c:v>
                </c:pt>
                <c:pt idx="251">
                  <c:v>1547913</c:v>
                </c:pt>
                <c:pt idx="252">
                  <c:v>1547913</c:v>
                </c:pt>
                <c:pt idx="253">
                  <c:v>1547913</c:v>
                </c:pt>
                <c:pt idx="254">
                  <c:v>1547913</c:v>
                </c:pt>
                <c:pt idx="255">
                  <c:v>1547913</c:v>
                </c:pt>
                <c:pt idx="256">
                  <c:v>1547913</c:v>
                </c:pt>
                <c:pt idx="257">
                  <c:v>1547913</c:v>
                </c:pt>
                <c:pt idx="258">
                  <c:v>1547913</c:v>
                </c:pt>
                <c:pt idx="259">
                  <c:v>1547913</c:v>
                </c:pt>
                <c:pt idx="260">
                  <c:v>1547913</c:v>
                </c:pt>
                <c:pt idx="261">
                  <c:v>1547913</c:v>
                </c:pt>
                <c:pt idx="262">
                  <c:v>1547913</c:v>
                </c:pt>
                <c:pt idx="263">
                  <c:v>1547913</c:v>
                </c:pt>
                <c:pt idx="264">
                  <c:v>1547913</c:v>
                </c:pt>
                <c:pt idx="265">
                  <c:v>1547913</c:v>
                </c:pt>
                <c:pt idx="266">
                  <c:v>1547913</c:v>
                </c:pt>
                <c:pt idx="267">
                  <c:v>1547913</c:v>
                </c:pt>
                <c:pt idx="268">
                  <c:v>1547913</c:v>
                </c:pt>
                <c:pt idx="269">
                  <c:v>1547913</c:v>
                </c:pt>
                <c:pt idx="270">
                  <c:v>1547913</c:v>
                </c:pt>
                <c:pt idx="271">
                  <c:v>1547913</c:v>
                </c:pt>
                <c:pt idx="272">
                  <c:v>1547913</c:v>
                </c:pt>
                <c:pt idx="273">
                  <c:v>1547913</c:v>
                </c:pt>
                <c:pt idx="274">
                  <c:v>1547913</c:v>
                </c:pt>
                <c:pt idx="275">
                  <c:v>1547913</c:v>
                </c:pt>
                <c:pt idx="276">
                  <c:v>1547913</c:v>
                </c:pt>
                <c:pt idx="277">
                  <c:v>1547913</c:v>
                </c:pt>
                <c:pt idx="278">
                  <c:v>1547913</c:v>
                </c:pt>
                <c:pt idx="279">
                  <c:v>1547913</c:v>
                </c:pt>
                <c:pt idx="280">
                  <c:v>1547913</c:v>
                </c:pt>
                <c:pt idx="281">
                  <c:v>1547913</c:v>
                </c:pt>
                <c:pt idx="282">
                  <c:v>1547913</c:v>
                </c:pt>
                <c:pt idx="283">
                  <c:v>1547913</c:v>
                </c:pt>
                <c:pt idx="284">
                  <c:v>1547913</c:v>
                </c:pt>
                <c:pt idx="285">
                  <c:v>1547913</c:v>
                </c:pt>
                <c:pt idx="286">
                  <c:v>1547913</c:v>
                </c:pt>
                <c:pt idx="287">
                  <c:v>1547913</c:v>
                </c:pt>
                <c:pt idx="288">
                  <c:v>1547913</c:v>
                </c:pt>
                <c:pt idx="289">
                  <c:v>1547913</c:v>
                </c:pt>
                <c:pt idx="290">
                  <c:v>1547913</c:v>
                </c:pt>
                <c:pt idx="291">
                  <c:v>1527913</c:v>
                </c:pt>
                <c:pt idx="292">
                  <c:v>1527913</c:v>
                </c:pt>
                <c:pt idx="293">
                  <c:v>1527913</c:v>
                </c:pt>
                <c:pt idx="294">
                  <c:v>1527913</c:v>
                </c:pt>
                <c:pt idx="295">
                  <c:v>1527913</c:v>
                </c:pt>
                <c:pt idx="296">
                  <c:v>1527913</c:v>
                </c:pt>
                <c:pt idx="297">
                  <c:v>1527913</c:v>
                </c:pt>
                <c:pt idx="298">
                  <c:v>1527913</c:v>
                </c:pt>
                <c:pt idx="299">
                  <c:v>1527913</c:v>
                </c:pt>
                <c:pt idx="300">
                  <c:v>1527913</c:v>
                </c:pt>
                <c:pt idx="301">
                  <c:v>1527913</c:v>
                </c:pt>
                <c:pt idx="302">
                  <c:v>1527913</c:v>
                </c:pt>
                <c:pt idx="303">
                  <c:v>1527913</c:v>
                </c:pt>
                <c:pt idx="304">
                  <c:v>1527913</c:v>
                </c:pt>
                <c:pt idx="305">
                  <c:v>1527913</c:v>
                </c:pt>
                <c:pt idx="306">
                  <c:v>1527913</c:v>
                </c:pt>
                <c:pt idx="307">
                  <c:v>1527913</c:v>
                </c:pt>
                <c:pt idx="308">
                  <c:v>1527913</c:v>
                </c:pt>
                <c:pt idx="309">
                  <c:v>1527913</c:v>
                </c:pt>
                <c:pt idx="310">
                  <c:v>1507913</c:v>
                </c:pt>
                <c:pt idx="311">
                  <c:v>1507913</c:v>
                </c:pt>
                <c:pt idx="312">
                  <c:v>1507913</c:v>
                </c:pt>
                <c:pt idx="313">
                  <c:v>1477913</c:v>
                </c:pt>
                <c:pt idx="314">
                  <c:v>1477913</c:v>
                </c:pt>
                <c:pt idx="315">
                  <c:v>1477913</c:v>
                </c:pt>
                <c:pt idx="316">
                  <c:v>1477913</c:v>
                </c:pt>
                <c:pt idx="317">
                  <c:v>1457913</c:v>
                </c:pt>
                <c:pt idx="318">
                  <c:v>1457913</c:v>
                </c:pt>
                <c:pt idx="319">
                  <c:v>1432913</c:v>
                </c:pt>
                <c:pt idx="320">
                  <c:v>1417913</c:v>
                </c:pt>
                <c:pt idx="321">
                  <c:v>1417913</c:v>
                </c:pt>
                <c:pt idx="322">
                  <c:v>1417913</c:v>
                </c:pt>
                <c:pt idx="323">
                  <c:v>1417913</c:v>
                </c:pt>
                <c:pt idx="324">
                  <c:v>1417913</c:v>
                </c:pt>
                <c:pt idx="325">
                  <c:v>1392913</c:v>
                </c:pt>
                <c:pt idx="326">
                  <c:v>1372913</c:v>
                </c:pt>
                <c:pt idx="327">
                  <c:v>1372913</c:v>
                </c:pt>
                <c:pt idx="328">
                  <c:v>1372913</c:v>
                </c:pt>
                <c:pt idx="329">
                  <c:v>1372913</c:v>
                </c:pt>
                <c:pt idx="330">
                  <c:v>1372913</c:v>
                </c:pt>
                <c:pt idx="331">
                  <c:v>1372913</c:v>
                </c:pt>
                <c:pt idx="332">
                  <c:v>1372913</c:v>
                </c:pt>
                <c:pt idx="333">
                  <c:v>1372913</c:v>
                </c:pt>
                <c:pt idx="334">
                  <c:v>1372913</c:v>
                </c:pt>
                <c:pt idx="335">
                  <c:v>1372913</c:v>
                </c:pt>
                <c:pt idx="336">
                  <c:v>1372913</c:v>
                </c:pt>
                <c:pt idx="337">
                  <c:v>1352913</c:v>
                </c:pt>
                <c:pt idx="338">
                  <c:v>1352913</c:v>
                </c:pt>
                <c:pt idx="339">
                  <c:v>1352913</c:v>
                </c:pt>
                <c:pt idx="340">
                  <c:v>1352913</c:v>
                </c:pt>
                <c:pt idx="341">
                  <c:v>1336913</c:v>
                </c:pt>
                <c:pt idx="342">
                  <c:v>1291913</c:v>
                </c:pt>
                <c:pt idx="343">
                  <c:v>1221913</c:v>
                </c:pt>
                <c:pt idx="344">
                  <c:v>1151913</c:v>
                </c:pt>
                <c:pt idx="345">
                  <c:v>1116913</c:v>
                </c:pt>
                <c:pt idx="346">
                  <c:v>1061913</c:v>
                </c:pt>
                <c:pt idx="347">
                  <c:v>1011913</c:v>
                </c:pt>
                <c:pt idx="348">
                  <c:v>989913</c:v>
                </c:pt>
                <c:pt idx="349">
                  <c:v>979913</c:v>
                </c:pt>
                <c:pt idx="350">
                  <c:v>954913</c:v>
                </c:pt>
                <c:pt idx="351">
                  <c:v>874913</c:v>
                </c:pt>
                <c:pt idx="352">
                  <c:v>860913</c:v>
                </c:pt>
                <c:pt idx="353">
                  <c:v>860913</c:v>
                </c:pt>
                <c:pt idx="354">
                  <c:v>846913</c:v>
                </c:pt>
                <c:pt idx="355">
                  <c:v>829913</c:v>
                </c:pt>
                <c:pt idx="356">
                  <c:v>829913</c:v>
                </c:pt>
                <c:pt idx="357">
                  <c:v>829913</c:v>
                </c:pt>
                <c:pt idx="358">
                  <c:v>829913</c:v>
                </c:pt>
                <c:pt idx="359">
                  <c:v>829913</c:v>
                </c:pt>
                <c:pt idx="360">
                  <c:v>829913</c:v>
                </c:pt>
                <c:pt idx="361">
                  <c:v>813913</c:v>
                </c:pt>
                <c:pt idx="362">
                  <c:v>813913</c:v>
                </c:pt>
                <c:pt idx="363">
                  <c:v>813913</c:v>
                </c:pt>
                <c:pt idx="364">
                  <c:v>813913</c:v>
                </c:pt>
                <c:pt idx="365">
                  <c:v>813913</c:v>
                </c:pt>
                <c:pt idx="366">
                  <c:v>813913</c:v>
                </c:pt>
                <c:pt idx="367">
                  <c:v>813913</c:v>
                </c:pt>
                <c:pt idx="368">
                  <c:v>813913</c:v>
                </c:pt>
                <c:pt idx="369">
                  <c:v>813913</c:v>
                </c:pt>
                <c:pt idx="370">
                  <c:v>813913</c:v>
                </c:pt>
                <c:pt idx="371">
                  <c:v>813913</c:v>
                </c:pt>
                <c:pt idx="372">
                  <c:v>813913</c:v>
                </c:pt>
                <c:pt idx="373">
                  <c:v>798913</c:v>
                </c:pt>
                <c:pt idx="374">
                  <c:v>783913</c:v>
                </c:pt>
                <c:pt idx="375">
                  <c:v>783913</c:v>
                </c:pt>
                <c:pt idx="376">
                  <c:v>783913</c:v>
                </c:pt>
                <c:pt idx="377">
                  <c:v>783913</c:v>
                </c:pt>
                <c:pt idx="378">
                  <c:v>767913</c:v>
                </c:pt>
                <c:pt idx="379">
                  <c:v>767913</c:v>
                </c:pt>
                <c:pt idx="380">
                  <c:v>767913</c:v>
                </c:pt>
                <c:pt idx="381">
                  <c:v>767913</c:v>
                </c:pt>
                <c:pt idx="382">
                  <c:v>767913</c:v>
                </c:pt>
                <c:pt idx="383">
                  <c:v>757913</c:v>
                </c:pt>
                <c:pt idx="384">
                  <c:v>757913</c:v>
                </c:pt>
                <c:pt idx="385">
                  <c:v>757913</c:v>
                </c:pt>
                <c:pt idx="386">
                  <c:v>757913</c:v>
                </c:pt>
                <c:pt idx="387">
                  <c:v>757913</c:v>
                </c:pt>
                <c:pt idx="388">
                  <c:v>757913</c:v>
                </c:pt>
                <c:pt idx="389">
                  <c:v>757913</c:v>
                </c:pt>
                <c:pt idx="390">
                  <c:v>820315</c:v>
                </c:pt>
                <c:pt idx="391">
                  <c:v>820315</c:v>
                </c:pt>
                <c:pt idx="392">
                  <c:v>820315</c:v>
                </c:pt>
                <c:pt idx="393">
                  <c:v>820315</c:v>
                </c:pt>
                <c:pt idx="394">
                  <c:v>820315</c:v>
                </c:pt>
                <c:pt idx="395">
                  <c:v>820315</c:v>
                </c:pt>
                <c:pt idx="396">
                  <c:v>820315</c:v>
                </c:pt>
                <c:pt idx="397">
                  <c:v>820315</c:v>
                </c:pt>
                <c:pt idx="398">
                  <c:v>820315</c:v>
                </c:pt>
                <c:pt idx="399">
                  <c:v>800315</c:v>
                </c:pt>
                <c:pt idx="400">
                  <c:v>800315</c:v>
                </c:pt>
                <c:pt idx="401">
                  <c:v>800315</c:v>
                </c:pt>
                <c:pt idx="402">
                  <c:v>800315</c:v>
                </c:pt>
                <c:pt idx="403">
                  <c:v>800315</c:v>
                </c:pt>
                <c:pt idx="404">
                  <c:v>800315</c:v>
                </c:pt>
                <c:pt idx="405">
                  <c:v>800315</c:v>
                </c:pt>
                <c:pt idx="406">
                  <c:v>780315</c:v>
                </c:pt>
                <c:pt idx="407">
                  <c:v>780315</c:v>
                </c:pt>
                <c:pt idx="408">
                  <c:v>780315</c:v>
                </c:pt>
                <c:pt idx="409">
                  <c:v>760315</c:v>
                </c:pt>
                <c:pt idx="410">
                  <c:v>760315</c:v>
                </c:pt>
                <c:pt idx="411">
                  <c:v>740315</c:v>
                </c:pt>
                <c:pt idx="412">
                  <c:v>740315</c:v>
                </c:pt>
                <c:pt idx="413">
                  <c:v>740315</c:v>
                </c:pt>
                <c:pt idx="414">
                  <c:v>740315</c:v>
                </c:pt>
                <c:pt idx="415">
                  <c:v>740315</c:v>
                </c:pt>
                <c:pt idx="416">
                  <c:v>740315</c:v>
                </c:pt>
                <c:pt idx="417">
                  <c:v>740315</c:v>
                </c:pt>
                <c:pt idx="418">
                  <c:v>740315</c:v>
                </c:pt>
                <c:pt idx="419">
                  <c:v>740315</c:v>
                </c:pt>
                <c:pt idx="420">
                  <c:v>740315</c:v>
                </c:pt>
                <c:pt idx="421">
                  <c:v>740315</c:v>
                </c:pt>
                <c:pt idx="422">
                  <c:v>720315</c:v>
                </c:pt>
                <c:pt idx="423">
                  <c:v>720315</c:v>
                </c:pt>
                <c:pt idx="424">
                  <c:v>720315</c:v>
                </c:pt>
                <c:pt idx="425">
                  <c:v>720315</c:v>
                </c:pt>
                <c:pt idx="426">
                  <c:v>684315</c:v>
                </c:pt>
                <c:pt idx="427">
                  <c:v>684315</c:v>
                </c:pt>
                <c:pt idx="428">
                  <c:v>684315</c:v>
                </c:pt>
                <c:pt idx="429">
                  <c:v>684315</c:v>
                </c:pt>
                <c:pt idx="430">
                  <c:v>684315</c:v>
                </c:pt>
                <c:pt idx="431">
                  <c:v>684315</c:v>
                </c:pt>
                <c:pt idx="432">
                  <c:v>684315</c:v>
                </c:pt>
                <c:pt idx="433">
                  <c:v>684315</c:v>
                </c:pt>
                <c:pt idx="434">
                  <c:v>668315</c:v>
                </c:pt>
                <c:pt idx="435">
                  <c:v>668315</c:v>
                </c:pt>
                <c:pt idx="436">
                  <c:v>668315</c:v>
                </c:pt>
                <c:pt idx="437">
                  <c:v>668315</c:v>
                </c:pt>
                <c:pt idx="438">
                  <c:v>668315</c:v>
                </c:pt>
                <c:pt idx="439">
                  <c:v>668315</c:v>
                </c:pt>
                <c:pt idx="440">
                  <c:v>668315</c:v>
                </c:pt>
                <c:pt idx="441">
                  <c:v>668315</c:v>
                </c:pt>
                <c:pt idx="442">
                  <c:v>662315</c:v>
                </c:pt>
                <c:pt idx="443">
                  <c:v>656315</c:v>
                </c:pt>
                <c:pt idx="444">
                  <c:v>656315</c:v>
                </c:pt>
                <c:pt idx="445">
                  <c:v>656315</c:v>
                </c:pt>
                <c:pt idx="446">
                  <c:v>656315</c:v>
                </c:pt>
                <c:pt idx="447">
                  <c:v>656315</c:v>
                </c:pt>
                <c:pt idx="448">
                  <c:v>656315</c:v>
                </c:pt>
                <c:pt idx="449">
                  <c:v>656315</c:v>
                </c:pt>
                <c:pt idx="450">
                  <c:v>656315</c:v>
                </c:pt>
                <c:pt idx="451">
                  <c:v>656315</c:v>
                </c:pt>
                <c:pt idx="452">
                  <c:v>656315</c:v>
                </c:pt>
                <c:pt idx="453">
                  <c:v>656315</c:v>
                </c:pt>
                <c:pt idx="454">
                  <c:v>646315</c:v>
                </c:pt>
                <c:pt idx="455">
                  <c:v>646315</c:v>
                </c:pt>
                <c:pt idx="456">
                  <c:v>646315</c:v>
                </c:pt>
                <c:pt idx="457">
                  <c:v>646315</c:v>
                </c:pt>
                <c:pt idx="458">
                  <c:v>646315</c:v>
                </c:pt>
                <c:pt idx="459">
                  <c:v>646315</c:v>
                </c:pt>
                <c:pt idx="460">
                  <c:v>646315</c:v>
                </c:pt>
                <c:pt idx="461">
                  <c:v>646315</c:v>
                </c:pt>
                <c:pt idx="462">
                  <c:v>646315</c:v>
                </c:pt>
                <c:pt idx="463">
                  <c:v>646315</c:v>
                </c:pt>
                <c:pt idx="464">
                  <c:v>646315</c:v>
                </c:pt>
                <c:pt idx="465">
                  <c:v>646315</c:v>
                </c:pt>
                <c:pt idx="466">
                  <c:v>646315</c:v>
                </c:pt>
                <c:pt idx="467">
                  <c:v>646315</c:v>
                </c:pt>
                <c:pt idx="468">
                  <c:v>646315</c:v>
                </c:pt>
                <c:pt idx="469">
                  <c:v>646315</c:v>
                </c:pt>
                <c:pt idx="470">
                  <c:v>646315</c:v>
                </c:pt>
                <c:pt idx="471">
                  <c:v>646315</c:v>
                </c:pt>
                <c:pt idx="472">
                  <c:v>646315</c:v>
                </c:pt>
                <c:pt idx="473">
                  <c:v>646315</c:v>
                </c:pt>
                <c:pt idx="474">
                  <c:v>646315</c:v>
                </c:pt>
                <c:pt idx="475">
                  <c:v>646315</c:v>
                </c:pt>
                <c:pt idx="476">
                  <c:v>632315</c:v>
                </c:pt>
                <c:pt idx="477">
                  <c:v>632315</c:v>
                </c:pt>
                <c:pt idx="478">
                  <c:v>632315</c:v>
                </c:pt>
                <c:pt idx="479">
                  <c:v>632315</c:v>
                </c:pt>
                <c:pt idx="480">
                  <c:v>632315</c:v>
                </c:pt>
                <c:pt idx="481">
                  <c:v>632315</c:v>
                </c:pt>
                <c:pt idx="482">
                  <c:v>632315</c:v>
                </c:pt>
                <c:pt idx="483">
                  <c:v>632315</c:v>
                </c:pt>
                <c:pt idx="484">
                  <c:v>618315</c:v>
                </c:pt>
                <c:pt idx="485">
                  <c:v>618315</c:v>
                </c:pt>
                <c:pt idx="486">
                  <c:v>618315</c:v>
                </c:pt>
                <c:pt idx="487">
                  <c:v>618315</c:v>
                </c:pt>
                <c:pt idx="488">
                  <c:v>618315</c:v>
                </c:pt>
                <c:pt idx="489">
                  <c:v>618315</c:v>
                </c:pt>
                <c:pt idx="490">
                  <c:v>618315</c:v>
                </c:pt>
                <c:pt idx="491">
                  <c:v>598315</c:v>
                </c:pt>
                <c:pt idx="492">
                  <c:v>598315</c:v>
                </c:pt>
                <c:pt idx="493">
                  <c:v>598315</c:v>
                </c:pt>
                <c:pt idx="494">
                  <c:v>598315</c:v>
                </c:pt>
                <c:pt idx="495">
                  <c:v>598315</c:v>
                </c:pt>
                <c:pt idx="496">
                  <c:v>584315</c:v>
                </c:pt>
                <c:pt idx="497">
                  <c:v>584315</c:v>
                </c:pt>
                <c:pt idx="498">
                  <c:v>584315</c:v>
                </c:pt>
                <c:pt idx="499">
                  <c:v>584315</c:v>
                </c:pt>
                <c:pt idx="500">
                  <c:v>584315</c:v>
                </c:pt>
                <c:pt idx="501">
                  <c:v>584315</c:v>
                </c:pt>
                <c:pt idx="502">
                  <c:v>584315</c:v>
                </c:pt>
                <c:pt idx="503">
                  <c:v>584315</c:v>
                </c:pt>
                <c:pt idx="504">
                  <c:v>584315</c:v>
                </c:pt>
                <c:pt idx="505">
                  <c:v>584315</c:v>
                </c:pt>
                <c:pt idx="506">
                  <c:v>584315</c:v>
                </c:pt>
                <c:pt idx="507">
                  <c:v>584315</c:v>
                </c:pt>
                <c:pt idx="508">
                  <c:v>584315</c:v>
                </c:pt>
                <c:pt idx="509">
                  <c:v>584315</c:v>
                </c:pt>
                <c:pt idx="510">
                  <c:v>584315</c:v>
                </c:pt>
                <c:pt idx="511">
                  <c:v>584315</c:v>
                </c:pt>
                <c:pt idx="512">
                  <c:v>584315</c:v>
                </c:pt>
                <c:pt idx="513">
                  <c:v>584315</c:v>
                </c:pt>
                <c:pt idx="514">
                  <c:v>584315</c:v>
                </c:pt>
                <c:pt idx="515">
                  <c:v>584315</c:v>
                </c:pt>
                <c:pt idx="516">
                  <c:v>584315</c:v>
                </c:pt>
                <c:pt idx="517">
                  <c:v>584315</c:v>
                </c:pt>
                <c:pt idx="518">
                  <c:v>584315</c:v>
                </c:pt>
                <c:pt idx="519">
                  <c:v>584315</c:v>
                </c:pt>
                <c:pt idx="520">
                  <c:v>584315</c:v>
                </c:pt>
                <c:pt idx="521">
                  <c:v>584315</c:v>
                </c:pt>
                <c:pt idx="522">
                  <c:v>584315</c:v>
                </c:pt>
                <c:pt idx="523">
                  <c:v>584315</c:v>
                </c:pt>
                <c:pt idx="524">
                  <c:v>584315</c:v>
                </c:pt>
                <c:pt idx="525">
                  <c:v>584315</c:v>
                </c:pt>
                <c:pt idx="526">
                  <c:v>584315</c:v>
                </c:pt>
                <c:pt idx="527">
                  <c:v>584315</c:v>
                </c:pt>
                <c:pt idx="528">
                  <c:v>584315</c:v>
                </c:pt>
                <c:pt idx="529">
                  <c:v>584315</c:v>
                </c:pt>
                <c:pt idx="530">
                  <c:v>584315</c:v>
                </c:pt>
                <c:pt idx="531">
                  <c:v>584315</c:v>
                </c:pt>
                <c:pt idx="532">
                  <c:v>584315</c:v>
                </c:pt>
                <c:pt idx="533">
                  <c:v>584315</c:v>
                </c:pt>
                <c:pt idx="534">
                  <c:v>584315</c:v>
                </c:pt>
                <c:pt idx="535">
                  <c:v>584315</c:v>
                </c:pt>
                <c:pt idx="536">
                  <c:v>584315</c:v>
                </c:pt>
                <c:pt idx="537">
                  <c:v>584315</c:v>
                </c:pt>
                <c:pt idx="538">
                  <c:v>584315</c:v>
                </c:pt>
                <c:pt idx="539">
                  <c:v>584315</c:v>
                </c:pt>
                <c:pt idx="540">
                  <c:v>584315</c:v>
                </c:pt>
                <c:pt idx="541">
                  <c:v>584315</c:v>
                </c:pt>
                <c:pt idx="542">
                  <c:v>584315</c:v>
                </c:pt>
                <c:pt idx="543">
                  <c:v>584315</c:v>
                </c:pt>
                <c:pt idx="544">
                  <c:v>584315</c:v>
                </c:pt>
                <c:pt idx="545">
                  <c:v>584315</c:v>
                </c:pt>
                <c:pt idx="546">
                  <c:v>584315</c:v>
                </c:pt>
                <c:pt idx="547">
                  <c:v>584315</c:v>
                </c:pt>
                <c:pt idx="548">
                  <c:v>584315</c:v>
                </c:pt>
                <c:pt idx="549">
                  <c:v>584315</c:v>
                </c:pt>
                <c:pt idx="550">
                  <c:v>584315</c:v>
                </c:pt>
                <c:pt idx="551">
                  <c:v>584315</c:v>
                </c:pt>
                <c:pt idx="552">
                  <c:v>584315</c:v>
                </c:pt>
                <c:pt idx="553">
                  <c:v>566315</c:v>
                </c:pt>
                <c:pt idx="554">
                  <c:v>566315</c:v>
                </c:pt>
                <c:pt idx="555">
                  <c:v>548315</c:v>
                </c:pt>
                <c:pt idx="556">
                  <c:v>548315</c:v>
                </c:pt>
                <c:pt idx="557">
                  <c:v>548315</c:v>
                </c:pt>
                <c:pt idx="558">
                  <c:v>530315</c:v>
                </c:pt>
                <c:pt idx="559">
                  <c:v>530315</c:v>
                </c:pt>
                <c:pt idx="560">
                  <c:v>530315</c:v>
                </c:pt>
                <c:pt idx="561">
                  <c:v>530315</c:v>
                </c:pt>
                <c:pt idx="562">
                  <c:v>530315</c:v>
                </c:pt>
                <c:pt idx="563">
                  <c:v>512315</c:v>
                </c:pt>
                <c:pt idx="564">
                  <c:v>512315</c:v>
                </c:pt>
                <c:pt idx="565">
                  <c:v>512315</c:v>
                </c:pt>
                <c:pt idx="566">
                  <c:v>512315</c:v>
                </c:pt>
                <c:pt idx="567">
                  <c:v>512315</c:v>
                </c:pt>
                <c:pt idx="568">
                  <c:v>512315</c:v>
                </c:pt>
                <c:pt idx="569">
                  <c:v>512315</c:v>
                </c:pt>
                <c:pt idx="570">
                  <c:v>512315</c:v>
                </c:pt>
                <c:pt idx="571">
                  <c:v>512315</c:v>
                </c:pt>
                <c:pt idx="572">
                  <c:v>512315</c:v>
                </c:pt>
                <c:pt idx="573">
                  <c:v>512315</c:v>
                </c:pt>
                <c:pt idx="574">
                  <c:v>512315</c:v>
                </c:pt>
                <c:pt idx="575">
                  <c:v>512315</c:v>
                </c:pt>
                <c:pt idx="576">
                  <c:v>512315</c:v>
                </c:pt>
                <c:pt idx="577">
                  <c:v>512315</c:v>
                </c:pt>
                <c:pt idx="578">
                  <c:v>512315</c:v>
                </c:pt>
                <c:pt idx="579">
                  <c:v>512315</c:v>
                </c:pt>
                <c:pt idx="580">
                  <c:v>512315</c:v>
                </c:pt>
                <c:pt idx="581">
                  <c:v>512315</c:v>
                </c:pt>
                <c:pt idx="582">
                  <c:v>512315</c:v>
                </c:pt>
                <c:pt idx="583">
                  <c:v>512315</c:v>
                </c:pt>
                <c:pt idx="584">
                  <c:v>512315</c:v>
                </c:pt>
                <c:pt idx="585">
                  <c:v>512315</c:v>
                </c:pt>
                <c:pt idx="586">
                  <c:v>512315</c:v>
                </c:pt>
                <c:pt idx="587">
                  <c:v>512315</c:v>
                </c:pt>
                <c:pt idx="588">
                  <c:v>512315</c:v>
                </c:pt>
                <c:pt idx="589">
                  <c:v>512315</c:v>
                </c:pt>
                <c:pt idx="590">
                  <c:v>512315</c:v>
                </c:pt>
                <c:pt idx="591">
                  <c:v>512315</c:v>
                </c:pt>
                <c:pt idx="592">
                  <c:v>512315</c:v>
                </c:pt>
                <c:pt idx="593">
                  <c:v>499315</c:v>
                </c:pt>
                <c:pt idx="594">
                  <c:v>486315</c:v>
                </c:pt>
                <c:pt idx="595">
                  <c:v>486315</c:v>
                </c:pt>
                <c:pt idx="596">
                  <c:v>486315</c:v>
                </c:pt>
                <c:pt idx="597">
                  <c:v>486315</c:v>
                </c:pt>
                <c:pt idx="598">
                  <c:v>486315</c:v>
                </c:pt>
                <c:pt idx="599">
                  <c:v>486315</c:v>
                </c:pt>
                <c:pt idx="600">
                  <c:v>486315</c:v>
                </c:pt>
                <c:pt idx="601">
                  <c:v>486315</c:v>
                </c:pt>
                <c:pt idx="602">
                  <c:v>486315</c:v>
                </c:pt>
                <c:pt idx="603">
                  <c:v>486315</c:v>
                </c:pt>
                <c:pt idx="604">
                  <c:v>486315</c:v>
                </c:pt>
                <c:pt idx="605">
                  <c:v>486315</c:v>
                </c:pt>
                <c:pt idx="606">
                  <c:v>486315</c:v>
                </c:pt>
                <c:pt idx="607">
                  <c:v>486315</c:v>
                </c:pt>
                <c:pt idx="608">
                  <c:v>488315</c:v>
                </c:pt>
                <c:pt idx="609">
                  <c:v>488315</c:v>
                </c:pt>
                <c:pt idx="610">
                  <c:v>488315</c:v>
                </c:pt>
                <c:pt idx="611">
                  <c:v>488315</c:v>
                </c:pt>
                <c:pt idx="612">
                  <c:v>488315</c:v>
                </c:pt>
                <c:pt idx="613">
                  <c:v>232102</c:v>
                </c:pt>
                <c:pt idx="614">
                  <c:v>232102</c:v>
                </c:pt>
                <c:pt idx="615">
                  <c:v>232102</c:v>
                </c:pt>
                <c:pt idx="616">
                  <c:v>232102</c:v>
                </c:pt>
                <c:pt idx="617">
                  <c:v>232102</c:v>
                </c:pt>
                <c:pt idx="618">
                  <c:v>219102</c:v>
                </c:pt>
                <c:pt idx="619">
                  <c:v>219102</c:v>
                </c:pt>
                <c:pt idx="620">
                  <c:v>219102</c:v>
                </c:pt>
                <c:pt idx="621">
                  <c:v>219102</c:v>
                </c:pt>
                <c:pt idx="622">
                  <c:v>219102</c:v>
                </c:pt>
                <c:pt idx="623">
                  <c:v>219102</c:v>
                </c:pt>
                <c:pt idx="624">
                  <c:v>219102</c:v>
                </c:pt>
                <c:pt idx="625">
                  <c:v>219102</c:v>
                </c:pt>
                <c:pt idx="626">
                  <c:v>219102</c:v>
                </c:pt>
                <c:pt idx="627">
                  <c:v>219102</c:v>
                </c:pt>
                <c:pt idx="628">
                  <c:v>219102</c:v>
                </c:pt>
                <c:pt idx="629">
                  <c:v>219102</c:v>
                </c:pt>
                <c:pt idx="630">
                  <c:v>219102</c:v>
                </c:pt>
                <c:pt idx="631">
                  <c:v>219102</c:v>
                </c:pt>
                <c:pt idx="632">
                  <c:v>219102</c:v>
                </c:pt>
                <c:pt idx="633">
                  <c:v>204602</c:v>
                </c:pt>
                <c:pt idx="634">
                  <c:v>204602</c:v>
                </c:pt>
                <c:pt idx="635">
                  <c:v>204602</c:v>
                </c:pt>
                <c:pt idx="636">
                  <c:v>204602</c:v>
                </c:pt>
                <c:pt idx="637">
                  <c:v>166102</c:v>
                </c:pt>
                <c:pt idx="638">
                  <c:v>153102</c:v>
                </c:pt>
                <c:pt idx="639">
                  <c:v>148102</c:v>
                </c:pt>
                <c:pt idx="640">
                  <c:v>141602</c:v>
                </c:pt>
                <c:pt idx="641">
                  <c:v>130102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15B-4DC0-9270-749397C6D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0538328"/>
        <c:axId val="610538656"/>
      </c:lineChart>
      <c:dateAx>
        <c:axId val="61053832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numFmt formatCode="m/d/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10538656"/>
        <c:crosses val="autoZero"/>
        <c:auto val="0"/>
        <c:lblOffset val="100"/>
        <c:baseTimeUnit val="days"/>
      </c:dateAx>
      <c:valAx>
        <c:axId val="61053865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1053832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3.9511111111111101E-3"/>
                <c:y val="3.3859490740740739E-2"/>
              </c:manualLayout>
            </c:layout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l-PL" sz="2000" b="1">
                <a:solidFill>
                  <a:sysClr val="windowText" lastClr="000000"/>
                </a:solidFill>
              </a:rPr>
              <a:t>Beta ETF WIG</a:t>
            </a:r>
            <a:r>
              <a:rPr lang="pl-PL" sz="2000" b="1" baseline="0">
                <a:solidFill>
                  <a:sysClr val="windowText" lastClr="000000"/>
                </a:solidFill>
              </a:rPr>
              <a:t>20TR - zapisy netto (ilość CI)</a:t>
            </a:r>
            <a:endParaRPr lang="en-US" sz="20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3.937101851851852E-2"/>
          <c:y val="0.11029467592592594"/>
          <c:w val="0.94769379629629624"/>
          <c:h val="0.714708101851851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BETAW20T!$L$7</c:f>
              <c:strCache>
                <c:ptCount val="1"/>
                <c:pt idx="0">
                  <c:v>Zmiana 
liczby CI</c:v>
                </c:pt>
              </c:strCache>
            </c:strRef>
          </c:tx>
          <c:spPr>
            <a:solidFill>
              <a:srgbClr val="00B050"/>
            </a:solidFill>
            <a:ln w="3175">
              <a:solidFill>
                <a:sysClr val="windowText" lastClr="000000"/>
              </a:solidFill>
            </a:ln>
            <a:effectLst/>
          </c:spPr>
          <c:invertIfNegative val="0"/>
          <c:dPt>
            <c:idx val="34"/>
            <c:invertIfNegative val="0"/>
            <c:bubble3D val="0"/>
            <c:spPr>
              <a:solidFill>
                <a:srgbClr val="C00000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0F7-40BD-97E0-275155D69066}"/>
              </c:ext>
            </c:extLst>
          </c:dPt>
          <c:dPt>
            <c:idx val="252"/>
            <c:invertIfNegative val="0"/>
            <c:bubble3D val="0"/>
            <c:spPr>
              <a:solidFill>
                <a:srgbClr val="C00000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0F7-40BD-97E0-275155D69066}"/>
              </c:ext>
            </c:extLst>
          </c:dPt>
          <c:dPt>
            <c:idx val="489"/>
            <c:invertIfNegative val="0"/>
            <c:bubble3D val="0"/>
            <c:spPr>
              <a:solidFill>
                <a:srgbClr val="C00000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0F7-40BD-97E0-275155D69066}"/>
              </c:ext>
            </c:extLst>
          </c:dPt>
          <c:dPt>
            <c:idx val="630"/>
            <c:invertIfNegative val="0"/>
            <c:bubble3D val="0"/>
            <c:spPr>
              <a:solidFill>
                <a:srgbClr val="C00000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F96-4F38-BC8A-FBE5CF34816F}"/>
              </c:ext>
            </c:extLst>
          </c:dPt>
          <c:dPt>
            <c:idx val="633"/>
            <c:invertIfNegative val="0"/>
            <c:bubble3D val="0"/>
            <c:spPr>
              <a:solidFill>
                <a:srgbClr val="C00000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3F96-4F38-BC8A-FBE5CF34816F}"/>
              </c:ext>
            </c:extLst>
          </c:dPt>
          <c:dPt>
            <c:idx val="639"/>
            <c:invertIfNegative val="0"/>
            <c:bubble3D val="0"/>
            <c:spPr>
              <a:solidFill>
                <a:srgbClr val="C00000"/>
              </a:solidFill>
              <a:ln w="3175"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3F96-4F38-BC8A-FBE5CF34816F}"/>
              </c:ext>
            </c:extLst>
          </c:dPt>
          <c:cat>
            <c:numRef>
              <c:f>BETAW20T!$B$9:$B$650</c:f>
              <c:numCache>
                <c:formatCode>m/d/yyyy</c:formatCode>
                <c:ptCount val="642"/>
                <c:pt idx="1">
                  <c:v>44405</c:v>
                </c:pt>
                <c:pt idx="2">
                  <c:v>44404</c:v>
                </c:pt>
                <c:pt idx="3">
                  <c:v>44403</c:v>
                </c:pt>
                <c:pt idx="4">
                  <c:v>44400</c:v>
                </c:pt>
                <c:pt idx="5">
                  <c:v>44399</c:v>
                </c:pt>
                <c:pt idx="6">
                  <c:v>44398</c:v>
                </c:pt>
                <c:pt idx="7">
                  <c:v>44397</c:v>
                </c:pt>
                <c:pt idx="8">
                  <c:v>44396</c:v>
                </c:pt>
                <c:pt idx="9">
                  <c:v>44393</c:v>
                </c:pt>
                <c:pt idx="10">
                  <c:v>44392</c:v>
                </c:pt>
                <c:pt idx="11">
                  <c:v>44391</c:v>
                </c:pt>
                <c:pt idx="12">
                  <c:v>44390</c:v>
                </c:pt>
                <c:pt idx="13">
                  <c:v>44389</c:v>
                </c:pt>
                <c:pt idx="14">
                  <c:v>44386</c:v>
                </c:pt>
                <c:pt idx="15">
                  <c:v>44385</c:v>
                </c:pt>
                <c:pt idx="16">
                  <c:v>44384</c:v>
                </c:pt>
                <c:pt idx="17">
                  <c:v>44383</c:v>
                </c:pt>
                <c:pt idx="18">
                  <c:v>44382</c:v>
                </c:pt>
                <c:pt idx="19">
                  <c:v>44379</c:v>
                </c:pt>
                <c:pt idx="20">
                  <c:v>44378</c:v>
                </c:pt>
                <c:pt idx="21">
                  <c:v>44377</c:v>
                </c:pt>
                <c:pt idx="22">
                  <c:v>44376</c:v>
                </c:pt>
                <c:pt idx="23">
                  <c:v>44375</c:v>
                </c:pt>
                <c:pt idx="24">
                  <c:v>44372</c:v>
                </c:pt>
                <c:pt idx="25">
                  <c:v>44371</c:v>
                </c:pt>
                <c:pt idx="26">
                  <c:v>44370</c:v>
                </c:pt>
                <c:pt idx="27">
                  <c:v>44369</c:v>
                </c:pt>
                <c:pt idx="28">
                  <c:v>44368</c:v>
                </c:pt>
                <c:pt idx="29">
                  <c:v>44365</c:v>
                </c:pt>
                <c:pt idx="30">
                  <c:v>44364</c:v>
                </c:pt>
                <c:pt idx="31">
                  <c:v>44363</c:v>
                </c:pt>
                <c:pt idx="32">
                  <c:v>44362</c:v>
                </c:pt>
                <c:pt idx="33">
                  <c:v>44361</c:v>
                </c:pt>
                <c:pt idx="34">
                  <c:v>44358</c:v>
                </c:pt>
                <c:pt idx="35">
                  <c:v>44357</c:v>
                </c:pt>
                <c:pt idx="36">
                  <c:v>44356</c:v>
                </c:pt>
                <c:pt idx="37">
                  <c:v>44355</c:v>
                </c:pt>
                <c:pt idx="38">
                  <c:v>44354</c:v>
                </c:pt>
                <c:pt idx="39">
                  <c:v>44351</c:v>
                </c:pt>
                <c:pt idx="40">
                  <c:v>44349</c:v>
                </c:pt>
                <c:pt idx="41">
                  <c:v>44348</c:v>
                </c:pt>
                <c:pt idx="42">
                  <c:v>44347</c:v>
                </c:pt>
                <c:pt idx="43">
                  <c:v>44344</c:v>
                </c:pt>
                <c:pt idx="44">
                  <c:v>44343</c:v>
                </c:pt>
                <c:pt idx="45">
                  <c:v>44342</c:v>
                </c:pt>
                <c:pt idx="46">
                  <c:v>44341</c:v>
                </c:pt>
                <c:pt idx="47">
                  <c:v>44340</c:v>
                </c:pt>
                <c:pt idx="48">
                  <c:v>44337</c:v>
                </c:pt>
                <c:pt idx="49">
                  <c:v>44336</c:v>
                </c:pt>
                <c:pt idx="50">
                  <c:v>44335</c:v>
                </c:pt>
                <c:pt idx="51">
                  <c:v>44334</c:v>
                </c:pt>
                <c:pt idx="52">
                  <c:v>44333</c:v>
                </c:pt>
                <c:pt idx="53">
                  <c:v>44330</c:v>
                </c:pt>
                <c:pt idx="54">
                  <c:v>44329</c:v>
                </c:pt>
                <c:pt idx="55">
                  <c:v>44328</c:v>
                </c:pt>
                <c:pt idx="56">
                  <c:v>44327</c:v>
                </c:pt>
                <c:pt idx="57">
                  <c:v>44326</c:v>
                </c:pt>
                <c:pt idx="58">
                  <c:v>44323</c:v>
                </c:pt>
                <c:pt idx="59">
                  <c:v>44322</c:v>
                </c:pt>
                <c:pt idx="60">
                  <c:v>44321</c:v>
                </c:pt>
                <c:pt idx="61">
                  <c:v>44320</c:v>
                </c:pt>
                <c:pt idx="62">
                  <c:v>44316</c:v>
                </c:pt>
                <c:pt idx="63">
                  <c:v>44315</c:v>
                </c:pt>
                <c:pt idx="64">
                  <c:v>44314</c:v>
                </c:pt>
                <c:pt idx="65">
                  <c:v>44313</c:v>
                </c:pt>
                <c:pt idx="66">
                  <c:v>44312</c:v>
                </c:pt>
                <c:pt idx="67">
                  <c:v>44309</c:v>
                </c:pt>
                <c:pt idx="68">
                  <c:v>44308</c:v>
                </c:pt>
                <c:pt idx="69">
                  <c:v>44307</c:v>
                </c:pt>
                <c:pt idx="70">
                  <c:v>44306</c:v>
                </c:pt>
                <c:pt idx="71">
                  <c:v>44305</c:v>
                </c:pt>
                <c:pt idx="72">
                  <c:v>44302</c:v>
                </c:pt>
                <c:pt idx="73">
                  <c:v>44301</c:v>
                </c:pt>
                <c:pt idx="74">
                  <c:v>44300</c:v>
                </c:pt>
                <c:pt idx="75">
                  <c:v>44299</c:v>
                </c:pt>
                <c:pt idx="76">
                  <c:v>44298</c:v>
                </c:pt>
                <c:pt idx="77">
                  <c:v>44295</c:v>
                </c:pt>
                <c:pt idx="78">
                  <c:v>44294</c:v>
                </c:pt>
                <c:pt idx="79">
                  <c:v>44293</c:v>
                </c:pt>
                <c:pt idx="80">
                  <c:v>44292</c:v>
                </c:pt>
                <c:pt idx="81">
                  <c:v>44287</c:v>
                </c:pt>
                <c:pt idx="82">
                  <c:v>44286</c:v>
                </c:pt>
                <c:pt idx="83">
                  <c:v>44285</c:v>
                </c:pt>
                <c:pt idx="84">
                  <c:v>44284</c:v>
                </c:pt>
                <c:pt idx="85">
                  <c:v>44281</c:v>
                </c:pt>
                <c:pt idx="86">
                  <c:v>44280</c:v>
                </c:pt>
                <c:pt idx="87">
                  <c:v>44279</c:v>
                </c:pt>
                <c:pt idx="88">
                  <c:v>44278</c:v>
                </c:pt>
                <c:pt idx="89">
                  <c:v>44277</c:v>
                </c:pt>
                <c:pt idx="90">
                  <c:v>44274</c:v>
                </c:pt>
                <c:pt idx="91">
                  <c:v>44273</c:v>
                </c:pt>
                <c:pt idx="92">
                  <c:v>44272</c:v>
                </c:pt>
                <c:pt idx="93">
                  <c:v>44271</c:v>
                </c:pt>
                <c:pt idx="94">
                  <c:v>44270</c:v>
                </c:pt>
                <c:pt idx="95">
                  <c:v>44267</c:v>
                </c:pt>
                <c:pt idx="96">
                  <c:v>44266</c:v>
                </c:pt>
                <c:pt idx="97">
                  <c:v>44265</c:v>
                </c:pt>
                <c:pt idx="98">
                  <c:v>44264</c:v>
                </c:pt>
                <c:pt idx="99">
                  <c:v>44263</c:v>
                </c:pt>
                <c:pt idx="100">
                  <c:v>44260</c:v>
                </c:pt>
                <c:pt idx="101">
                  <c:v>44259</c:v>
                </c:pt>
                <c:pt idx="102">
                  <c:v>44258</c:v>
                </c:pt>
                <c:pt idx="103">
                  <c:v>44257</c:v>
                </c:pt>
                <c:pt idx="104">
                  <c:v>44256</c:v>
                </c:pt>
                <c:pt idx="105">
                  <c:v>44253</c:v>
                </c:pt>
                <c:pt idx="106">
                  <c:v>44252</c:v>
                </c:pt>
                <c:pt idx="107">
                  <c:v>44251</c:v>
                </c:pt>
                <c:pt idx="108">
                  <c:v>44250</c:v>
                </c:pt>
                <c:pt idx="109">
                  <c:v>44249</c:v>
                </c:pt>
                <c:pt idx="110">
                  <c:v>44246</c:v>
                </c:pt>
                <c:pt idx="111">
                  <c:v>44245</c:v>
                </c:pt>
                <c:pt idx="112">
                  <c:v>44244</c:v>
                </c:pt>
                <c:pt idx="113">
                  <c:v>44243</c:v>
                </c:pt>
                <c:pt idx="114">
                  <c:v>44242</c:v>
                </c:pt>
                <c:pt idx="115">
                  <c:v>44239</c:v>
                </c:pt>
                <c:pt idx="116">
                  <c:v>44238</c:v>
                </c:pt>
                <c:pt idx="117">
                  <c:v>44237</c:v>
                </c:pt>
                <c:pt idx="118">
                  <c:v>44236</c:v>
                </c:pt>
                <c:pt idx="119">
                  <c:v>44235</c:v>
                </c:pt>
                <c:pt idx="120">
                  <c:v>44232</c:v>
                </c:pt>
                <c:pt idx="121">
                  <c:v>44231</c:v>
                </c:pt>
                <c:pt idx="122">
                  <c:v>44230</c:v>
                </c:pt>
                <c:pt idx="123">
                  <c:v>44229</c:v>
                </c:pt>
                <c:pt idx="124">
                  <c:v>44228</c:v>
                </c:pt>
                <c:pt idx="125">
                  <c:v>44225</c:v>
                </c:pt>
                <c:pt idx="126">
                  <c:v>44224</c:v>
                </c:pt>
                <c:pt idx="127">
                  <c:v>44223</c:v>
                </c:pt>
                <c:pt idx="128">
                  <c:v>44222</c:v>
                </c:pt>
                <c:pt idx="129">
                  <c:v>44221</c:v>
                </c:pt>
                <c:pt idx="130">
                  <c:v>44218</c:v>
                </c:pt>
                <c:pt idx="131">
                  <c:v>44217</c:v>
                </c:pt>
                <c:pt idx="132">
                  <c:v>44216</c:v>
                </c:pt>
                <c:pt idx="133">
                  <c:v>44215</c:v>
                </c:pt>
                <c:pt idx="134">
                  <c:v>44214</c:v>
                </c:pt>
                <c:pt idx="135">
                  <c:v>44211</c:v>
                </c:pt>
                <c:pt idx="136">
                  <c:v>44210</c:v>
                </c:pt>
                <c:pt idx="137">
                  <c:v>44209</c:v>
                </c:pt>
                <c:pt idx="138">
                  <c:v>44208</c:v>
                </c:pt>
                <c:pt idx="139">
                  <c:v>44207</c:v>
                </c:pt>
                <c:pt idx="140">
                  <c:v>44204</c:v>
                </c:pt>
                <c:pt idx="141">
                  <c:v>44203</c:v>
                </c:pt>
                <c:pt idx="142">
                  <c:v>44201</c:v>
                </c:pt>
                <c:pt idx="143">
                  <c:v>44200</c:v>
                </c:pt>
                <c:pt idx="144">
                  <c:v>44195</c:v>
                </c:pt>
                <c:pt idx="145">
                  <c:v>44194</c:v>
                </c:pt>
                <c:pt idx="146">
                  <c:v>44193</c:v>
                </c:pt>
                <c:pt idx="147">
                  <c:v>44188</c:v>
                </c:pt>
                <c:pt idx="148">
                  <c:v>44187</c:v>
                </c:pt>
                <c:pt idx="149">
                  <c:v>44186</c:v>
                </c:pt>
                <c:pt idx="150">
                  <c:v>44183</c:v>
                </c:pt>
                <c:pt idx="151">
                  <c:v>44182</c:v>
                </c:pt>
                <c:pt idx="152">
                  <c:v>44181</c:v>
                </c:pt>
                <c:pt idx="153">
                  <c:v>44180</c:v>
                </c:pt>
                <c:pt idx="154">
                  <c:v>44179</c:v>
                </c:pt>
                <c:pt idx="155">
                  <c:v>44176</c:v>
                </c:pt>
                <c:pt idx="156">
                  <c:v>44175</c:v>
                </c:pt>
                <c:pt idx="157">
                  <c:v>44174</c:v>
                </c:pt>
                <c:pt idx="158">
                  <c:v>44173</c:v>
                </c:pt>
                <c:pt idx="159">
                  <c:v>44172</c:v>
                </c:pt>
                <c:pt idx="160">
                  <c:v>44169</c:v>
                </c:pt>
                <c:pt idx="161">
                  <c:v>44168</c:v>
                </c:pt>
                <c:pt idx="162">
                  <c:v>44167</c:v>
                </c:pt>
                <c:pt idx="163">
                  <c:v>44166</c:v>
                </c:pt>
                <c:pt idx="164">
                  <c:v>44165</c:v>
                </c:pt>
                <c:pt idx="165">
                  <c:v>44162</c:v>
                </c:pt>
                <c:pt idx="166">
                  <c:v>44161</c:v>
                </c:pt>
                <c:pt idx="167">
                  <c:v>44160</c:v>
                </c:pt>
                <c:pt idx="168">
                  <c:v>44159</c:v>
                </c:pt>
                <c:pt idx="169">
                  <c:v>44158</c:v>
                </c:pt>
                <c:pt idx="170">
                  <c:v>44155</c:v>
                </c:pt>
                <c:pt idx="171">
                  <c:v>44154</c:v>
                </c:pt>
                <c:pt idx="172">
                  <c:v>44153</c:v>
                </c:pt>
                <c:pt idx="173">
                  <c:v>44152</c:v>
                </c:pt>
                <c:pt idx="174">
                  <c:v>44151</c:v>
                </c:pt>
                <c:pt idx="175">
                  <c:v>44148</c:v>
                </c:pt>
                <c:pt idx="176">
                  <c:v>44147</c:v>
                </c:pt>
                <c:pt idx="177">
                  <c:v>44145</c:v>
                </c:pt>
                <c:pt idx="178">
                  <c:v>44144</c:v>
                </c:pt>
                <c:pt idx="179">
                  <c:v>44141</c:v>
                </c:pt>
                <c:pt idx="180">
                  <c:v>44140</c:v>
                </c:pt>
                <c:pt idx="181">
                  <c:v>44139</c:v>
                </c:pt>
                <c:pt idx="182">
                  <c:v>44138</c:v>
                </c:pt>
                <c:pt idx="183">
                  <c:v>44137</c:v>
                </c:pt>
                <c:pt idx="184">
                  <c:v>44134</c:v>
                </c:pt>
                <c:pt idx="185">
                  <c:v>44133</c:v>
                </c:pt>
                <c:pt idx="186">
                  <c:v>44132</c:v>
                </c:pt>
                <c:pt idx="187">
                  <c:v>44131</c:v>
                </c:pt>
                <c:pt idx="188">
                  <c:v>44130</c:v>
                </c:pt>
                <c:pt idx="189">
                  <c:v>44127</c:v>
                </c:pt>
                <c:pt idx="190">
                  <c:v>44126</c:v>
                </c:pt>
                <c:pt idx="191">
                  <c:v>44125</c:v>
                </c:pt>
                <c:pt idx="192">
                  <c:v>44124</c:v>
                </c:pt>
                <c:pt idx="193">
                  <c:v>44123</c:v>
                </c:pt>
                <c:pt idx="194">
                  <c:v>44120</c:v>
                </c:pt>
                <c:pt idx="195">
                  <c:v>44119</c:v>
                </c:pt>
                <c:pt idx="196">
                  <c:v>44118</c:v>
                </c:pt>
                <c:pt idx="197">
                  <c:v>44117</c:v>
                </c:pt>
                <c:pt idx="198">
                  <c:v>44116</c:v>
                </c:pt>
                <c:pt idx="199">
                  <c:v>44113</c:v>
                </c:pt>
                <c:pt idx="200">
                  <c:v>44112</c:v>
                </c:pt>
                <c:pt idx="201">
                  <c:v>44111</c:v>
                </c:pt>
                <c:pt idx="202">
                  <c:v>44110</c:v>
                </c:pt>
                <c:pt idx="203">
                  <c:v>44109</c:v>
                </c:pt>
                <c:pt idx="204">
                  <c:v>44106</c:v>
                </c:pt>
                <c:pt idx="205">
                  <c:v>44105</c:v>
                </c:pt>
                <c:pt idx="206">
                  <c:v>44104</c:v>
                </c:pt>
                <c:pt idx="207">
                  <c:v>44103</c:v>
                </c:pt>
                <c:pt idx="208">
                  <c:v>44102</c:v>
                </c:pt>
                <c:pt idx="209">
                  <c:v>44099</c:v>
                </c:pt>
                <c:pt idx="210">
                  <c:v>44098</c:v>
                </c:pt>
                <c:pt idx="211">
                  <c:v>44097</c:v>
                </c:pt>
                <c:pt idx="212">
                  <c:v>44096</c:v>
                </c:pt>
                <c:pt idx="213">
                  <c:v>44095</c:v>
                </c:pt>
                <c:pt idx="214">
                  <c:v>44092</c:v>
                </c:pt>
                <c:pt idx="215">
                  <c:v>44091</c:v>
                </c:pt>
                <c:pt idx="216">
                  <c:v>44090</c:v>
                </c:pt>
                <c:pt idx="217">
                  <c:v>44089</c:v>
                </c:pt>
                <c:pt idx="218">
                  <c:v>44088</c:v>
                </c:pt>
                <c:pt idx="219">
                  <c:v>44085</c:v>
                </c:pt>
                <c:pt idx="220">
                  <c:v>44084</c:v>
                </c:pt>
                <c:pt idx="221">
                  <c:v>44083</c:v>
                </c:pt>
                <c:pt idx="222">
                  <c:v>44082</c:v>
                </c:pt>
                <c:pt idx="223">
                  <c:v>44081</c:v>
                </c:pt>
                <c:pt idx="224">
                  <c:v>44078</c:v>
                </c:pt>
                <c:pt idx="225">
                  <c:v>44077</c:v>
                </c:pt>
                <c:pt idx="226">
                  <c:v>44076</c:v>
                </c:pt>
                <c:pt idx="227">
                  <c:v>44075</c:v>
                </c:pt>
                <c:pt idx="228">
                  <c:v>44074</c:v>
                </c:pt>
                <c:pt idx="229">
                  <c:v>44071</c:v>
                </c:pt>
                <c:pt idx="230">
                  <c:v>44070</c:v>
                </c:pt>
                <c:pt idx="231">
                  <c:v>44069</c:v>
                </c:pt>
                <c:pt idx="232">
                  <c:v>44068</c:v>
                </c:pt>
                <c:pt idx="233">
                  <c:v>44067</c:v>
                </c:pt>
                <c:pt idx="234">
                  <c:v>44064</c:v>
                </c:pt>
                <c:pt idx="235">
                  <c:v>44063</c:v>
                </c:pt>
                <c:pt idx="236">
                  <c:v>44062</c:v>
                </c:pt>
                <c:pt idx="237">
                  <c:v>44061</c:v>
                </c:pt>
                <c:pt idx="238">
                  <c:v>44060</c:v>
                </c:pt>
                <c:pt idx="239">
                  <c:v>44057</c:v>
                </c:pt>
                <c:pt idx="240">
                  <c:v>44056</c:v>
                </c:pt>
                <c:pt idx="241">
                  <c:v>44055</c:v>
                </c:pt>
                <c:pt idx="242">
                  <c:v>44054</c:v>
                </c:pt>
                <c:pt idx="243">
                  <c:v>44053</c:v>
                </c:pt>
                <c:pt idx="244">
                  <c:v>44050</c:v>
                </c:pt>
                <c:pt idx="245">
                  <c:v>44049</c:v>
                </c:pt>
                <c:pt idx="246">
                  <c:v>44048</c:v>
                </c:pt>
                <c:pt idx="247">
                  <c:v>44047</c:v>
                </c:pt>
                <c:pt idx="248">
                  <c:v>44046</c:v>
                </c:pt>
                <c:pt idx="249">
                  <c:v>44043</c:v>
                </c:pt>
                <c:pt idx="250">
                  <c:v>44042</c:v>
                </c:pt>
                <c:pt idx="251">
                  <c:v>44041</c:v>
                </c:pt>
                <c:pt idx="252">
                  <c:v>44040</c:v>
                </c:pt>
                <c:pt idx="253">
                  <c:v>44039</c:v>
                </c:pt>
                <c:pt idx="254">
                  <c:v>44036</c:v>
                </c:pt>
                <c:pt idx="255">
                  <c:v>44035</c:v>
                </c:pt>
                <c:pt idx="256">
                  <c:v>44034</c:v>
                </c:pt>
                <c:pt idx="257">
                  <c:v>44033</c:v>
                </c:pt>
                <c:pt idx="258">
                  <c:v>44032</c:v>
                </c:pt>
                <c:pt idx="259">
                  <c:v>44029</c:v>
                </c:pt>
                <c:pt idx="260">
                  <c:v>44028</c:v>
                </c:pt>
                <c:pt idx="261">
                  <c:v>44027</c:v>
                </c:pt>
                <c:pt idx="262">
                  <c:v>44026</c:v>
                </c:pt>
                <c:pt idx="263">
                  <c:v>44025</c:v>
                </c:pt>
                <c:pt idx="264">
                  <c:v>44022</c:v>
                </c:pt>
                <c:pt idx="265">
                  <c:v>44021</c:v>
                </c:pt>
                <c:pt idx="266">
                  <c:v>44020</c:v>
                </c:pt>
                <c:pt idx="267">
                  <c:v>44019</c:v>
                </c:pt>
                <c:pt idx="268">
                  <c:v>44018</c:v>
                </c:pt>
                <c:pt idx="269">
                  <c:v>44015</c:v>
                </c:pt>
                <c:pt idx="270">
                  <c:v>44014</c:v>
                </c:pt>
                <c:pt idx="271">
                  <c:v>44013</c:v>
                </c:pt>
                <c:pt idx="272">
                  <c:v>44012</c:v>
                </c:pt>
                <c:pt idx="273">
                  <c:v>44011</c:v>
                </c:pt>
                <c:pt idx="274">
                  <c:v>44008</c:v>
                </c:pt>
                <c:pt idx="275">
                  <c:v>44007</c:v>
                </c:pt>
                <c:pt idx="276">
                  <c:v>44006</c:v>
                </c:pt>
                <c:pt idx="277">
                  <c:v>44005</c:v>
                </c:pt>
                <c:pt idx="278">
                  <c:v>44004</c:v>
                </c:pt>
                <c:pt idx="279">
                  <c:v>44001</c:v>
                </c:pt>
                <c:pt idx="280">
                  <c:v>44000</c:v>
                </c:pt>
                <c:pt idx="281">
                  <c:v>43999</c:v>
                </c:pt>
                <c:pt idx="282">
                  <c:v>43998</c:v>
                </c:pt>
                <c:pt idx="283">
                  <c:v>43997</c:v>
                </c:pt>
                <c:pt idx="284">
                  <c:v>43994</c:v>
                </c:pt>
                <c:pt idx="285">
                  <c:v>43992</c:v>
                </c:pt>
                <c:pt idx="286">
                  <c:v>43991</c:v>
                </c:pt>
                <c:pt idx="287">
                  <c:v>43990</c:v>
                </c:pt>
                <c:pt idx="288">
                  <c:v>43987</c:v>
                </c:pt>
                <c:pt idx="289">
                  <c:v>43986</c:v>
                </c:pt>
                <c:pt idx="290">
                  <c:v>43985</c:v>
                </c:pt>
                <c:pt idx="291">
                  <c:v>43984</c:v>
                </c:pt>
                <c:pt idx="292">
                  <c:v>43983</c:v>
                </c:pt>
                <c:pt idx="293">
                  <c:v>43980</c:v>
                </c:pt>
                <c:pt idx="294">
                  <c:v>43979</c:v>
                </c:pt>
                <c:pt idx="295">
                  <c:v>43978</c:v>
                </c:pt>
                <c:pt idx="296">
                  <c:v>43977</c:v>
                </c:pt>
                <c:pt idx="297">
                  <c:v>43976</c:v>
                </c:pt>
                <c:pt idx="298">
                  <c:v>43973</c:v>
                </c:pt>
                <c:pt idx="299">
                  <c:v>43972</c:v>
                </c:pt>
                <c:pt idx="300">
                  <c:v>43971</c:v>
                </c:pt>
                <c:pt idx="301">
                  <c:v>43970</c:v>
                </c:pt>
                <c:pt idx="302">
                  <c:v>43969</c:v>
                </c:pt>
                <c:pt idx="303">
                  <c:v>43966</c:v>
                </c:pt>
                <c:pt idx="304">
                  <c:v>43965</c:v>
                </c:pt>
                <c:pt idx="305">
                  <c:v>43964</c:v>
                </c:pt>
                <c:pt idx="306">
                  <c:v>43963</c:v>
                </c:pt>
                <c:pt idx="307">
                  <c:v>43962</c:v>
                </c:pt>
                <c:pt idx="308">
                  <c:v>43959</c:v>
                </c:pt>
                <c:pt idx="309">
                  <c:v>43958</c:v>
                </c:pt>
                <c:pt idx="310">
                  <c:v>43957</c:v>
                </c:pt>
                <c:pt idx="311">
                  <c:v>43956</c:v>
                </c:pt>
                <c:pt idx="312">
                  <c:v>43955</c:v>
                </c:pt>
                <c:pt idx="313">
                  <c:v>43951</c:v>
                </c:pt>
                <c:pt idx="314">
                  <c:v>43950</c:v>
                </c:pt>
                <c:pt idx="315">
                  <c:v>43949</c:v>
                </c:pt>
                <c:pt idx="316">
                  <c:v>43948</c:v>
                </c:pt>
                <c:pt idx="317">
                  <c:v>43945</c:v>
                </c:pt>
                <c:pt idx="318">
                  <c:v>43944</c:v>
                </c:pt>
                <c:pt idx="319">
                  <c:v>43943</c:v>
                </c:pt>
                <c:pt idx="320">
                  <c:v>43942</c:v>
                </c:pt>
                <c:pt idx="321">
                  <c:v>43941</c:v>
                </c:pt>
                <c:pt idx="322">
                  <c:v>43938</c:v>
                </c:pt>
                <c:pt idx="323">
                  <c:v>43937</c:v>
                </c:pt>
                <c:pt idx="324">
                  <c:v>43936</c:v>
                </c:pt>
                <c:pt idx="325">
                  <c:v>43935</c:v>
                </c:pt>
                <c:pt idx="326">
                  <c:v>43930</c:v>
                </c:pt>
                <c:pt idx="327">
                  <c:v>43929</c:v>
                </c:pt>
                <c:pt idx="328">
                  <c:v>43928</c:v>
                </c:pt>
                <c:pt idx="329">
                  <c:v>43927</c:v>
                </c:pt>
                <c:pt idx="330">
                  <c:v>43924</c:v>
                </c:pt>
                <c:pt idx="331">
                  <c:v>43923</c:v>
                </c:pt>
                <c:pt idx="332">
                  <c:v>43922</c:v>
                </c:pt>
                <c:pt idx="333">
                  <c:v>43921</c:v>
                </c:pt>
                <c:pt idx="334">
                  <c:v>43920</c:v>
                </c:pt>
                <c:pt idx="335">
                  <c:v>43917</c:v>
                </c:pt>
                <c:pt idx="336">
                  <c:v>43916</c:v>
                </c:pt>
                <c:pt idx="337">
                  <c:v>43915</c:v>
                </c:pt>
                <c:pt idx="338">
                  <c:v>43914</c:v>
                </c:pt>
                <c:pt idx="339">
                  <c:v>43913</c:v>
                </c:pt>
                <c:pt idx="340">
                  <c:v>43910</c:v>
                </c:pt>
                <c:pt idx="341">
                  <c:v>43909</c:v>
                </c:pt>
                <c:pt idx="342">
                  <c:v>43908</c:v>
                </c:pt>
                <c:pt idx="343">
                  <c:v>43907</c:v>
                </c:pt>
                <c:pt idx="344">
                  <c:v>43906</c:v>
                </c:pt>
                <c:pt idx="345">
                  <c:v>43903</c:v>
                </c:pt>
                <c:pt idx="346">
                  <c:v>43902</c:v>
                </c:pt>
                <c:pt idx="347">
                  <c:v>43901</c:v>
                </c:pt>
                <c:pt idx="348">
                  <c:v>43900</c:v>
                </c:pt>
                <c:pt idx="349">
                  <c:v>43899</c:v>
                </c:pt>
                <c:pt idx="350">
                  <c:v>43896</c:v>
                </c:pt>
                <c:pt idx="351">
                  <c:v>43895</c:v>
                </c:pt>
                <c:pt idx="352">
                  <c:v>43894</c:v>
                </c:pt>
                <c:pt idx="353">
                  <c:v>43893</c:v>
                </c:pt>
                <c:pt idx="354">
                  <c:v>43892</c:v>
                </c:pt>
                <c:pt idx="355">
                  <c:v>43889</c:v>
                </c:pt>
                <c:pt idx="356">
                  <c:v>43888</c:v>
                </c:pt>
                <c:pt idx="357">
                  <c:v>43887</c:v>
                </c:pt>
                <c:pt idx="358">
                  <c:v>43886</c:v>
                </c:pt>
                <c:pt idx="359">
                  <c:v>43885</c:v>
                </c:pt>
                <c:pt idx="360">
                  <c:v>43882</c:v>
                </c:pt>
                <c:pt idx="361">
                  <c:v>43881</c:v>
                </c:pt>
                <c:pt idx="362">
                  <c:v>43880</c:v>
                </c:pt>
                <c:pt idx="363">
                  <c:v>43879</c:v>
                </c:pt>
                <c:pt idx="364">
                  <c:v>43878</c:v>
                </c:pt>
                <c:pt idx="365">
                  <c:v>43875</c:v>
                </c:pt>
                <c:pt idx="366">
                  <c:v>43874</c:v>
                </c:pt>
                <c:pt idx="367">
                  <c:v>43873</c:v>
                </c:pt>
                <c:pt idx="368">
                  <c:v>43872</c:v>
                </c:pt>
                <c:pt idx="369">
                  <c:v>43871</c:v>
                </c:pt>
                <c:pt idx="370">
                  <c:v>43868</c:v>
                </c:pt>
                <c:pt idx="371">
                  <c:v>43867</c:v>
                </c:pt>
                <c:pt idx="372">
                  <c:v>43866</c:v>
                </c:pt>
                <c:pt idx="373">
                  <c:v>43865</c:v>
                </c:pt>
                <c:pt idx="374">
                  <c:v>43864</c:v>
                </c:pt>
                <c:pt idx="375">
                  <c:v>43861</c:v>
                </c:pt>
                <c:pt idx="376">
                  <c:v>43860</c:v>
                </c:pt>
                <c:pt idx="377">
                  <c:v>43859</c:v>
                </c:pt>
                <c:pt idx="378">
                  <c:v>43858</c:v>
                </c:pt>
                <c:pt idx="379">
                  <c:v>43857</c:v>
                </c:pt>
                <c:pt idx="380">
                  <c:v>43854</c:v>
                </c:pt>
                <c:pt idx="381">
                  <c:v>43853</c:v>
                </c:pt>
                <c:pt idx="382">
                  <c:v>43852</c:v>
                </c:pt>
                <c:pt idx="383">
                  <c:v>43851</c:v>
                </c:pt>
                <c:pt idx="384">
                  <c:v>43850</c:v>
                </c:pt>
                <c:pt idx="385">
                  <c:v>43847</c:v>
                </c:pt>
                <c:pt idx="386">
                  <c:v>43846</c:v>
                </c:pt>
                <c:pt idx="387">
                  <c:v>43845</c:v>
                </c:pt>
                <c:pt idx="388">
                  <c:v>43844</c:v>
                </c:pt>
                <c:pt idx="389">
                  <c:v>43843</c:v>
                </c:pt>
                <c:pt idx="390">
                  <c:v>43840</c:v>
                </c:pt>
                <c:pt idx="391">
                  <c:v>43839</c:v>
                </c:pt>
                <c:pt idx="392">
                  <c:v>43838</c:v>
                </c:pt>
                <c:pt idx="393">
                  <c:v>43837</c:v>
                </c:pt>
                <c:pt idx="394">
                  <c:v>43833</c:v>
                </c:pt>
                <c:pt idx="395">
                  <c:v>43832</c:v>
                </c:pt>
                <c:pt idx="396">
                  <c:v>43829</c:v>
                </c:pt>
                <c:pt idx="397">
                  <c:v>43826</c:v>
                </c:pt>
                <c:pt idx="398">
                  <c:v>43822</c:v>
                </c:pt>
                <c:pt idx="399">
                  <c:v>43819</c:v>
                </c:pt>
                <c:pt idx="400">
                  <c:v>43818</c:v>
                </c:pt>
                <c:pt idx="401">
                  <c:v>43817</c:v>
                </c:pt>
                <c:pt idx="402">
                  <c:v>43816</c:v>
                </c:pt>
                <c:pt idx="403">
                  <c:v>43815</c:v>
                </c:pt>
                <c:pt idx="404">
                  <c:v>43812</c:v>
                </c:pt>
                <c:pt idx="405">
                  <c:v>43811</c:v>
                </c:pt>
                <c:pt idx="406">
                  <c:v>43810</c:v>
                </c:pt>
                <c:pt idx="407">
                  <c:v>43809</c:v>
                </c:pt>
                <c:pt idx="408">
                  <c:v>43808</c:v>
                </c:pt>
                <c:pt idx="409">
                  <c:v>43805</c:v>
                </c:pt>
                <c:pt idx="410">
                  <c:v>43804</c:v>
                </c:pt>
                <c:pt idx="411">
                  <c:v>43803</c:v>
                </c:pt>
                <c:pt idx="412">
                  <c:v>43802</c:v>
                </c:pt>
                <c:pt idx="413">
                  <c:v>43801</c:v>
                </c:pt>
                <c:pt idx="414">
                  <c:v>43798</c:v>
                </c:pt>
                <c:pt idx="415">
                  <c:v>43797</c:v>
                </c:pt>
                <c:pt idx="416">
                  <c:v>43796</c:v>
                </c:pt>
                <c:pt idx="417">
                  <c:v>43795</c:v>
                </c:pt>
                <c:pt idx="418">
                  <c:v>43794</c:v>
                </c:pt>
                <c:pt idx="419">
                  <c:v>43791</c:v>
                </c:pt>
                <c:pt idx="420">
                  <c:v>43790</c:v>
                </c:pt>
                <c:pt idx="421">
                  <c:v>43789</c:v>
                </c:pt>
                <c:pt idx="422">
                  <c:v>43788</c:v>
                </c:pt>
                <c:pt idx="423">
                  <c:v>43787</c:v>
                </c:pt>
                <c:pt idx="424">
                  <c:v>43784</c:v>
                </c:pt>
                <c:pt idx="425">
                  <c:v>43783</c:v>
                </c:pt>
                <c:pt idx="426">
                  <c:v>43782</c:v>
                </c:pt>
                <c:pt idx="427">
                  <c:v>43781</c:v>
                </c:pt>
                <c:pt idx="428">
                  <c:v>43777</c:v>
                </c:pt>
                <c:pt idx="429">
                  <c:v>43776</c:v>
                </c:pt>
                <c:pt idx="430">
                  <c:v>43775</c:v>
                </c:pt>
                <c:pt idx="431">
                  <c:v>43774</c:v>
                </c:pt>
                <c:pt idx="432">
                  <c:v>43773</c:v>
                </c:pt>
                <c:pt idx="433">
                  <c:v>43769</c:v>
                </c:pt>
                <c:pt idx="434">
                  <c:v>43768</c:v>
                </c:pt>
                <c:pt idx="435">
                  <c:v>43767</c:v>
                </c:pt>
                <c:pt idx="436">
                  <c:v>43766</c:v>
                </c:pt>
                <c:pt idx="437">
                  <c:v>43763</c:v>
                </c:pt>
                <c:pt idx="438">
                  <c:v>43762</c:v>
                </c:pt>
                <c:pt idx="439">
                  <c:v>43761</c:v>
                </c:pt>
                <c:pt idx="440">
                  <c:v>43760</c:v>
                </c:pt>
                <c:pt idx="441">
                  <c:v>43759</c:v>
                </c:pt>
                <c:pt idx="442">
                  <c:v>43756</c:v>
                </c:pt>
                <c:pt idx="443">
                  <c:v>43755</c:v>
                </c:pt>
                <c:pt idx="444">
                  <c:v>43754</c:v>
                </c:pt>
                <c:pt idx="445">
                  <c:v>43753</c:v>
                </c:pt>
                <c:pt idx="446">
                  <c:v>43752</c:v>
                </c:pt>
                <c:pt idx="447">
                  <c:v>43749</c:v>
                </c:pt>
                <c:pt idx="448">
                  <c:v>43748</c:v>
                </c:pt>
                <c:pt idx="449">
                  <c:v>43747</c:v>
                </c:pt>
                <c:pt idx="450">
                  <c:v>43746</c:v>
                </c:pt>
                <c:pt idx="451">
                  <c:v>43745</c:v>
                </c:pt>
                <c:pt idx="452">
                  <c:v>43742</c:v>
                </c:pt>
                <c:pt idx="453">
                  <c:v>43741</c:v>
                </c:pt>
                <c:pt idx="454">
                  <c:v>43740</c:v>
                </c:pt>
                <c:pt idx="455">
                  <c:v>43739</c:v>
                </c:pt>
                <c:pt idx="456">
                  <c:v>43738</c:v>
                </c:pt>
                <c:pt idx="457">
                  <c:v>43735</c:v>
                </c:pt>
                <c:pt idx="458">
                  <c:v>43734</c:v>
                </c:pt>
                <c:pt idx="459">
                  <c:v>43733</c:v>
                </c:pt>
                <c:pt idx="460">
                  <c:v>43732</c:v>
                </c:pt>
                <c:pt idx="461">
                  <c:v>43731</c:v>
                </c:pt>
                <c:pt idx="462">
                  <c:v>43728</c:v>
                </c:pt>
                <c:pt idx="463">
                  <c:v>43727</c:v>
                </c:pt>
                <c:pt idx="464">
                  <c:v>43726</c:v>
                </c:pt>
                <c:pt idx="465">
                  <c:v>43725</c:v>
                </c:pt>
                <c:pt idx="466">
                  <c:v>43724</c:v>
                </c:pt>
                <c:pt idx="467">
                  <c:v>43721</c:v>
                </c:pt>
                <c:pt idx="468">
                  <c:v>43720</c:v>
                </c:pt>
                <c:pt idx="469">
                  <c:v>43719</c:v>
                </c:pt>
                <c:pt idx="470">
                  <c:v>43718</c:v>
                </c:pt>
                <c:pt idx="471">
                  <c:v>43717</c:v>
                </c:pt>
                <c:pt idx="472">
                  <c:v>43714</c:v>
                </c:pt>
                <c:pt idx="473">
                  <c:v>43713</c:v>
                </c:pt>
                <c:pt idx="474">
                  <c:v>43712</c:v>
                </c:pt>
                <c:pt idx="475">
                  <c:v>43711</c:v>
                </c:pt>
                <c:pt idx="476">
                  <c:v>43710</c:v>
                </c:pt>
                <c:pt idx="477">
                  <c:v>43707</c:v>
                </c:pt>
                <c:pt idx="478">
                  <c:v>43706</c:v>
                </c:pt>
                <c:pt idx="479">
                  <c:v>43705</c:v>
                </c:pt>
                <c:pt idx="480">
                  <c:v>43704</c:v>
                </c:pt>
                <c:pt idx="481">
                  <c:v>43703</c:v>
                </c:pt>
                <c:pt idx="482">
                  <c:v>43700</c:v>
                </c:pt>
                <c:pt idx="483">
                  <c:v>43699</c:v>
                </c:pt>
                <c:pt idx="484">
                  <c:v>43698</c:v>
                </c:pt>
                <c:pt idx="485">
                  <c:v>43697</c:v>
                </c:pt>
                <c:pt idx="486">
                  <c:v>43696</c:v>
                </c:pt>
                <c:pt idx="487">
                  <c:v>43693</c:v>
                </c:pt>
                <c:pt idx="488">
                  <c:v>43691</c:v>
                </c:pt>
                <c:pt idx="489">
                  <c:v>43690</c:v>
                </c:pt>
                <c:pt idx="490">
                  <c:v>43689</c:v>
                </c:pt>
                <c:pt idx="491">
                  <c:v>43686</c:v>
                </c:pt>
                <c:pt idx="492">
                  <c:v>43685</c:v>
                </c:pt>
                <c:pt idx="493">
                  <c:v>43684</c:v>
                </c:pt>
                <c:pt idx="494">
                  <c:v>43683</c:v>
                </c:pt>
                <c:pt idx="495">
                  <c:v>43682</c:v>
                </c:pt>
                <c:pt idx="496">
                  <c:v>43679</c:v>
                </c:pt>
                <c:pt idx="497">
                  <c:v>43678</c:v>
                </c:pt>
                <c:pt idx="498">
                  <c:v>43677</c:v>
                </c:pt>
                <c:pt idx="499">
                  <c:v>43676</c:v>
                </c:pt>
                <c:pt idx="500">
                  <c:v>43675</c:v>
                </c:pt>
                <c:pt idx="501">
                  <c:v>43672</c:v>
                </c:pt>
                <c:pt idx="502">
                  <c:v>43671</c:v>
                </c:pt>
                <c:pt idx="503">
                  <c:v>43670</c:v>
                </c:pt>
                <c:pt idx="504">
                  <c:v>43669</c:v>
                </c:pt>
                <c:pt idx="505">
                  <c:v>43668</c:v>
                </c:pt>
                <c:pt idx="506">
                  <c:v>43665</c:v>
                </c:pt>
                <c:pt idx="507">
                  <c:v>43664</c:v>
                </c:pt>
                <c:pt idx="508">
                  <c:v>43663</c:v>
                </c:pt>
                <c:pt idx="509">
                  <c:v>43662</c:v>
                </c:pt>
                <c:pt idx="510">
                  <c:v>43661</c:v>
                </c:pt>
                <c:pt idx="511">
                  <c:v>43658</c:v>
                </c:pt>
                <c:pt idx="512">
                  <c:v>43657</c:v>
                </c:pt>
                <c:pt idx="513">
                  <c:v>43656</c:v>
                </c:pt>
                <c:pt idx="514">
                  <c:v>43655</c:v>
                </c:pt>
                <c:pt idx="515">
                  <c:v>43654</c:v>
                </c:pt>
                <c:pt idx="516">
                  <c:v>43651</c:v>
                </c:pt>
                <c:pt idx="517">
                  <c:v>43650</c:v>
                </c:pt>
                <c:pt idx="518">
                  <c:v>43649</c:v>
                </c:pt>
                <c:pt idx="519">
                  <c:v>43648</c:v>
                </c:pt>
                <c:pt idx="520">
                  <c:v>43647</c:v>
                </c:pt>
                <c:pt idx="521">
                  <c:v>43644</c:v>
                </c:pt>
                <c:pt idx="522">
                  <c:v>43643</c:v>
                </c:pt>
                <c:pt idx="523">
                  <c:v>43642</c:v>
                </c:pt>
                <c:pt idx="524">
                  <c:v>43641</c:v>
                </c:pt>
                <c:pt idx="525">
                  <c:v>43640</c:v>
                </c:pt>
                <c:pt idx="526">
                  <c:v>43637</c:v>
                </c:pt>
                <c:pt idx="527">
                  <c:v>43635</c:v>
                </c:pt>
                <c:pt idx="528">
                  <c:v>43634</c:v>
                </c:pt>
                <c:pt idx="529">
                  <c:v>43633</c:v>
                </c:pt>
                <c:pt idx="530">
                  <c:v>43630</c:v>
                </c:pt>
                <c:pt idx="531">
                  <c:v>43629</c:v>
                </c:pt>
                <c:pt idx="532">
                  <c:v>43628</c:v>
                </c:pt>
                <c:pt idx="533">
                  <c:v>43627</c:v>
                </c:pt>
                <c:pt idx="534">
                  <c:v>43626</c:v>
                </c:pt>
                <c:pt idx="535">
                  <c:v>43623</c:v>
                </c:pt>
                <c:pt idx="536">
                  <c:v>43622</c:v>
                </c:pt>
                <c:pt idx="537">
                  <c:v>43621</c:v>
                </c:pt>
                <c:pt idx="538">
                  <c:v>43620</c:v>
                </c:pt>
                <c:pt idx="539">
                  <c:v>43619</c:v>
                </c:pt>
                <c:pt idx="540">
                  <c:v>43616</c:v>
                </c:pt>
                <c:pt idx="541">
                  <c:v>43615</c:v>
                </c:pt>
                <c:pt idx="542">
                  <c:v>43614</c:v>
                </c:pt>
                <c:pt idx="543">
                  <c:v>43613</c:v>
                </c:pt>
                <c:pt idx="544">
                  <c:v>43612</c:v>
                </c:pt>
                <c:pt idx="545">
                  <c:v>43609</c:v>
                </c:pt>
                <c:pt idx="546">
                  <c:v>43608</c:v>
                </c:pt>
                <c:pt idx="547">
                  <c:v>43607</c:v>
                </c:pt>
                <c:pt idx="548">
                  <c:v>43606</c:v>
                </c:pt>
                <c:pt idx="549">
                  <c:v>43605</c:v>
                </c:pt>
                <c:pt idx="550">
                  <c:v>43602</c:v>
                </c:pt>
                <c:pt idx="551">
                  <c:v>43601</c:v>
                </c:pt>
                <c:pt idx="552">
                  <c:v>43600</c:v>
                </c:pt>
                <c:pt idx="553">
                  <c:v>43599</c:v>
                </c:pt>
                <c:pt idx="554">
                  <c:v>43598</c:v>
                </c:pt>
                <c:pt idx="555">
                  <c:v>43595</c:v>
                </c:pt>
                <c:pt idx="556">
                  <c:v>43594</c:v>
                </c:pt>
                <c:pt idx="557">
                  <c:v>43593</c:v>
                </c:pt>
                <c:pt idx="558">
                  <c:v>43592</c:v>
                </c:pt>
                <c:pt idx="559">
                  <c:v>43591</c:v>
                </c:pt>
                <c:pt idx="560">
                  <c:v>43587</c:v>
                </c:pt>
                <c:pt idx="561">
                  <c:v>43585</c:v>
                </c:pt>
                <c:pt idx="562">
                  <c:v>43584</c:v>
                </c:pt>
                <c:pt idx="563">
                  <c:v>43581</c:v>
                </c:pt>
                <c:pt idx="564">
                  <c:v>43580</c:v>
                </c:pt>
                <c:pt idx="565">
                  <c:v>43579</c:v>
                </c:pt>
                <c:pt idx="566">
                  <c:v>43578</c:v>
                </c:pt>
                <c:pt idx="567">
                  <c:v>43573</c:v>
                </c:pt>
                <c:pt idx="568">
                  <c:v>43572</c:v>
                </c:pt>
                <c:pt idx="569">
                  <c:v>43571</c:v>
                </c:pt>
                <c:pt idx="570">
                  <c:v>43570</c:v>
                </c:pt>
                <c:pt idx="571">
                  <c:v>43567</c:v>
                </c:pt>
                <c:pt idx="572">
                  <c:v>43566</c:v>
                </c:pt>
                <c:pt idx="573">
                  <c:v>43565</c:v>
                </c:pt>
                <c:pt idx="574">
                  <c:v>43564</c:v>
                </c:pt>
                <c:pt idx="575">
                  <c:v>43563</c:v>
                </c:pt>
                <c:pt idx="576">
                  <c:v>43560</c:v>
                </c:pt>
                <c:pt idx="577">
                  <c:v>43559</c:v>
                </c:pt>
                <c:pt idx="578">
                  <c:v>43558</c:v>
                </c:pt>
                <c:pt idx="579">
                  <c:v>43557</c:v>
                </c:pt>
                <c:pt idx="580">
                  <c:v>43556</c:v>
                </c:pt>
                <c:pt idx="581">
                  <c:v>43553</c:v>
                </c:pt>
                <c:pt idx="582">
                  <c:v>43552</c:v>
                </c:pt>
                <c:pt idx="583">
                  <c:v>43551</c:v>
                </c:pt>
                <c:pt idx="584">
                  <c:v>43550</c:v>
                </c:pt>
                <c:pt idx="585">
                  <c:v>43549</c:v>
                </c:pt>
                <c:pt idx="586">
                  <c:v>43546</c:v>
                </c:pt>
                <c:pt idx="587">
                  <c:v>43545</c:v>
                </c:pt>
                <c:pt idx="588">
                  <c:v>43544</c:v>
                </c:pt>
                <c:pt idx="589">
                  <c:v>43543</c:v>
                </c:pt>
                <c:pt idx="590">
                  <c:v>43542</c:v>
                </c:pt>
                <c:pt idx="591">
                  <c:v>43539</c:v>
                </c:pt>
                <c:pt idx="592">
                  <c:v>43538</c:v>
                </c:pt>
                <c:pt idx="593">
                  <c:v>43537</c:v>
                </c:pt>
                <c:pt idx="594">
                  <c:v>43536</c:v>
                </c:pt>
                <c:pt idx="595">
                  <c:v>43535</c:v>
                </c:pt>
                <c:pt idx="596">
                  <c:v>43532</c:v>
                </c:pt>
                <c:pt idx="597">
                  <c:v>43531</c:v>
                </c:pt>
                <c:pt idx="598">
                  <c:v>43530</c:v>
                </c:pt>
                <c:pt idx="599">
                  <c:v>43529</c:v>
                </c:pt>
                <c:pt idx="600">
                  <c:v>43528</c:v>
                </c:pt>
                <c:pt idx="601">
                  <c:v>43525</c:v>
                </c:pt>
                <c:pt idx="602">
                  <c:v>43524</c:v>
                </c:pt>
                <c:pt idx="603">
                  <c:v>43523</c:v>
                </c:pt>
                <c:pt idx="604">
                  <c:v>43522</c:v>
                </c:pt>
                <c:pt idx="605">
                  <c:v>43521</c:v>
                </c:pt>
                <c:pt idx="606">
                  <c:v>43518</c:v>
                </c:pt>
                <c:pt idx="607">
                  <c:v>43517</c:v>
                </c:pt>
                <c:pt idx="608">
                  <c:v>43516</c:v>
                </c:pt>
                <c:pt idx="609">
                  <c:v>43515</c:v>
                </c:pt>
                <c:pt idx="610">
                  <c:v>43514</c:v>
                </c:pt>
                <c:pt idx="611">
                  <c:v>43511</c:v>
                </c:pt>
                <c:pt idx="612">
                  <c:v>43510</c:v>
                </c:pt>
                <c:pt idx="613">
                  <c:v>43509</c:v>
                </c:pt>
                <c:pt idx="614">
                  <c:v>43508</c:v>
                </c:pt>
                <c:pt idx="615">
                  <c:v>43507</c:v>
                </c:pt>
                <c:pt idx="616">
                  <c:v>43504</c:v>
                </c:pt>
                <c:pt idx="617">
                  <c:v>43503</c:v>
                </c:pt>
                <c:pt idx="618">
                  <c:v>43502</c:v>
                </c:pt>
                <c:pt idx="619">
                  <c:v>43501</c:v>
                </c:pt>
                <c:pt idx="620">
                  <c:v>43500</c:v>
                </c:pt>
                <c:pt idx="621">
                  <c:v>43497</c:v>
                </c:pt>
                <c:pt idx="622">
                  <c:v>43496</c:v>
                </c:pt>
                <c:pt idx="623">
                  <c:v>43495</c:v>
                </c:pt>
                <c:pt idx="624">
                  <c:v>43494</c:v>
                </c:pt>
                <c:pt idx="625">
                  <c:v>43493</c:v>
                </c:pt>
                <c:pt idx="626">
                  <c:v>43490</c:v>
                </c:pt>
                <c:pt idx="627">
                  <c:v>43489</c:v>
                </c:pt>
                <c:pt idx="628">
                  <c:v>43488</c:v>
                </c:pt>
                <c:pt idx="629">
                  <c:v>43487</c:v>
                </c:pt>
                <c:pt idx="630">
                  <c:v>43486</c:v>
                </c:pt>
                <c:pt idx="631">
                  <c:v>43483</c:v>
                </c:pt>
                <c:pt idx="632">
                  <c:v>43482</c:v>
                </c:pt>
                <c:pt idx="633">
                  <c:v>43481</c:v>
                </c:pt>
                <c:pt idx="634">
                  <c:v>43480</c:v>
                </c:pt>
                <c:pt idx="635">
                  <c:v>43479</c:v>
                </c:pt>
                <c:pt idx="636">
                  <c:v>43476</c:v>
                </c:pt>
                <c:pt idx="637">
                  <c:v>43475</c:v>
                </c:pt>
                <c:pt idx="638">
                  <c:v>43474</c:v>
                </c:pt>
                <c:pt idx="639">
                  <c:v>43473</c:v>
                </c:pt>
                <c:pt idx="640">
                  <c:v>43472</c:v>
                </c:pt>
                <c:pt idx="641">
                  <c:v>43469</c:v>
                </c:pt>
              </c:numCache>
            </c:numRef>
          </c:cat>
          <c:val>
            <c:numRef>
              <c:f>BETAW20T!$L$9:$L$650</c:f>
              <c:numCache>
                <c:formatCode>#,##0</c:formatCode>
                <c:ptCount val="642"/>
                <c:pt idx="1">
                  <c:v>0</c:v>
                </c:pt>
                <c:pt idx="2">
                  <c:v>-25000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-120000</c:v>
                </c:pt>
                <c:pt idx="9">
                  <c:v>0</c:v>
                </c:pt>
                <c:pt idx="10">
                  <c:v>0</c:v>
                </c:pt>
                <c:pt idx="11">
                  <c:v>-20000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20000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30000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30000</c:v>
                </c:pt>
                <c:pt idx="61">
                  <c:v>30000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20000</c:v>
                </c:pt>
                <c:pt idx="67">
                  <c:v>0</c:v>
                </c:pt>
                <c:pt idx="68">
                  <c:v>0</c:v>
                </c:pt>
                <c:pt idx="69">
                  <c:v>15000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30000</c:v>
                </c:pt>
                <c:pt idx="78">
                  <c:v>0</c:v>
                </c:pt>
                <c:pt idx="79">
                  <c:v>30000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25000</c:v>
                </c:pt>
                <c:pt idx="87">
                  <c:v>0</c:v>
                </c:pt>
                <c:pt idx="88">
                  <c:v>20000</c:v>
                </c:pt>
                <c:pt idx="89">
                  <c:v>0</c:v>
                </c:pt>
                <c:pt idx="90">
                  <c:v>0</c:v>
                </c:pt>
                <c:pt idx="91">
                  <c:v>120000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20000</c:v>
                </c:pt>
                <c:pt idx="108">
                  <c:v>0</c:v>
                </c:pt>
                <c:pt idx="109">
                  <c:v>0</c:v>
                </c:pt>
                <c:pt idx="110">
                  <c:v>20000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-30000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20000</c:v>
                </c:pt>
                <c:pt idx="182">
                  <c:v>0</c:v>
                </c:pt>
                <c:pt idx="183">
                  <c:v>0</c:v>
                </c:pt>
                <c:pt idx="184">
                  <c:v>20000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20000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20000</c:v>
                </c:pt>
                <c:pt idx="310">
                  <c:v>0</c:v>
                </c:pt>
                <c:pt idx="311">
                  <c:v>0</c:v>
                </c:pt>
                <c:pt idx="312">
                  <c:v>30000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20000</c:v>
                </c:pt>
                <c:pt idx="317">
                  <c:v>0</c:v>
                </c:pt>
                <c:pt idx="318">
                  <c:v>25000</c:v>
                </c:pt>
                <c:pt idx="319">
                  <c:v>15000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25000</c:v>
                </c:pt>
                <c:pt idx="325">
                  <c:v>20000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20000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16000</c:v>
                </c:pt>
                <c:pt idx="341">
                  <c:v>45000</c:v>
                </c:pt>
                <c:pt idx="342">
                  <c:v>70000</c:v>
                </c:pt>
                <c:pt idx="343">
                  <c:v>70000</c:v>
                </c:pt>
                <c:pt idx="344">
                  <c:v>35000</c:v>
                </c:pt>
                <c:pt idx="345">
                  <c:v>55000</c:v>
                </c:pt>
                <c:pt idx="346">
                  <c:v>50000</c:v>
                </c:pt>
                <c:pt idx="347">
                  <c:v>22000</c:v>
                </c:pt>
                <c:pt idx="348">
                  <c:v>10000</c:v>
                </c:pt>
                <c:pt idx="349">
                  <c:v>25000</c:v>
                </c:pt>
                <c:pt idx="350">
                  <c:v>80000</c:v>
                </c:pt>
                <c:pt idx="351">
                  <c:v>14000</c:v>
                </c:pt>
                <c:pt idx="352">
                  <c:v>0</c:v>
                </c:pt>
                <c:pt idx="353">
                  <c:v>14000</c:v>
                </c:pt>
                <c:pt idx="354">
                  <c:v>17000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16000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15000</c:v>
                </c:pt>
                <c:pt idx="373">
                  <c:v>15000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16000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10000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-62402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20000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20000</c:v>
                </c:pt>
                <c:pt idx="406">
                  <c:v>0</c:v>
                </c:pt>
                <c:pt idx="407">
                  <c:v>0</c:v>
                </c:pt>
                <c:pt idx="408">
                  <c:v>20000</c:v>
                </c:pt>
                <c:pt idx="409">
                  <c:v>0</c:v>
                </c:pt>
                <c:pt idx="410">
                  <c:v>20000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20000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36000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16000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6000</c:v>
                </c:pt>
                <c:pt idx="442">
                  <c:v>6000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10000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14000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14000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20000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14000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18000</c:v>
                </c:pt>
                <c:pt idx="553">
                  <c:v>0</c:v>
                </c:pt>
                <c:pt idx="554">
                  <c:v>18000</c:v>
                </c:pt>
                <c:pt idx="555">
                  <c:v>0</c:v>
                </c:pt>
                <c:pt idx="556">
                  <c:v>0</c:v>
                </c:pt>
                <c:pt idx="557">
                  <c:v>18000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18000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13000</c:v>
                </c:pt>
                <c:pt idx="593">
                  <c:v>13000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-2000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256213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13000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14500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38500</c:v>
                </c:pt>
                <c:pt idx="637">
                  <c:v>13000</c:v>
                </c:pt>
                <c:pt idx="638">
                  <c:v>5000</c:v>
                </c:pt>
                <c:pt idx="639">
                  <c:v>6500</c:v>
                </c:pt>
                <c:pt idx="640">
                  <c:v>11500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0F7-40BD-97E0-275155D690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10538328"/>
        <c:axId val="610538656"/>
      </c:barChart>
      <c:dateAx>
        <c:axId val="61053832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numFmt formatCode="m/d/yyyy" sourceLinked="0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10538656"/>
        <c:crosses val="autoZero"/>
        <c:auto val="0"/>
        <c:lblOffset val="100"/>
        <c:baseTimeUnit val="days"/>
      </c:dateAx>
      <c:valAx>
        <c:axId val="61053865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1053832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3.9511111111111101E-3"/>
                <c:y val="3.3859490740740739E-2"/>
              </c:manualLayout>
            </c:layout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l-PL" sz="2000" b="1">
                <a:solidFill>
                  <a:sysClr val="windowText" lastClr="000000"/>
                </a:solidFill>
              </a:rPr>
              <a:t>Beta ETF WIG</a:t>
            </a:r>
            <a:r>
              <a:rPr lang="pl-PL" sz="2000" b="1" baseline="0">
                <a:solidFill>
                  <a:sysClr val="windowText" lastClr="000000"/>
                </a:solidFill>
              </a:rPr>
              <a:t>20TR - Ekspozycja na indeks (% SWAN)</a:t>
            </a:r>
            <a:endParaRPr lang="en-US" sz="20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3.937101851851852E-2"/>
          <c:y val="0.11029467592592594"/>
          <c:w val="0.94769379629629624"/>
          <c:h val="0.71470810185185185"/>
        </c:manualLayout>
      </c:layout>
      <c:areaChart>
        <c:grouping val="stacked"/>
        <c:varyColors val="0"/>
        <c:ser>
          <c:idx val="0"/>
          <c:order val="0"/>
          <c:tx>
            <c:strRef>
              <c:f>BETAW20T!$N$7</c:f>
              <c:strCache>
                <c:ptCount val="1"/>
                <c:pt idx="0">
                  <c:v>Akcje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cat>
            <c:numRef>
              <c:f>BETAW20T!$B$9:$B$650</c:f>
              <c:numCache>
                <c:formatCode>m/d/yyyy</c:formatCode>
                <c:ptCount val="642"/>
                <c:pt idx="1">
                  <c:v>44405</c:v>
                </c:pt>
                <c:pt idx="2">
                  <c:v>44404</c:v>
                </c:pt>
                <c:pt idx="3">
                  <c:v>44403</c:v>
                </c:pt>
                <c:pt idx="4">
                  <c:v>44400</c:v>
                </c:pt>
                <c:pt idx="5">
                  <c:v>44399</c:v>
                </c:pt>
                <c:pt idx="6">
                  <c:v>44398</c:v>
                </c:pt>
                <c:pt idx="7">
                  <c:v>44397</c:v>
                </c:pt>
                <c:pt idx="8">
                  <c:v>44396</c:v>
                </c:pt>
                <c:pt idx="9">
                  <c:v>44393</c:v>
                </c:pt>
                <c:pt idx="10">
                  <c:v>44392</c:v>
                </c:pt>
                <c:pt idx="11">
                  <c:v>44391</c:v>
                </c:pt>
                <c:pt idx="12">
                  <c:v>44390</c:v>
                </c:pt>
                <c:pt idx="13">
                  <c:v>44389</c:v>
                </c:pt>
                <c:pt idx="14">
                  <c:v>44386</c:v>
                </c:pt>
                <c:pt idx="15">
                  <c:v>44385</c:v>
                </c:pt>
                <c:pt idx="16">
                  <c:v>44384</c:v>
                </c:pt>
                <c:pt idx="17">
                  <c:v>44383</c:v>
                </c:pt>
                <c:pt idx="18">
                  <c:v>44382</c:v>
                </c:pt>
                <c:pt idx="19">
                  <c:v>44379</c:v>
                </c:pt>
                <c:pt idx="20">
                  <c:v>44378</c:v>
                </c:pt>
                <c:pt idx="21">
                  <c:v>44377</c:v>
                </c:pt>
                <c:pt idx="22">
                  <c:v>44376</c:v>
                </c:pt>
                <c:pt idx="23">
                  <c:v>44375</c:v>
                </c:pt>
                <c:pt idx="24">
                  <c:v>44372</c:v>
                </c:pt>
                <c:pt idx="25">
                  <c:v>44371</c:v>
                </c:pt>
                <c:pt idx="26">
                  <c:v>44370</c:v>
                </c:pt>
                <c:pt idx="27">
                  <c:v>44369</c:v>
                </c:pt>
                <c:pt idx="28">
                  <c:v>44368</c:v>
                </c:pt>
                <c:pt idx="29">
                  <c:v>44365</c:v>
                </c:pt>
                <c:pt idx="30">
                  <c:v>44364</c:v>
                </c:pt>
                <c:pt idx="31">
                  <c:v>44363</c:v>
                </c:pt>
                <c:pt idx="32">
                  <c:v>44362</c:v>
                </c:pt>
                <c:pt idx="33">
                  <c:v>44361</c:v>
                </c:pt>
                <c:pt idx="34">
                  <c:v>44358</c:v>
                </c:pt>
                <c:pt idx="35">
                  <c:v>44357</c:v>
                </c:pt>
                <c:pt idx="36">
                  <c:v>44356</c:v>
                </c:pt>
                <c:pt idx="37">
                  <c:v>44355</c:v>
                </c:pt>
                <c:pt idx="38">
                  <c:v>44354</c:v>
                </c:pt>
                <c:pt idx="39">
                  <c:v>44351</c:v>
                </c:pt>
                <c:pt idx="40">
                  <c:v>44349</c:v>
                </c:pt>
                <c:pt idx="41">
                  <c:v>44348</c:v>
                </c:pt>
                <c:pt idx="42">
                  <c:v>44347</c:v>
                </c:pt>
                <c:pt idx="43">
                  <c:v>44344</c:v>
                </c:pt>
                <c:pt idx="44">
                  <c:v>44343</c:v>
                </c:pt>
                <c:pt idx="45">
                  <c:v>44342</c:v>
                </c:pt>
                <c:pt idx="46">
                  <c:v>44341</c:v>
                </c:pt>
                <c:pt idx="47">
                  <c:v>44340</c:v>
                </c:pt>
                <c:pt idx="48">
                  <c:v>44337</c:v>
                </c:pt>
                <c:pt idx="49">
                  <c:v>44336</c:v>
                </c:pt>
                <c:pt idx="50">
                  <c:v>44335</c:v>
                </c:pt>
                <c:pt idx="51">
                  <c:v>44334</c:v>
                </c:pt>
                <c:pt idx="52">
                  <c:v>44333</c:v>
                </c:pt>
                <c:pt idx="53">
                  <c:v>44330</c:v>
                </c:pt>
                <c:pt idx="54">
                  <c:v>44329</c:v>
                </c:pt>
                <c:pt idx="55">
                  <c:v>44328</c:v>
                </c:pt>
                <c:pt idx="56">
                  <c:v>44327</c:v>
                </c:pt>
                <c:pt idx="57">
                  <c:v>44326</c:v>
                </c:pt>
                <c:pt idx="58">
                  <c:v>44323</c:v>
                </c:pt>
                <c:pt idx="59">
                  <c:v>44322</c:v>
                </c:pt>
                <c:pt idx="60">
                  <c:v>44321</c:v>
                </c:pt>
                <c:pt idx="61">
                  <c:v>44320</c:v>
                </c:pt>
                <c:pt idx="62">
                  <c:v>44316</c:v>
                </c:pt>
                <c:pt idx="63">
                  <c:v>44315</c:v>
                </c:pt>
                <c:pt idx="64">
                  <c:v>44314</c:v>
                </c:pt>
                <c:pt idx="65">
                  <c:v>44313</c:v>
                </c:pt>
                <c:pt idx="66">
                  <c:v>44312</c:v>
                </c:pt>
                <c:pt idx="67">
                  <c:v>44309</c:v>
                </c:pt>
                <c:pt idx="68">
                  <c:v>44308</c:v>
                </c:pt>
                <c:pt idx="69">
                  <c:v>44307</c:v>
                </c:pt>
                <c:pt idx="70">
                  <c:v>44306</c:v>
                </c:pt>
                <c:pt idx="71">
                  <c:v>44305</c:v>
                </c:pt>
                <c:pt idx="72">
                  <c:v>44302</c:v>
                </c:pt>
                <c:pt idx="73">
                  <c:v>44301</c:v>
                </c:pt>
                <c:pt idx="74">
                  <c:v>44300</c:v>
                </c:pt>
                <c:pt idx="75">
                  <c:v>44299</c:v>
                </c:pt>
                <c:pt idx="76">
                  <c:v>44298</c:v>
                </c:pt>
                <c:pt idx="77">
                  <c:v>44295</c:v>
                </c:pt>
                <c:pt idx="78">
                  <c:v>44294</c:v>
                </c:pt>
                <c:pt idx="79">
                  <c:v>44293</c:v>
                </c:pt>
                <c:pt idx="80">
                  <c:v>44292</c:v>
                </c:pt>
                <c:pt idx="81">
                  <c:v>44287</c:v>
                </c:pt>
                <c:pt idx="82">
                  <c:v>44286</c:v>
                </c:pt>
                <c:pt idx="83">
                  <c:v>44285</c:v>
                </c:pt>
                <c:pt idx="84">
                  <c:v>44284</c:v>
                </c:pt>
                <c:pt idx="85">
                  <c:v>44281</c:v>
                </c:pt>
                <c:pt idx="86">
                  <c:v>44280</c:v>
                </c:pt>
                <c:pt idx="87">
                  <c:v>44279</c:v>
                </c:pt>
                <c:pt idx="88">
                  <c:v>44278</c:v>
                </c:pt>
                <c:pt idx="89">
                  <c:v>44277</c:v>
                </c:pt>
                <c:pt idx="90">
                  <c:v>44274</c:v>
                </c:pt>
                <c:pt idx="91">
                  <c:v>44273</c:v>
                </c:pt>
                <c:pt idx="92">
                  <c:v>44272</c:v>
                </c:pt>
                <c:pt idx="93">
                  <c:v>44271</c:v>
                </c:pt>
                <c:pt idx="94">
                  <c:v>44270</c:v>
                </c:pt>
                <c:pt idx="95">
                  <c:v>44267</c:v>
                </c:pt>
                <c:pt idx="96">
                  <c:v>44266</c:v>
                </c:pt>
                <c:pt idx="97">
                  <c:v>44265</c:v>
                </c:pt>
                <c:pt idx="98">
                  <c:v>44264</c:v>
                </c:pt>
                <c:pt idx="99">
                  <c:v>44263</c:v>
                </c:pt>
                <c:pt idx="100">
                  <c:v>44260</c:v>
                </c:pt>
                <c:pt idx="101">
                  <c:v>44259</c:v>
                </c:pt>
                <c:pt idx="102">
                  <c:v>44258</c:v>
                </c:pt>
                <c:pt idx="103">
                  <c:v>44257</c:v>
                </c:pt>
                <c:pt idx="104">
                  <c:v>44256</c:v>
                </c:pt>
                <c:pt idx="105">
                  <c:v>44253</c:v>
                </c:pt>
                <c:pt idx="106">
                  <c:v>44252</c:v>
                </c:pt>
                <c:pt idx="107">
                  <c:v>44251</c:v>
                </c:pt>
                <c:pt idx="108">
                  <c:v>44250</c:v>
                </c:pt>
                <c:pt idx="109">
                  <c:v>44249</c:v>
                </c:pt>
                <c:pt idx="110">
                  <c:v>44246</c:v>
                </c:pt>
                <c:pt idx="111">
                  <c:v>44245</c:v>
                </c:pt>
                <c:pt idx="112">
                  <c:v>44244</c:v>
                </c:pt>
                <c:pt idx="113">
                  <c:v>44243</c:v>
                </c:pt>
                <c:pt idx="114">
                  <c:v>44242</c:v>
                </c:pt>
                <c:pt idx="115">
                  <c:v>44239</c:v>
                </c:pt>
                <c:pt idx="116">
                  <c:v>44238</c:v>
                </c:pt>
                <c:pt idx="117">
                  <c:v>44237</c:v>
                </c:pt>
                <c:pt idx="118">
                  <c:v>44236</c:v>
                </c:pt>
                <c:pt idx="119">
                  <c:v>44235</c:v>
                </c:pt>
                <c:pt idx="120">
                  <c:v>44232</c:v>
                </c:pt>
                <c:pt idx="121">
                  <c:v>44231</c:v>
                </c:pt>
                <c:pt idx="122">
                  <c:v>44230</c:v>
                </c:pt>
                <c:pt idx="123">
                  <c:v>44229</c:v>
                </c:pt>
                <c:pt idx="124">
                  <c:v>44228</c:v>
                </c:pt>
                <c:pt idx="125">
                  <c:v>44225</c:v>
                </c:pt>
                <c:pt idx="126">
                  <c:v>44224</c:v>
                </c:pt>
                <c:pt idx="127">
                  <c:v>44223</c:v>
                </c:pt>
                <c:pt idx="128">
                  <c:v>44222</c:v>
                </c:pt>
                <c:pt idx="129">
                  <c:v>44221</c:v>
                </c:pt>
                <c:pt idx="130">
                  <c:v>44218</c:v>
                </c:pt>
                <c:pt idx="131">
                  <c:v>44217</c:v>
                </c:pt>
                <c:pt idx="132">
                  <c:v>44216</c:v>
                </c:pt>
                <c:pt idx="133">
                  <c:v>44215</c:v>
                </c:pt>
                <c:pt idx="134">
                  <c:v>44214</c:v>
                </c:pt>
                <c:pt idx="135">
                  <c:v>44211</c:v>
                </c:pt>
                <c:pt idx="136">
                  <c:v>44210</c:v>
                </c:pt>
                <c:pt idx="137">
                  <c:v>44209</c:v>
                </c:pt>
                <c:pt idx="138">
                  <c:v>44208</c:v>
                </c:pt>
                <c:pt idx="139">
                  <c:v>44207</c:v>
                </c:pt>
                <c:pt idx="140">
                  <c:v>44204</c:v>
                </c:pt>
                <c:pt idx="141">
                  <c:v>44203</c:v>
                </c:pt>
                <c:pt idx="142">
                  <c:v>44201</c:v>
                </c:pt>
                <c:pt idx="143">
                  <c:v>44200</c:v>
                </c:pt>
                <c:pt idx="144">
                  <c:v>44195</c:v>
                </c:pt>
                <c:pt idx="145">
                  <c:v>44194</c:v>
                </c:pt>
                <c:pt idx="146">
                  <c:v>44193</c:v>
                </c:pt>
                <c:pt idx="147">
                  <c:v>44188</c:v>
                </c:pt>
                <c:pt idx="148">
                  <c:v>44187</c:v>
                </c:pt>
                <c:pt idx="149">
                  <c:v>44186</c:v>
                </c:pt>
                <c:pt idx="150">
                  <c:v>44183</c:v>
                </c:pt>
                <c:pt idx="151">
                  <c:v>44182</c:v>
                </c:pt>
                <c:pt idx="152">
                  <c:v>44181</c:v>
                </c:pt>
                <c:pt idx="153">
                  <c:v>44180</c:v>
                </c:pt>
                <c:pt idx="154">
                  <c:v>44179</c:v>
                </c:pt>
                <c:pt idx="155">
                  <c:v>44176</c:v>
                </c:pt>
                <c:pt idx="156">
                  <c:v>44175</c:v>
                </c:pt>
                <c:pt idx="157">
                  <c:v>44174</c:v>
                </c:pt>
                <c:pt idx="158">
                  <c:v>44173</c:v>
                </c:pt>
                <c:pt idx="159">
                  <c:v>44172</c:v>
                </c:pt>
                <c:pt idx="160">
                  <c:v>44169</c:v>
                </c:pt>
                <c:pt idx="161">
                  <c:v>44168</c:v>
                </c:pt>
                <c:pt idx="162">
                  <c:v>44167</c:v>
                </c:pt>
                <c:pt idx="163">
                  <c:v>44166</c:v>
                </c:pt>
                <c:pt idx="164">
                  <c:v>44165</c:v>
                </c:pt>
                <c:pt idx="165">
                  <c:v>44162</c:v>
                </c:pt>
                <c:pt idx="166">
                  <c:v>44161</c:v>
                </c:pt>
                <c:pt idx="167">
                  <c:v>44160</c:v>
                </c:pt>
                <c:pt idx="168">
                  <c:v>44159</c:v>
                </c:pt>
                <c:pt idx="169">
                  <c:v>44158</c:v>
                </c:pt>
                <c:pt idx="170">
                  <c:v>44155</c:v>
                </c:pt>
                <c:pt idx="171">
                  <c:v>44154</c:v>
                </c:pt>
                <c:pt idx="172">
                  <c:v>44153</c:v>
                </c:pt>
                <c:pt idx="173">
                  <c:v>44152</c:v>
                </c:pt>
                <c:pt idx="174">
                  <c:v>44151</c:v>
                </c:pt>
                <c:pt idx="175">
                  <c:v>44148</c:v>
                </c:pt>
                <c:pt idx="176">
                  <c:v>44147</c:v>
                </c:pt>
                <c:pt idx="177">
                  <c:v>44145</c:v>
                </c:pt>
                <c:pt idx="178">
                  <c:v>44144</c:v>
                </c:pt>
                <c:pt idx="179">
                  <c:v>44141</c:v>
                </c:pt>
                <c:pt idx="180">
                  <c:v>44140</c:v>
                </c:pt>
                <c:pt idx="181">
                  <c:v>44139</c:v>
                </c:pt>
                <c:pt idx="182">
                  <c:v>44138</c:v>
                </c:pt>
                <c:pt idx="183">
                  <c:v>44137</c:v>
                </c:pt>
                <c:pt idx="184">
                  <c:v>44134</c:v>
                </c:pt>
                <c:pt idx="185">
                  <c:v>44133</c:v>
                </c:pt>
                <c:pt idx="186">
                  <c:v>44132</c:v>
                </c:pt>
                <c:pt idx="187">
                  <c:v>44131</c:v>
                </c:pt>
                <c:pt idx="188">
                  <c:v>44130</c:v>
                </c:pt>
                <c:pt idx="189">
                  <c:v>44127</c:v>
                </c:pt>
                <c:pt idx="190">
                  <c:v>44126</c:v>
                </c:pt>
                <c:pt idx="191">
                  <c:v>44125</c:v>
                </c:pt>
                <c:pt idx="192">
                  <c:v>44124</c:v>
                </c:pt>
                <c:pt idx="193">
                  <c:v>44123</c:v>
                </c:pt>
                <c:pt idx="194">
                  <c:v>44120</c:v>
                </c:pt>
                <c:pt idx="195">
                  <c:v>44119</c:v>
                </c:pt>
                <c:pt idx="196">
                  <c:v>44118</c:v>
                </c:pt>
                <c:pt idx="197">
                  <c:v>44117</c:v>
                </c:pt>
                <c:pt idx="198">
                  <c:v>44116</c:v>
                </c:pt>
                <c:pt idx="199">
                  <c:v>44113</c:v>
                </c:pt>
                <c:pt idx="200">
                  <c:v>44112</c:v>
                </c:pt>
                <c:pt idx="201">
                  <c:v>44111</c:v>
                </c:pt>
                <c:pt idx="202">
                  <c:v>44110</c:v>
                </c:pt>
                <c:pt idx="203">
                  <c:v>44109</c:v>
                </c:pt>
                <c:pt idx="204">
                  <c:v>44106</c:v>
                </c:pt>
                <c:pt idx="205">
                  <c:v>44105</c:v>
                </c:pt>
                <c:pt idx="206">
                  <c:v>44104</c:v>
                </c:pt>
                <c:pt idx="207">
                  <c:v>44103</c:v>
                </c:pt>
                <c:pt idx="208">
                  <c:v>44102</c:v>
                </c:pt>
                <c:pt idx="209">
                  <c:v>44099</c:v>
                </c:pt>
                <c:pt idx="210">
                  <c:v>44098</c:v>
                </c:pt>
                <c:pt idx="211">
                  <c:v>44097</c:v>
                </c:pt>
                <c:pt idx="212">
                  <c:v>44096</c:v>
                </c:pt>
                <c:pt idx="213">
                  <c:v>44095</c:v>
                </c:pt>
                <c:pt idx="214">
                  <c:v>44092</c:v>
                </c:pt>
                <c:pt idx="215">
                  <c:v>44091</c:v>
                </c:pt>
                <c:pt idx="216">
                  <c:v>44090</c:v>
                </c:pt>
                <c:pt idx="217">
                  <c:v>44089</c:v>
                </c:pt>
                <c:pt idx="218">
                  <c:v>44088</c:v>
                </c:pt>
                <c:pt idx="219">
                  <c:v>44085</c:v>
                </c:pt>
                <c:pt idx="220">
                  <c:v>44084</c:v>
                </c:pt>
                <c:pt idx="221">
                  <c:v>44083</c:v>
                </c:pt>
                <c:pt idx="222">
                  <c:v>44082</c:v>
                </c:pt>
                <c:pt idx="223">
                  <c:v>44081</c:v>
                </c:pt>
                <c:pt idx="224">
                  <c:v>44078</c:v>
                </c:pt>
                <c:pt idx="225">
                  <c:v>44077</c:v>
                </c:pt>
                <c:pt idx="226">
                  <c:v>44076</c:v>
                </c:pt>
                <c:pt idx="227">
                  <c:v>44075</c:v>
                </c:pt>
                <c:pt idx="228">
                  <c:v>44074</c:v>
                </c:pt>
                <c:pt idx="229">
                  <c:v>44071</c:v>
                </c:pt>
                <c:pt idx="230">
                  <c:v>44070</c:v>
                </c:pt>
                <c:pt idx="231">
                  <c:v>44069</c:v>
                </c:pt>
                <c:pt idx="232">
                  <c:v>44068</c:v>
                </c:pt>
                <c:pt idx="233">
                  <c:v>44067</c:v>
                </c:pt>
                <c:pt idx="234">
                  <c:v>44064</c:v>
                </c:pt>
                <c:pt idx="235">
                  <c:v>44063</c:v>
                </c:pt>
                <c:pt idx="236">
                  <c:v>44062</c:v>
                </c:pt>
                <c:pt idx="237">
                  <c:v>44061</c:v>
                </c:pt>
                <c:pt idx="238">
                  <c:v>44060</c:v>
                </c:pt>
                <c:pt idx="239">
                  <c:v>44057</c:v>
                </c:pt>
                <c:pt idx="240">
                  <c:v>44056</c:v>
                </c:pt>
                <c:pt idx="241">
                  <c:v>44055</c:v>
                </c:pt>
                <c:pt idx="242">
                  <c:v>44054</c:v>
                </c:pt>
                <c:pt idx="243">
                  <c:v>44053</c:v>
                </c:pt>
                <c:pt idx="244">
                  <c:v>44050</c:v>
                </c:pt>
                <c:pt idx="245">
                  <c:v>44049</c:v>
                </c:pt>
                <c:pt idx="246">
                  <c:v>44048</c:v>
                </c:pt>
                <c:pt idx="247">
                  <c:v>44047</c:v>
                </c:pt>
                <c:pt idx="248">
                  <c:v>44046</c:v>
                </c:pt>
                <c:pt idx="249">
                  <c:v>44043</c:v>
                </c:pt>
                <c:pt idx="250">
                  <c:v>44042</c:v>
                </c:pt>
                <c:pt idx="251">
                  <c:v>44041</c:v>
                </c:pt>
                <c:pt idx="252">
                  <c:v>44040</c:v>
                </c:pt>
                <c:pt idx="253">
                  <c:v>44039</c:v>
                </c:pt>
                <c:pt idx="254">
                  <c:v>44036</c:v>
                </c:pt>
                <c:pt idx="255">
                  <c:v>44035</c:v>
                </c:pt>
                <c:pt idx="256">
                  <c:v>44034</c:v>
                </c:pt>
                <c:pt idx="257">
                  <c:v>44033</c:v>
                </c:pt>
                <c:pt idx="258">
                  <c:v>44032</c:v>
                </c:pt>
                <c:pt idx="259">
                  <c:v>44029</c:v>
                </c:pt>
                <c:pt idx="260">
                  <c:v>44028</c:v>
                </c:pt>
                <c:pt idx="261">
                  <c:v>44027</c:v>
                </c:pt>
                <c:pt idx="262">
                  <c:v>44026</c:v>
                </c:pt>
                <c:pt idx="263">
                  <c:v>44025</c:v>
                </c:pt>
                <c:pt idx="264">
                  <c:v>44022</c:v>
                </c:pt>
                <c:pt idx="265">
                  <c:v>44021</c:v>
                </c:pt>
                <c:pt idx="266">
                  <c:v>44020</c:v>
                </c:pt>
                <c:pt idx="267">
                  <c:v>44019</c:v>
                </c:pt>
                <c:pt idx="268">
                  <c:v>44018</c:v>
                </c:pt>
                <c:pt idx="269">
                  <c:v>44015</c:v>
                </c:pt>
                <c:pt idx="270">
                  <c:v>44014</c:v>
                </c:pt>
                <c:pt idx="271">
                  <c:v>44013</c:v>
                </c:pt>
                <c:pt idx="272">
                  <c:v>44012</c:v>
                </c:pt>
                <c:pt idx="273">
                  <c:v>44011</c:v>
                </c:pt>
                <c:pt idx="274">
                  <c:v>44008</c:v>
                </c:pt>
                <c:pt idx="275">
                  <c:v>44007</c:v>
                </c:pt>
                <c:pt idx="276">
                  <c:v>44006</c:v>
                </c:pt>
                <c:pt idx="277">
                  <c:v>44005</c:v>
                </c:pt>
                <c:pt idx="278">
                  <c:v>44004</c:v>
                </c:pt>
                <c:pt idx="279">
                  <c:v>44001</c:v>
                </c:pt>
                <c:pt idx="280">
                  <c:v>44000</c:v>
                </c:pt>
                <c:pt idx="281">
                  <c:v>43999</c:v>
                </c:pt>
                <c:pt idx="282">
                  <c:v>43998</c:v>
                </c:pt>
                <c:pt idx="283">
                  <c:v>43997</c:v>
                </c:pt>
                <c:pt idx="284">
                  <c:v>43994</c:v>
                </c:pt>
                <c:pt idx="285">
                  <c:v>43992</c:v>
                </c:pt>
                <c:pt idx="286">
                  <c:v>43991</c:v>
                </c:pt>
                <c:pt idx="287">
                  <c:v>43990</c:v>
                </c:pt>
                <c:pt idx="288">
                  <c:v>43987</c:v>
                </c:pt>
                <c:pt idx="289">
                  <c:v>43986</c:v>
                </c:pt>
                <c:pt idx="290">
                  <c:v>43985</c:v>
                </c:pt>
                <c:pt idx="291">
                  <c:v>43984</c:v>
                </c:pt>
                <c:pt idx="292">
                  <c:v>43983</c:v>
                </c:pt>
                <c:pt idx="293">
                  <c:v>43980</c:v>
                </c:pt>
                <c:pt idx="294">
                  <c:v>43979</c:v>
                </c:pt>
                <c:pt idx="295">
                  <c:v>43978</c:v>
                </c:pt>
                <c:pt idx="296">
                  <c:v>43977</c:v>
                </c:pt>
                <c:pt idx="297">
                  <c:v>43976</c:v>
                </c:pt>
                <c:pt idx="298">
                  <c:v>43973</c:v>
                </c:pt>
                <c:pt idx="299">
                  <c:v>43972</c:v>
                </c:pt>
                <c:pt idx="300">
                  <c:v>43971</c:v>
                </c:pt>
                <c:pt idx="301">
                  <c:v>43970</c:v>
                </c:pt>
                <c:pt idx="302">
                  <c:v>43969</c:v>
                </c:pt>
                <c:pt idx="303">
                  <c:v>43966</c:v>
                </c:pt>
                <c:pt idx="304">
                  <c:v>43965</c:v>
                </c:pt>
                <c:pt idx="305">
                  <c:v>43964</c:v>
                </c:pt>
                <c:pt idx="306">
                  <c:v>43963</c:v>
                </c:pt>
                <c:pt idx="307">
                  <c:v>43962</c:v>
                </c:pt>
                <c:pt idx="308">
                  <c:v>43959</c:v>
                </c:pt>
                <c:pt idx="309">
                  <c:v>43958</c:v>
                </c:pt>
                <c:pt idx="310">
                  <c:v>43957</c:v>
                </c:pt>
                <c:pt idx="311">
                  <c:v>43956</c:v>
                </c:pt>
                <c:pt idx="312">
                  <c:v>43955</c:v>
                </c:pt>
                <c:pt idx="313">
                  <c:v>43951</c:v>
                </c:pt>
                <c:pt idx="314">
                  <c:v>43950</c:v>
                </c:pt>
                <c:pt idx="315">
                  <c:v>43949</c:v>
                </c:pt>
                <c:pt idx="316">
                  <c:v>43948</c:v>
                </c:pt>
                <c:pt idx="317">
                  <c:v>43945</c:v>
                </c:pt>
                <c:pt idx="318">
                  <c:v>43944</c:v>
                </c:pt>
                <c:pt idx="319">
                  <c:v>43943</c:v>
                </c:pt>
                <c:pt idx="320">
                  <c:v>43942</c:v>
                </c:pt>
                <c:pt idx="321">
                  <c:v>43941</c:v>
                </c:pt>
                <c:pt idx="322">
                  <c:v>43938</c:v>
                </c:pt>
                <c:pt idx="323">
                  <c:v>43937</c:v>
                </c:pt>
                <c:pt idx="324">
                  <c:v>43936</c:v>
                </c:pt>
                <c:pt idx="325">
                  <c:v>43935</c:v>
                </c:pt>
                <c:pt idx="326">
                  <c:v>43930</c:v>
                </c:pt>
                <c:pt idx="327">
                  <c:v>43929</c:v>
                </c:pt>
                <c:pt idx="328">
                  <c:v>43928</c:v>
                </c:pt>
                <c:pt idx="329">
                  <c:v>43927</c:v>
                </c:pt>
                <c:pt idx="330">
                  <c:v>43924</c:v>
                </c:pt>
                <c:pt idx="331">
                  <c:v>43923</c:v>
                </c:pt>
                <c:pt idx="332">
                  <c:v>43922</c:v>
                </c:pt>
                <c:pt idx="333">
                  <c:v>43921</c:v>
                </c:pt>
                <c:pt idx="334">
                  <c:v>43920</c:v>
                </c:pt>
                <c:pt idx="335">
                  <c:v>43917</c:v>
                </c:pt>
                <c:pt idx="336">
                  <c:v>43916</c:v>
                </c:pt>
                <c:pt idx="337">
                  <c:v>43915</c:v>
                </c:pt>
                <c:pt idx="338">
                  <c:v>43914</c:v>
                </c:pt>
                <c:pt idx="339">
                  <c:v>43913</c:v>
                </c:pt>
                <c:pt idx="340">
                  <c:v>43910</c:v>
                </c:pt>
                <c:pt idx="341">
                  <c:v>43909</c:v>
                </c:pt>
                <c:pt idx="342">
                  <c:v>43908</c:v>
                </c:pt>
                <c:pt idx="343">
                  <c:v>43907</c:v>
                </c:pt>
                <c:pt idx="344">
                  <c:v>43906</c:v>
                </c:pt>
                <c:pt idx="345">
                  <c:v>43903</c:v>
                </c:pt>
                <c:pt idx="346">
                  <c:v>43902</c:v>
                </c:pt>
                <c:pt idx="347">
                  <c:v>43901</c:v>
                </c:pt>
                <c:pt idx="348">
                  <c:v>43900</c:v>
                </c:pt>
                <c:pt idx="349">
                  <c:v>43899</c:v>
                </c:pt>
                <c:pt idx="350">
                  <c:v>43896</c:v>
                </c:pt>
                <c:pt idx="351">
                  <c:v>43895</c:v>
                </c:pt>
                <c:pt idx="352">
                  <c:v>43894</c:v>
                </c:pt>
                <c:pt idx="353">
                  <c:v>43893</c:v>
                </c:pt>
                <c:pt idx="354">
                  <c:v>43892</c:v>
                </c:pt>
                <c:pt idx="355">
                  <c:v>43889</c:v>
                </c:pt>
                <c:pt idx="356">
                  <c:v>43888</c:v>
                </c:pt>
                <c:pt idx="357">
                  <c:v>43887</c:v>
                </c:pt>
                <c:pt idx="358">
                  <c:v>43886</c:v>
                </c:pt>
                <c:pt idx="359">
                  <c:v>43885</c:v>
                </c:pt>
                <c:pt idx="360">
                  <c:v>43882</c:v>
                </c:pt>
                <c:pt idx="361">
                  <c:v>43881</c:v>
                </c:pt>
                <c:pt idx="362">
                  <c:v>43880</c:v>
                </c:pt>
                <c:pt idx="363">
                  <c:v>43879</c:v>
                </c:pt>
                <c:pt idx="364">
                  <c:v>43878</c:v>
                </c:pt>
                <c:pt idx="365">
                  <c:v>43875</c:v>
                </c:pt>
                <c:pt idx="366">
                  <c:v>43874</c:v>
                </c:pt>
                <c:pt idx="367">
                  <c:v>43873</c:v>
                </c:pt>
                <c:pt idx="368">
                  <c:v>43872</c:v>
                </c:pt>
                <c:pt idx="369">
                  <c:v>43871</c:v>
                </c:pt>
                <c:pt idx="370">
                  <c:v>43868</c:v>
                </c:pt>
                <c:pt idx="371">
                  <c:v>43867</c:v>
                </c:pt>
                <c:pt idx="372">
                  <c:v>43866</c:v>
                </c:pt>
                <c:pt idx="373">
                  <c:v>43865</c:v>
                </c:pt>
                <c:pt idx="374">
                  <c:v>43864</c:v>
                </c:pt>
                <c:pt idx="375">
                  <c:v>43861</c:v>
                </c:pt>
                <c:pt idx="376">
                  <c:v>43860</c:v>
                </c:pt>
                <c:pt idx="377">
                  <c:v>43859</c:v>
                </c:pt>
                <c:pt idx="378">
                  <c:v>43858</c:v>
                </c:pt>
                <c:pt idx="379">
                  <c:v>43857</c:v>
                </c:pt>
                <c:pt idx="380">
                  <c:v>43854</c:v>
                </c:pt>
                <c:pt idx="381">
                  <c:v>43853</c:v>
                </c:pt>
                <c:pt idx="382">
                  <c:v>43852</c:v>
                </c:pt>
                <c:pt idx="383">
                  <c:v>43851</c:v>
                </c:pt>
                <c:pt idx="384">
                  <c:v>43850</c:v>
                </c:pt>
                <c:pt idx="385">
                  <c:v>43847</c:v>
                </c:pt>
                <c:pt idx="386">
                  <c:v>43846</c:v>
                </c:pt>
                <c:pt idx="387">
                  <c:v>43845</c:v>
                </c:pt>
                <c:pt idx="388">
                  <c:v>43844</c:v>
                </c:pt>
                <c:pt idx="389">
                  <c:v>43843</c:v>
                </c:pt>
                <c:pt idx="390">
                  <c:v>43840</c:v>
                </c:pt>
                <c:pt idx="391">
                  <c:v>43839</c:v>
                </c:pt>
                <c:pt idx="392">
                  <c:v>43838</c:v>
                </c:pt>
                <c:pt idx="393">
                  <c:v>43837</c:v>
                </c:pt>
                <c:pt idx="394">
                  <c:v>43833</c:v>
                </c:pt>
                <c:pt idx="395">
                  <c:v>43832</c:v>
                </c:pt>
                <c:pt idx="396">
                  <c:v>43829</c:v>
                </c:pt>
                <c:pt idx="397">
                  <c:v>43826</c:v>
                </c:pt>
                <c:pt idx="398">
                  <c:v>43822</c:v>
                </c:pt>
                <c:pt idx="399">
                  <c:v>43819</c:v>
                </c:pt>
                <c:pt idx="400">
                  <c:v>43818</c:v>
                </c:pt>
                <c:pt idx="401">
                  <c:v>43817</c:v>
                </c:pt>
                <c:pt idx="402">
                  <c:v>43816</c:v>
                </c:pt>
                <c:pt idx="403">
                  <c:v>43815</c:v>
                </c:pt>
                <c:pt idx="404">
                  <c:v>43812</c:v>
                </c:pt>
                <c:pt idx="405">
                  <c:v>43811</c:v>
                </c:pt>
                <c:pt idx="406">
                  <c:v>43810</c:v>
                </c:pt>
                <c:pt idx="407">
                  <c:v>43809</c:v>
                </c:pt>
                <c:pt idx="408">
                  <c:v>43808</c:v>
                </c:pt>
                <c:pt idx="409">
                  <c:v>43805</c:v>
                </c:pt>
                <c:pt idx="410">
                  <c:v>43804</c:v>
                </c:pt>
                <c:pt idx="411">
                  <c:v>43803</c:v>
                </c:pt>
                <c:pt idx="412">
                  <c:v>43802</c:v>
                </c:pt>
                <c:pt idx="413">
                  <c:v>43801</c:v>
                </c:pt>
                <c:pt idx="414">
                  <c:v>43798</c:v>
                </c:pt>
                <c:pt idx="415">
                  <c:v>43797</c:v>
                </c:pt>
                <c:pt idx="416">
                  <c:v>43796</c:v>
                </c:pt>
                <c:pt idx="417">
                  <c:v>43795</c:v>
                </c:pt>
                <c:pt idx="418">
                  <c:v>43794</c:v>
                </c:pt>
                <c:pt idx="419">
                  <c:v>43791</c:v>
                </c:pt>
                <c:pt idx="420">
                  <c:v>43790</c:v>
                </c:pt>
                <c:pt idx="421">
                  <c:v>43789</c:v>
                </c:pt>
                <c:pt idx="422">
                  <c:v>43788</c:v>
                </c:pt>
                <c:pt idx="423">
                  <c:v>43787</c:v>
                </c:pt>
                <c:pt idx="424">
                  <c:v>43784</c:v>
                </c:pt>
                <c:pt idx="425">
                  <c:v>43783</c:v>
                </c:pt>
                <c:pt idx="426">
                  <c:v>43782</c:v>
                </c:pt>
                <c:pt idx="427">
                  <c:v>43781</c:v>
                </c:pt>
                <c:pt idx="428">
                  <c:v>43777</c:v>
                </c:pt>
                <c:pt idx="429">
                  <c:v>43776</c:v>
                </c:pt>
                <c:pt idx="430">
                  <c:v>43775</c:v>
                </c:pt>
                <c:pt idx="431">
                  <c:v>43774</c:v>
                </c:pt>
                <c:pt idx="432">
                  <c:v>43773</c:v>
                </c:pt>
                <c:pt idx="433">
                  <c:v>43769</c:v>
                </c:pt>
                <c:pt idx="434">
                  <c:v>43768</c:v>
                </c:pt>
                <c:pt idx="435">
                  <c:v>43767</c:v>
                </c:pt>
                <c:pt idx="436">
                  <c:v>43766</c:v>
                </c:pt>
                <c:pt idx="437">
                  <c:v>43763</c:v>
                </c:pt>
                <c:pt idx="438">
                  <c:v>43762</c:v>
                </c:pt>
                <c:pt idx="439">
                  <c:v>43761</c:v>
                </c:pt>
                <c:pt idx="440">
                  <c:v>43760</c:v>
                </c:pt>
                <c:pt idx="441">
                  <c:v>43759</c:v>
                </c:pt>
                <c:pt idx="442">
                  <c:v>43756</c:v>
                </c:pt>
                <c:pt idx="443">
                  <c:v>43755</c:v>
                </c:pt>
                <c:pt idx="444">
                  <c:v>43754</c:v>
                </c:pt>
                <c:pt idx="445">
                  <c:v>43753</c:v>
                </c:pt>
                <c:pt idx="446">
                  <c:v>43752</c:v>
                </c:pt>
                <c:pt idx="447">
                  <c:v>43749</c:v>
                </c:pt>
                <c:pt idx="448">
                  <c:v>43748</c:v>
                </c:pt>
                <c:pt idx="449">
                  <c:v>43747</c:v>
                </c:pt>
                <c:pt idx="450">
                  <c:v>43746</c:v>
                </c:pt>
                <c:pt idx="451">
                  <c:v>43745</c:v>
                </c:pt>
                <c:pt idx="452">
                  <c:v>43742</c:v>
                </c:pt>
                <c:pt idx="453">
                  <c:v>43741</c:v>
                </c:pt>
                <c:pt idx="454">
                  <c:v>43740</c:v>
                </c:pt>
                <c:pt idx="455">
                  <c:v>43739</c:v>
                </c:pt>
                <c:pt idx="456">
                  <c:v>43738</c:v>
                </c:pt>
                <c:pt idx="457">
                  <c:v>43735</c:v>
                </c:pt>
                <c:pt idx="458">
                  <c:v>43734</c:v>
                </c:pt>
                <c:pt idx="459">
                  <c:v>43733</c:v>
                </c:pt>
                <c:pt idx="460">
                  <c:v>43732</c:v>
                </c:pt>
                <c:pt idx="461">
                  <c:v>43731</c:v>
                </c:pt>
                <c:pt idx="462">
                  <c:v>43728</c:v>
                </c:pt>
                <c:pt idx="463">
                  <c:v>43727</c:v>
                </c:pt>
                <c:pt idx="464">
                  <c:v>43726</c:v>
                </c:pt>
                <c:pt idx="465">
                  <c:v>43725</c:v>
                </c:pt>
                <c:pt idx="466">
                  <c:v>43724</c:v>
                </c:pt>
                <c:pt idx="467">
                  <c:v>43721</c:v>
                </c:pt>
                <c:pt idx="468">
                  <c:v>43720</c:v>
                </c:pt>
                <c:pt idx="469">
                  <c:v>43719</c:v>
                </c:pt>
                <c:pt idx="470">
                  <c:v>43718</c:v>
                </c:pt>
                <c:pt idx="471">
                  <c:v>43717</c:v>
                </c:pt>
                <c:pt idx="472">
                  <c:v>43714</c:v>
                </c:pt>
                <c:pt idx="473">
                  <c:v>43713</c:v>
                </c:pt>
                <c:pt idx="474">
                  <c:v>43712</c:v>
                </c:pt>
                <c:pt idx="475">
                  <c:v>43711</c:v>
                </c:pt>
                <c:pt idx="476">
                  <c:v>43710</c:v>
                </c:pt>
                <c:pt idx="477">
                  <c:v>43707</c:v>
                </c:pt>
                <c:pt idx="478">
                  <c:v>43706</c:v>
                </c:pt>
                <c:pt idx="479">
                  <c:v>43705</c:v>
                </c:pt>
                <c:pt idx="480">
                  <c:v>43704</c:v>
                </c:pt>
                <c:pt idx="481">
                  <c:v>43703</c:v>
                </c:pt>
                <c:pt idx="482">
                  <c:v>43700</c:v>
                </c:pt>
                <c:pt idx="483">
                  <c:v>43699</c:v>
                </c:pt>
                <c:pt idx="484">
                  <c:v>43698</c:v>
                </c:pt>
                <c:pt idx="485">
                  <c:v>43697</c:v>
                </c:pt>
                <c:pt idx="486">
                  <c:v>43696</c:v>
                </c:pt>
                <c:pt idx="487">
                  <c:v>43693</c:v>
                </c:pt>
                <c:pt idx="488">
                  <c:v>43691</c:v>
                </c:pt>
                <c:pt idx="489">
                  <c:v>43690</c:v>
                </c:pt>
                <c:pt idx="490">
                  <c:v>43689</c:v>
                </c:pt>
                <c:pt idx="491">
                  <c:v>43686</c:v>
                </c:pt>
                <c:pt idx="492">
                  <c:v>43685</c:v>
                </c:pt>
                <c:pt idx="493">
                  <c:v>43684</c:v>
                </c:pt>
                <c:pt idx="494">
                  <c:v>43683</c:v>
                </c:pt>
                <c:pt idx="495">
                  <c:v>43682</c:v>
                </c:pt>
                <c:pt idx="496">
                  <c:v>43679</c:v>
                </c:pt>
                <c:pt idx="497">
                  <c:v>43678</c:v>
                </c:pt>
                <c:pt idx="498">
                  <c:v>43677</c:v>
                </c:pt>
                <c:pt idx="499">
                  <c:v>43676</c:v>
                </c:pt>
                <c:pt idx="500">
                  <c:v>43675</c:v>
                </c:pt>
                <c:pt idx="501">
                  <c:v>43672</c:v>
                </c:pt>
                <c:pt idx="502">
                  <c:v>43671</c:v>
                </c:pt>
                <c:pt idx="503">
                  <c:v>43670</c:v>
                </c:pt>
                <c:pt idx="504">
                  <c:v>43669</c:v>
                </c:pt>
                <c:pt idx="505">
                  <c:v>43668</c:v>
                </c:pt>
                <c:pt idx="506">
                  <c:v>43665</c:v>
                </c:pt>
                <c:pt idx="507">
                  <c:v>43664</c:v>
                </c:pt>
                <c:pt idx="508">
                  <c:v>43663</c:v>
                </c:pt>
                <c:pt idx="509">
                  <c:v>43662</c:v>
                </c:pt>
                <c:pt idx="510">
                  <c:v>43661</c:v>
                </c:pt>
                <c:pt idx="511">
                  <c:v>43658</c:v>
                </c:pt>
                <c:pt idx="512">
                  <c:v>43657</c:v>
                </c:pt>
                <c:pt idx="513">
                  <c:v>43656</c:v>
                </c:pt>
                <c:pt idx="514">
                  <c:v>43655</c:v>
                </c:pt>
                <c:pt idx="515">
                  <c:v>43654</c:v>
                </c:pt>
                <c:pt idx="516">
                  <c:v>43651</c:v>
                </c:pt>
                <c:pt idx="517">
                  <c:v>43650</c:v>
                </c:pt>
                <c:pt idx="518">
                  <c:v>43649</c:v>
                </c:pt>
                <c:pt idx="519">
                  <c:v>43648</c:v>
                </c:pt>
                <c:pt idx="520">
                  <c:v>43647</c:v>
                </c:pt>
                <c:pt idx="521">
                  <c:v>43644</c:v>
                </c:pt>
                <c:pt idx="522">
                  <c:v>43643</c:v>
                </c:pt>
                <c:pt idx="523">
                  <c:v>43642</c:v>
                </c:pt>
                <c:pt idx="524">
                  <c:v>43641</c:v>
                </c:pt>
                <c:pt idx="525">
                  <c:v>43640</c:v>
                </c:pt>
                <c:pt idx="526">
                  <c:v>43637</c:v>
                </c:pt>
                <c:pt idx="527">
                  <c:v>43635</c:v>
                </c:pt>
                <c:pt idx="528">
                  <c:v>43634</c:v>
                </c:pt>
                <c:pt idx="529">
                  <c:v>43633</c:v>
                </c:pt>
                <c:pt idx="530">
                  <c:v>43630</c:v>
                </c:pt>
                <c:pt idx="531">
                  <c:v>43629</c:v>
                </c:pt>
                <c:pt idx="532">
                  <c:v>43628</c:v>
                </c:pt>
                <c:pt idx="533">
                  <c:v>43627</c:v>
                </c:pt>
                <c:pt idx="534">
                  <c:v>43626</c:v>
                </c:pt>
                <c:pt idx="535">
                  <c:v>43623</c:v>
                </c:pt>
                <c:pt idx="536">
                  <c:v>43622</c:v>
                </c:pt>
                <c:pt idx="537">
                  <c:v>43621</c:v>
                </c:pt>
                <c:pt idx="538">
                  <c:v>43620</c:v>
                </c:pt>
                <c:pt idx="539">
                  <c:v>43619</c:v>
                </c:pt>
                <c:pt idx="540">
                  <c:v>43616</c:v>
                </c:pt>
                <c:pt idx="541">
                  <c:v>43615</c:v>
                </c:pt>
                <c:pt idx="542">
                  <c:v>43614</c:v>
                </c:pt>
                <c:pt idx="543">
                  <c:v>43613</c:v>
                </c:pt>
                <c:pt idx="544">
                  <c:v>43612</c:v>
                </c:pt>
                <c:pt idx="545">
                  <c:v>43609</c:v>
                </c:pt>
                <c:pt idx="546">
                  <c:v>43608</c:v>
                </c:pt>
                <c:pt idx="547">
                  <c:v>43607</c:v>
                </c:pt>
                <c:pt idx="548">
                  <c:v>43606</c:v>
                </c:pt>
                <c:pt idx="549">
                  <c:v>43605</c:v>
                </c:pt>
                <c:pt idx="550">
                  <c:v>43602</c:v>
                </c:pt>
                <c:pt idx="551">
                  <c:v>43601</c:v>
                </c:pt>
                <c:pt idx="552">
                  <c:v>43600</c:v>
                </c:pt>
                <c:pt idx="553">
                  <c:v>43599</c:v>
                </c:pt>
                <c:pt idx="554">
                  <c:v>43598</c:v>
                </c:pt>
                <c:pt idx="555">
                  <c:v>43595</c:v>
                </c:pt>
                <c:pt idx="556">
                  <c:v>43594</c:v>
                </c:pt>
                <c:pt idx="557">
                  <c:v>43593</c:v>
                </c:pt>
                <c:pt idx="558">
                  <c:v>43592</c:v>
                </c:pt>
                <c:pt idx="559">
                  <c:v>43591</c:v>
                </c:pt>
                <c:pt idx="560">
                  <c:v>43587</c:v>
                </c:pt>
                <c:pt idx="561">
                  <c:v>43585</c:v>
                </c:pt>
                <c:pt idx="562">
                  <c:v>43584</c:v>
                </c:pt>
                <c:pt idx="563">
                  <c:v>43581</c:v>
                </c:pt>
                <c:pt idx="564">
                  <c:v>43580</c:v>
                </c:pt>
                <c:pt idx="565">
                  <c:v>43579</c:v>
                </c:pt>
                <c:pt idx="566">
                  <c:v>43578</c:v>
                </c:pt>
                <c:pt idx="567">
                  <c:v>43573</c:v>
                </c:pt>
                <c:pt idx="568">
                  <c:v>43572</c:v>
                </c:pt>
                <c:pt idx="569">
                  <c:v>43571</c:v>
                </c:pt>
                <c:pt idx="570">
                  <c:v>43570</c:v>
                </c:pt>
                <c:pt idx="571">
                  <c:v>43567</c:v>
                </c:pt>
                <c:pt idx="572">
                  <c:v>43566</c:v>
                </c:pt>
                <c:pt idx="573">
                  <c:v>43565</c:v>
                </c:pt>
                <c:pt idx="574">
                  <c:v>43564</c:v>
                </c:pt>
                <c:pt idx="575">
                  <c:v>43563</c:v>
                </c:pt>
                <c:pt idx="576">
                  <c:v>43560</c:v>
                </c:pt>
                <c:pt idx="577">
                  <c:v>43559</c:v>
                </c:pt>
                <c:pt idx="578">
                  <c:v>43558</c:v>
                </c:pt>
                <c:pt idx="579">
                  <c:v>43557</c:v>
                </c:pt>
                <c:pt idx="580">
                  <c:v>43556</c:v>
                </c:pt>
                <c:pt idx="581">
                  <c:v>43553</c:v>
                </c:pt>
                <c:pt idx="582">
                  <c:v>43552</c:v>
                </c:pt>
                <c:pt idx="583">
                  <c:v>43551</c:v>
                </c:pt>
                <c:pt idx="584">
                  <c:v>43550</c:v>
                </c:pt>
                <c:pt idx="585">
                  <c:v>43549</c:v>
                </c:pt>
                <c:pt idx="586">
                  <c:v>43546</c:v>
                </c:pt>
                <c:pt idx="587">
                  <c:v>43545</c:v>
                </c:pt>
                <c:pt idx="588">
                  <c:v>43544</c:v>
                </c:pt>
                <c:pt idx="589">
                  <c:v>43543</c:v>
                </c:pt>
                <c:pt idx="590">
                  <c:v>43542</c:v>
                </c:pt>
                <c:pt idx="591">
                  <c:v>43539</c:v>
                </c:pt>
                <c:pt idx="592">
                  <c:v>43538</c:v>
                </c:pt>
                <c:pt idx="593">
                  <c:v>43537</c:v>
                </c:pt>
                <c:pt idx="594">
                  <c:v>43536</c:v>
                </c:pt>
                <c:pt idx="595">
                  <c:v>43535</c:v>
                </c:pt>
                <c:pt idx="596">
                  <c:v>43532</c:v>
                </c:pt>
                <c:pt idx="597">
                  <c:v>43531</c:v>
                </c:pt>
                <c:pt idx="598">
                  <c:v>43530</c:v>
                </c:pt>
                <c:pt idx="599">
                  <c:v>43529</c:v>
                </c:pt>
                <c:pt idx="600">
                  <c:v>43528</c:v>
                </c:pt>
                <c:pt idx="601">
                  <c:v>43525</c:v>
                </c:pt>
                <c:pt idx="602">
                  <c:v>43524</c:v>
                </c:pt>
                <c:pt idx="603">
                  <c:v>43523</c:v>
                </c:pt>
                <c:pt idx="604">
                  <c:v>43522</c:v>
                </c:pt>
                <c:pt idx="605">
                  <c:v>43521</c:v>
                </c:pt>
                <c:pt idx="606">
                  <c:v>43518</c:v>
                </c:pt>
                <c:pt idx="607">
                  <c:v>43517</c:v>
                </c:pt>
                <c:pt idx="608">
                  <c:v>43516</c:v>
                </c:pt>
                <c:pt idx="609">
                  <c:v>43515</c:v>
                </c:pt>
                <c:pt idx="610">
                  <c:v>43514</c:v>
                </c:pt>
                <c:pt idx="611">
                  <c:v>43511</c:v>
                </c:pt>
                <c:pt idx="612">
                  <c:v>43510</c:v>
                </c:pt>
                <c:pt idx="613">
                  <c:v>43509</c:v>
                </c:pt>
                <c:pt idx="614">
                  <c:v>43508</c:v>
                </c:pt>
                <c:pt idx="615">
                  <c:v>43507</c:v>
                </c:pt>
                <c:pt idx="616">
                  <c:v>43504</c:v>
                </c:pt>
                <c:pt idx="617">
                  <c:v>43503</c:v>
                </c:pt>
                <c:pt idx="618">
                  <c:v>43502</c:v>
                </c:pt>
                <c:pt idx="619">
                  <c:v>43501</c:v>
                </c:pt>
                <c:pt idx="620">
                  <c:v>43500</c:v>
                </c:pt>
                <c:pt idx="621">
                  <c:v>43497</c:v>
                </c:pt>
                <c:pt idx="622">
                  <c:v>43496</c:v>
                </c:pt>
                <c:pt idx="623">
                  <c:v>43495</c:v>
                </c:pt>
                <c:pt idx="624">
                  <c:v>43494</c:v>
                </c:pt>
                <c:pt idx="625">
                  <c:v>43493</c:v>
                </c:pt>
                <c:pt idx="626">
                  <c:v>43490</c:v>
                </c:pt>
                <c:pt idx="627">
                  <c:v>43489</c:v>
                </c:pt>
                <c:pt idx="628">
                  <c:v>43488</c:v>
                </c:pt>
                <c:pt idx="629">
                  <c:v>43487</c:v>
                </c:pt>
                <c:pt idx="630">
                  <c:v>43486</c:v>
                </c:pt>
                <c:pt idx="631">
                  <c:v>43483</c:v>
                </c:pt>
                <c:pt idx="632">
                  <c:v>43482</c:v>
                </c:pt>
                <c:pt idx="633">
                  <c:v>43481</c:v>
                </c:pt>
                <c:pt idx="634">
                  <c:v>43480</c:v>
                </c:pt>
                <c:pt idx="635">
                  <c:v>43479</c:v>
                </c:pt>
                <c:pt idx="636">
                  <c:v>43476</c:v>
                </c:pt>
                <c:pt idx="637">
                  <c:v>43475</c:v>
                </c:pt>
                <c:pt idx="638">
                  <c:v>43474</c:v>
                </c:pt>
                <c:pt idx="639">
                  <c:v>43473</c:v>
                </c:pt>
                <c:pt idx="640">
                  <c:v>43472</c:v>
                </c:pt>
                <c:pt idx="641">
                  <c:v>43469</c:v>
                </c:pt>
              </c:numCache>
            </c:numRef>
          </c:cat>
          <c:val>
            <c:numRef>
              <c:f>BETAW20T!$N$9:$N$650</c:f>
              <c:numCache>
                <c:formatCode>0.00%</c:formatCode>
                <c:ptCount val="642"/>
                <c:pt idx="1">
                  <c:v>0.98974627163977436</c:v>
                </c:pt>
                <c:pt idx="2">
                  <c:v>0.98969752238700226</c:v>
                </c:pt>
                <c:pt idx="3">
                  <c:v>0.98995157737600981</c:v>
                </c:pt>
                <c:pt idx="4">
                  <c:v>0.98987599336516063</c:v>
                </c:pt>
                <c:pt idx="5">
                  <c:v>0.98984316679157491</c:v>
                </c:pt>
                <c:pt idx="6">
                  <c:v>0.98981000623971827</c:v>
                </c:pt>
                <c:pt idx="7">
                  <c:v>0.99393883383346771</c:v>
                </c:pt>
                <c:pt idx="8">
                  <c:v>0.98977671709597037</c:v>
                </c:pt>
                <c:pt idx="9">
                  <c:v>0.99042993749993058</c:v>
                </c:pt>
                <c:pt idx="10">
                  <c:v>0.99175191845111599</c:v>
                </c:pt>
                <c:pt idx="11">
                  <c:v>0.99174641565776755</c:v>
                </c:pt>
                <c:pt idx="12">
                  <c:v>0.99096597362262562</c:v>
                </c:pt>
                <c:pt idx="13">
                  <c:v>0.9909470456538223</c:v>
                </c:pt>
                <c:pt idx="14">
                  <c:v>0.99090468731288561</c:v>
                </c:pt>
                <c:pt idx="15">
                  <c:v>0.99086857120251692</c:v>
                </c:pt>
                <c:pt idx="16">
                  <c:v>0.9908381810873389</c:v>
                </c:pt>
                <c:pt idx="17">
                  <c:v>0.9908246828609435</c:v>
                </c:pt>
                <c:pt idx="18">
                  <c:v>0.99080321277063366</c:v>
                </c:pt>
                <c:pt idx="19">
                  <c:v>0.99263659764292589</c:v>
                </c:pt>
                <c:pt idx="20">
                  <c:v>0.99262242870398754</c:v>
                </c:pt>
                <c:pt idx="21">
                  <c:v>0.99258814452748889</c:v>
                </c:pt>
                <c:pt idx="22">
                  <c:v>0.99257322255736757</c:v>
                </c:pt>
                <c:pt idx="23">
                  <c:v>0.99253914862550918</c:v>
                </c:pt>
                <c:pt idx="24">
                  <c:v>0.9924931399700464</c:v>
                </c:pt>
                <c:pt idx="25">
                  <c:v>0.99245754744659342</c:v>
                </c:pt>
                <c:pt idx="26">
                  <c:v>0.99245198614775643</c:v>
                </c:pt>
                <c:pt idx="27">
                  <c:v>0.99241655279404606</c:v>
                </c:pt>
                <c:pt idx="28">
                  <c:v>0.99238942090514382</c:v>
                </c:pt>
                <c:pt idx="29">
                  <c:v>0.99234546515269062</c:v>
                </c:pt>
                <c:pt idx="30">
                  <c:v>0.99301812492575747</c:v>
                </c:pt>
                <c:pt idx="31">
                  <c:v>0.99298909985176365</c:v>
                </c:pt>
                <c:pt idx="32">
                  <c:v>0.99298133266285238</c:v>
                </c:pt>
                <c:pt idx="33">
                  <c:v>0.99297167448724766</c:v>
                </c:pt>
                <c:pt idx="34">
                  <c:v>0.99289578129362932</c:v>
                </c:pt>
                <c:pt idx="35">
                  <c:v>0.99285597661546443</c:v>
                </c:pt>
                <c:pt idx="36">
                  <c:v>0.99284845564646929</c:v>
                </c:pt>
                <c:pt idx="37">
                  <c:v>0.9928174163726825</c:v>
                </c:pt>
                <c:pt idx="38">
                  <c:v>0.99277847900433958</c:v>
                </c:pt>
                <c:pt idx="39">
                  <c:v>0.99275869097483604</c:v>
                </c:pt>
                <c:pt idx="40">
                  <c:v>0.99272476691762834</c:v>
                </c:pt>
                <c:pt idx="41">
                  <c:v>0.99338622755893247</c:v>
                </c:pt>
                <c:pt idx="42">
                  <c:v>0.99335846708530184</c:v>
                </c:pt>
                <c:pt idx="43">
                  <c:v>0.99471966237673293</c:v>
                </c:pt>
                <c:pt idx="44">
                  <c:v>0.99471122351976304</c:v>
                </c:pt>
                <c:pt idx="45">
                  <c:v>0.99468584821466854</c:v>
                </c:pt>
                <c:pt idx="46">
                  <c:v>0.99463378833048721</c:v>
                </c:pt>
                <c:pt idx="47">
                  <c:v>0.99459127917151757</c:v>
                </c:pt>
                <c:pt idx="48">
                  <c:v>0.99453292200540622</c:v>
                </c:pt>
                <c:pt idx="49">
                  <c:v>0.99450103904820486</c:v>
                </c:pt>
                <c:pt idx="50">
                  <c:v>0.99447245895944014</c:v>
                </c:pt>
                <c:pt idx="51">
                  <c:v>0.99444790633974867</c:v>
                </c:pt>
                <c:pt idx="52">
                  <c:v>0.99514673069293358</c:v>
                </c:pt>
                <c:pt idx="53">
                  <c:v>0.9951044420711358</c:v>
                </c:pt>
                <c:pt idx="54">
                  <c:v>0.99580745229511425</c:v>
                </c:pt>
                <c:pt idx="55">
                  <c:v>0.99579378696022325</c:v>
                </c:pt>
                <c:pt idx="56">
                  <c:v>0.99577126919465175</c:v>
                </c:pt>
                <c:pt idx="57">
                  <c:v>0.99574964110618114</c:v>
                </c:pt>
                <c:pt idx="58">
                  <c:v>0.99567388442747862</c:v>
                </c:pt>
                <c:pt idx="59">
                  <c:v>0.99567505564386283</c:v>
                </c:pt>
                <c:pt idx="60">
                  <c:v>0.99561844664191945</c:v>
                </c:pt>
                <c:pt idx="61">
                  <c:v>0.9956002947951923</c:v>
                </c:pt>
                <c:pt idx="62">
                  <c:v>0.99689942922758013</c:v>
                </c:pt>
                <c:pt idx="63">
                  <c:v>0.99687725161519325</c:v>
                </c:pt>
                <c:pt idx="64">
                  <c:v>0.99685496156097664</c:v>
                </c:pt>
                <c:pt idx="65">
                  <c:v>0.99682891980851696</c:v>
                </c:pt>
                <c:pt idx="66">
                  <c:v>0.99680733765232099</c:v>
                </c:pt>
                <c:pt idx="67">
                  <c:v>0.99660432566945811</c:v>
                </c:pt>
                <c:pt idx="68">
                  <c:v>0.99656732108011303</c:v>
                </c:pt>
                <c:pt idx="69">
                  <c:v>0.99653421811659448</c:v>
                </c:pt>
                <c:pt idx="70">
                  <c:v>0.99705399777385539</c:v>
                </c:pt>
                <c:pt idx="71">
                  <c:v>0.99703410438551721</c:v>
                </c:pt>
                <c:pt idx="72">
                  <c:v>0.99696874873127317</c:v>
                </c:pt>
                <c:pt idx="73">
                  <c:v>0.99693978732215893</c:v>
                </c:pt>
                <c:pt idx="74">
                  <c:v>0.9969194916735491</c:v>
                </c:pt>
                <c:pt idx="75">
                  <c:v>0.99691078164723412</c:v>
                </c:pt>
                <c:pt idx="76">
                  <c:v>0.99687065217608073</c:v>
                </c:pt>
                <c:pt idx="77">
                  <c:v>0.99680500832513474</c:v>
                </c:pt>
                <c:pt idx="78">
                  <c:v>0.99662841117446943</c:v>
                </c:pt>
                <c:pt idx="79">
                  <c:v>0.99660471057746602</c:v>
                </c:pt>
                <c:pt idx="80">
                  <c:v>0.99693331242391159</c:v>
                </c:pt>
                <c:pt idx="81">
                  <c:v>0.99683946422445446</c:v>
                </c:pt>
                <c:pt idx="82">
                  <c:v>0.99681107238737421</c:v>
                </c:pt>
                <c:pt idx="83">
                  <c:v>0.99678453538192391</c:v>
                </c:pt>
                <c:pt idx="84">
                  <c:v>0.99676803492990884</c:v>
                </c:pt>
                <c:pt idx="85">
                  <c:v>0.99669568815893927</c:v>
                </c:pt>
                <c:pt idx="86">
                  <c:v>0.99667996310124274</c:v>
                </c:pt>
                <c:pt idx="87">
                  <c:v>0.99651615798273674</c:v>
                </c:pt>
                <c:pt idx="88">
                  <c:v>0.99648575675545581</c:v>
                </c:pt>
                <c:pt idx="89">
                  <c:v>0.99698041222064893</c:v>
                </c:pt>
                <c:pt idx="90">
                  <c:v>0.99689694896594971</c:v>
                </c:pt>
                <c:pt idx="91">
                  <c:v>0.99722700028006617</c:v>
                </c:pt>
                <c:pt idx="92">
                  <c:v>0.99825175221522933</c:v>
                </c:pt>
                <c:pt idx="93">
                  <c:v>0.99822853835699443</c:v>
                </c:pt>
                <c:pt idx="94">
                  <c:v>0.99819549005357555</c:v>
                </c:pt>
                <c:pt idx="95">
                  <c:v>0.99813067283070511</c:v>
                </c:pt>
                <c:pt idx="96">
                  <c:v>0.99810760756386829</c:v>
                </c:pt>
                <c:pt idx="97">
                  <c:v>0.99808440461849268</c:v>
                </c:pt>
                <c:pt idx="98">
                  <c:v>0.99806664800829481</c:v>
                </c:pt>
                <c:pt idx="99">
                  <c:v>0.99804752180903245</c:v>
                </c:pt>
                <c:pt idx="100">
                  <c:v>0.99798490092469228</c:v>
                </c:pt>
                <c:pt idx="101">
                  <c:v>0.9979547807780792</c:v>
                </c:pt>
                <c:pt idx="102">
                  <c:v>0.99794356670408602</c:v>
                </c:pt>
                <c:pt idx="103">
                  <c:v>0.99792409089868916</c:v>
                </c:pt>
                <c:pt idx="104">
                  <c:v>0.99789600334415529</c:v>
                </c:pt>
                <c:pt idx="105">
                  <c:v>0.99781595755558461</c:v>
                </c:pt>
                <c:pt idx="106">
                  <c:v>0.99779816723755799</c:v>
                </c:pt>
                <c:pt idx="107">
                  <c:v>0.99777206171359711</c:v>
                </c:pt>
                <c:pt idx="108">
                  <c:v>0.99781363177447802</c:v>
                </c:pt>
                <c:pt idx="109">
                  <c:v>0.9977922302205865</c:v>
                </c:pt>
                <c:pt idx="110">
                  <c:v>0.99771799801164385</c:v>
                </c:pt>
                <c:pt idx="111">
                  <c:v>0.99785486602590168</c:v>
                </c:pt>
                <c:pt idx="112">
                  <c:v>0.99783030721492583</c:v>
                </c:pt>
                <c:pt idx="113">
                  <c:v>0.99781401567018624</c:v>
                </c:pt>
                <c:pt idx="114">
                  <c:v>0.99779221720079325</c:v>
                </c:pt>
                <c:pt idx="115">
                  <c:v>0.99772582410318411</c:v>
                </c:pt>
                <c:pt idx="116">
                  <c:v>0.99769459241151714</c:v>
                </c:pt>
                <c:pt idx="117">
                  <c:v>0.99768295127702999</c:v>
                </c:pt>
                <c:pt idx="118">
                  <c:v>0.99765592568710937</c:v>
                </c:pt>
                <c:pt idx="119">
                  <c:v>0.99763848175205971</c:v>
                </c:pt>
                <c:pt idx="120">
                  <c:v>0.99757125030196581</c:v>
                </c:pt>
                <c:pt idx="121">
                  <c:v>0.99756332538915382</c:v>
                </c:pt>
                <c:pt idx="122">
                  <c:v>0.99752436662047905</c:v>
                </c:pt>
                <c:pt idx="123">
                  <c:v>0.99750541076933064</c:v>
                </c:pt>
                <c:pt idx="124">
                  <c:v>0.99747938114502888</c:v>
                </c:pt>
                <c:pt idx="125">
                  <c:v>0.99741855005829771</c:v>
                </c:pt>
                <c:pt idx="126">
                  <c:v>0.9973968595204904</c:v>
                </c:pt>
                <c:pt idx="127">
                  <c:v>0.99737841820343298</c:v>
                </c:pt>
                <c:pt idx="128">
                  <c:v>0.99734125067310508</c:v>
                </c:pt>
                <c:pt idx="129">
                  <c:v>0.99734092980785471</c:v>
                </c:pt>
                <c:pt idx="130">
                  <c:v>0.99726288451004541</c:v>
                </c:pt>
                <c:pt idx="131">
                  <c:v>0.99725130101526005</c:v>
                </c:pt>
                <c:pt idx="132">
                  <c:v>0.99721691276666058</c:v>
                </c:pt>
                <c:pt idx="133">
                  <c:v>0.9971910954195613</c:v>
                </c:pt>
                <c:pt idx="134">
                  <c:v>0.99717169199141498</c:v>
                </c:pt>
                <c:pt idx="135">
                  <c:v>0.99710569530470483</c:v>
                </c:pt>
                <c:pt idx="136">
                  <c:v>0.9970808136480791</c:v>
                </c:pt>
                <c:pt idx="137">
                  <c:v>0.99705232866631965</c:v>
                </c:pt>
                <c:pt idx="138">
                  <c:v>0.99703953600745221</c:v>
                </c:pt>
                <c:pt idx="139">
                  <c:v>0.99699627867420071</c:v>
                </c:pt>
                <c:pt idx="140">
                  <c:v>0.99692791572203865</c:v>
                </c:pt>
                <c:pt idx="141">
                  <c:v>0.99691341595239291</c:v>
                </c:pt>
                <c:pt idx="142">
                  <c:v>0.99689468475531362</c:v>
                </c:pt>
                <c:pt idx="143">
                  <c:v>0.99686842436864764</c:v>
                </c:pt>
                <c:pt idx="144">
                  <c:v>0.99674741404894285</c:v>
                </c:pt>
                <c:pt idx="145">
                  <c:v>0.996734271995947</c:v>
                </c:pt>
                <c:pt idx="146">
                  <c:v>0.99669910370941706</c:v>
                </c:pt>
                <c:pt idx="147">
                  <c:v>0.99661800594171079</c:v>
                </c:pt>
                <c:pt idx="148">
                  <c:v>0.99660258178035621</c:v>
                </c:pt>
                <c:pt idx="149">
                  <c:v>0.99658600224988658</c:v>
                </c:pt>
                <c:pt idx="150">
                  <c:v>0.99650538143185452</c:v>
                </c:pt>
                <c:pt idx="151">
                  <c:v>0.99656071048429307</c:v>
                </c:pt>
                <c:pt idx="152">
                  <c:v>0.99654354455779548</c:v>
                </c:pt>
                <c:pt idx="153">
                  <c:v>0.99654032928914604</c:v>
                </c:pt>
                <c:pt idx="154">
                  <c:v>0.996530602085129</c:v>
                </c:pt>
                <c:pt idx="155">
                  <c:v>0.99646141704195113</c:v>
                </c:pt>
                <c:pt idx="156">
                  <c:v>0.99644064679945488</c:v>
                </c:pt>
                <c:pt idx="157">
                  <c:v>0.99641279166427354</c:v>
                </c:pt>
                <c:pt idx="158">
                  <c:v>0.99639044558914058</c:v>
                </c:pt>
                <c:pt idx="159">
                  <c:v>0.99635439688446314</c:v>
                </c:pt>
                <c:pt idx="160">
                  <c:v>0.99630020068107816</c:v>
                </c:pt>
                <c:pt idx="161">
                  <c:v>0.99629028996142166</c:v>
                </c:pt>
                <c:pt idx="162">
                  <c:v>0.99624680341783245</c:v>
                </c:pt>
                <c:pt idx="163">
                  <c:v>0.99632402120393648</c:v>
                </c:pt>
                <c:pt idx="164">
                  <c:v>0.99630276748909385</c:v>
                </c:pt>
                <c:pt idx="165">
                  <c:v>0.99623593306692471</c:v>
                </c:pt>
                <c:pt idx="166">
                  <c:v>0.996209416373525</c:v>
                </c:pt>
                <c:pt idx="167">
                  <c:v>0.97376029798384367</c:v>
                </c:pt>
                <c:pt idx="168">
                  <c:v>0.9767335843496322</c:v>
                </c:pt>
                <c:pt idx="169">
                  <c:v>0.98033320187839768</c:v>
                </c:pt>
                <c:pt idx="170">
                  <c:v>0.97921455208849173</c:v>
                </c:pt>
                <c:pt idx="171">
                  <c:v>0.99740000622301717</c:v>
                </c:pt>
                <c:pt idx="172">
                  <c:v>0.99737188994309245</c:v>
                </c:pt>
                <c:pt idx="173">
                  <c:v>0.9973482006768386</c:v>
                </c:pt>
                <c:pt idx="174">
                  <c:v>0.99732945045007537</c:v>
                </c:pt>
                <c:pt idx="175">
                  <c:v>0.99727152076701564</c:v>
                </c:pt>
                <c:pt idx="176">
                  <c:v>0.9972469884848395</c:v>
                </c:pt>
                <c:pt idx="177">
                  <c:v>0.99718718734813649</c:v>
                </c:pt>
                <c:pt idx="178">
                  <c:v>0.99717520969222551</c:v>
                </c:pt>
                <c:pt idx="179">
                  <c:v>0.99711798302865673</c:v>
                </c:pt>
                <c:pt idx="180">
                  <c:v>0.99708454745331432</c:v>
                </c:pt>
                <c:pt idx="181">
                  <c:v>0.99706960874010619</c:v>
                </c:pt>
                <c:pt idx="182">
                  <c:v>0.99702528911195643</c:v>
                </c:pt>
                <c:pt idx="183">
                  <c:v>0.9970229827984729</c:v>
                </c:pt>
                <c:pt idx="184">
                  <c:v>0.99694239105895721</c:v>
                </c:pt>
                <c:pt idx="185">
                  <c:v>0.99310385077896401</c:v>
                </c:pt>
                <c:pt idx="186">
                  <c:v>0.99309845986789802</c:v>
                </c:pt>
                <c:pt idx="187">
                  <c:v>0.99325497267136054</c:v>
                </c:pt>
                <c:pt idx="188">
                  <c:v>0.98950564566572385</c:v>
                </c:pt>
                <c:pt idx="189">
                  <c:v>0.98947888864640443</c:v>
                </c:pt>
                <c:pt idx="190">
                  <c:v>0.98947477188155608</c:v>
                </c:pt>
                <c:pt idx="191">
                  <c:v>0.9894495502379731</c:v>
                </c:pt>
                <c:pt idx="192">
                  <c:v>0.98948678183573346</c:v>
                </c:pt>
                <c:pt idx="193">
                  <c:v>0.98942861412944316</c:v>
                </c:pt>
                <c:pt idx="194">
                  <c:v>0.98940019619273667</c:v>
                </c:pt>
                <c:pt idx="195">
                  <c:v>0.98927884065218386</c:v>
                </c:pt>
                <c:pt idx="196">
                  <c:v>0.98485976695983468</c:v>
                </c:pt>
                <c:pt idx="197">
                  <c:v>0.99796771163057207</c:v>
                </c:pt>
                <c:pt idx="198">
                  <c:v>0.99661075969856094</c:v>
                </c:pt>
                <c:pt idx="199">
                  <c:v>0.99652751020412289</c:v>
                </c:pt>
                <c:pt idx="200">
                  <c:v>0.99651276858784832</c:v>
                </c:pt>
                <c:pt idx="201">
                  <c:v>0.99647427455638349</c:v>
                </c:pt>
                <c:pt idx="202">
                  <c:v>0.99645434693839374</c:v>
                </c:pt>
                <c:pt idx="203">
                  <c:v>0.99644470076411151</c:v>
                </c:pt>
                <c:pt idx="204">
                  <c:v>0.99637770304039353</c:v>
                </c:pt>
                <c:pt idx="205">
                  <c:v>0.99636677291873654</c:v>
                </c:pt>
                <c:pt idx="206">
                  <c:v>0.99633560531580501</c:v>
                </c:pt>
                <c:pt idx="207">
                  <c:v>0.99631431688338246</c:v>
                </c:pt>
                <c:pt idx="208">
                  <c:v>0.99628955329485647</c:v>
                </c:pt>
                <c:pt idx="209">
                  <c:v>0.99622741761817091</c:v>
                </c:pt>
                <c:pt idx="210">
                  <c:v>0.99620514767814927</c:v>
                </c:pt>
                <c:pt idx="211">
                  <c:v>0.9961798675524256</c:v>
                </c:pt>
                <c:pt idx="212">
                  <c:v>0.99616379231960572</c:v>
                </c:pt>
                <c:pt idx="213">
                  <c:v>0.99611861109276889</c:v>
                </c:pt>
                <c:pt idx="214">
                  <c:v>0.99606584711566193</c:v>
                </c:pt>
                <c:pt idx="215">
                  <c:v>0.99443372657309737</c:v>
                </c:pt>
                <c:pt idx="216">
                  <c:v>0.99440269298736694</c:v>
                </c:pt>
                <c:pt idx="217">
                  <c:v>0.99436929923165451</c:v>
                </c:pt>
                <c:pt idx="218">
                  <c:v>0.99435838800275067</c:v>
                </c:pt>
                <c:pt idx="219">
                  <c:v>0.99430232015372222</c:v>
                </c:pt>
                <c:pt idx="220">
                  <c:v>0.99481302808985561</c:v>
                </c:pt>
                <c:pt idx="221">
                  <c:v>0.99476829924801935</c:v>
                </c:pt>
                <c:pt idx="222">
                  <c:v>0.99476482994527227</c:v>
                </c:pt>
                <c:pt idx="223">
                  <c:v>0.99471745881531692</c:v>
                </c:pt>
                <c:pt idx="224">
                  <c:v>0.99465882550177709</c:v>
                </c:pt>
                <c:pt idx="225">
                  <c:v>0.99463746564229727</c:v>
                </c:pt>
                <c:pt idx="226">
                  <c:v>0.99461983726786551</c:v>
                </c:pt>
                <c:pt idx="227">
                  <c:v>0.9945760574804362</c:v>
                </c:pt>
                <c:pt idx="228">
                  <c:v>0.99456660769873417</c:v>
                </c:pt>
                <c:pt idx="229">
                  <c:v>0.99447669570443697</c:v>
                </c:pt>
                <c:pt idx="230">
                  <c:v>0.99449483714358344</c:v>
                </c:pt>
                <c:pt idx="231">
                  <c:v>0.99444904524150068</c:v>
                </c:pt>
                <c:pt idx="232">
                  <c:v>0.99443118695762656</c:v>
                </c:pt>
                <c:pt idx="233">
                  <c:v>0.99440778636748239</c:v>
                </c:pt>
                <c:pt idx="234">
                  <c:v>0.99434778807295343</c:v>
                </c:pt>
                <c:pt idx="235">
                  <c:v>0.99431858693304964</c:v>
                </c:pt>
                <c:pt idx="236">
                  <c:v>0.99429691605594905</c:v>
                </c:pt>
                <c:pt idx="237">
                  <c:v>0.99427401115577985</c:v>
                </c:pt>
                <c:pt idx="238">
                  <c:v>0.99426055433130123</c:v>
                </c:pt>
                <c:pt idx="239">
                  <c:v>0.99418756221231486</c:v>
                </c:pt>
                <c:pt idx="240">
                  <c:v>0.99417125406211615</c:v>
                </c:pt>
                <c:pt idx="241">
                  <c:v>0.99415133592709304</c:v>
                </c:pt>
                <c:pt idx="242">
                  <c:v>0.99411688908039342</c:v>
                </c:pt>
                <c:pt idx="243">
                  <c:v>0.99411202458796077</c:v>
                </c:pt>
                <c:pt idx="244">
                  <c:v>0.99404721989804579</c:v>
                </c:pt>
                <c:pt idx="245">
                  <c:v>0.99402329965430958</c:v>
                </c:pt>
                <c:pt idx="246">
                  <c:v>0.99398287216618708</c:v>
                </c:pt>
                <c:pt idx="247">
                  <c:v>0.99397236786681642</c:v>
                </c:pt>
                <c:pt idx="248">
                  <c:v>0.99396037672024917</c:v>
                </c:pt>
                <c:pt idx="249">
                  <c:v>0.99389187304557292</c:v>
                </c:pt>
                <c:pt idx="250">
                  <c:v>0.99386199562869793</c:v>
                </c:pt>
                <c:pt idx="251">
                  <c:v>0.99383724460380096</c:v>
                </c:pt>
                <c:pt idx="252">
                  <c:v>0.99380529965755682</c:v>
                </c:pt>
                <c:pt idx="253">
                  <c:v>0.99377854372656338</c:v>
                </c:pt>
                <c:pt idx="254">
                  <c:v>0.99372570911538394</c:v>
                </c:pt>
                <c:pt idx="255">
                  <c:v>0.9937114185344138</c:v>
                </c:pt>
                <c:pt idx="256">
                  <c:v>0.99368214791826426</c:v>
                </c:pt>
                <c:pt idx="257">
                  <c:v>0.99368111162781947</c:v>
                </c:pt>
                <c:pt idx="258">
                  <c:v>0.99363979021522419</c:v>
                </c:pt>
                <c:pt idx="259">
                  <c:v>0.99357102837692723</c:v>
                </c:pt>
                <c:pt idx="260">
                  <c:v>0.99441670526670767</c:v>
                </c:pt>
                <c:pt idx="261">
                  <c:v>0.99437810879406074</c:v>
                </c:pt>
                <c:pt idx="262">
                  <c:v>0.99436848652332299</c:v>
                </c:pt>
                <c:pt idx="263">
                  <c:v>0.99432253855889563</c:v>
                </c:pt>
                <c:pt idx="264">
                  <c:v>0.99597272374816559</c:v>
                </c:pt>
                <c:pt idx="265">
                  <c:v>0.99593803674380799</c:v>
                </c:pt>
                <c:pt idx="266">
                  <c:v>0.99591335024291294</c:v>
                </c:pt>
                <c:pt idx="267">
                  <c:v>0.99589758200127043</c:v>
                </c:pt>
                <c:pt idx="268">
                  <c:v>0.99587792561090127</c:v>
                </c:pt>
                <c:pt idx="269">
                  <c:v>0.99580463601334246</c:v>
                </c:pt>
                <c:pt idx="270">
                  <c:v>0.99579234094700686</c:v>
                </c:pt>
                <c:pt idx="271">
                  <c:v>0.99575945321760484</c:v>
                </c:pt>
                <c:pt idx="272">
                  <c:v>0.99575913214163447</c:v>
                </c:pt>
                <c:pt idx="273">
                  <c:v>0.99573191609356071</c:v>
                </c:pt>
                <c:pt idx="274">
                  <c:v>0.99565469198642764</c:v>
                </c:pt>
                <c:pt idx="275">
                  <c:v>0.99563382397785116</c:v>
                </c:pt>
                <c:pt idx="276">
                  <c:v>0.9956099703317367</c:v>
                </c:pt>
                <c:pt idx="277">
                  <c:v>0.99559132551891172</c:v>
                </c:pt>
                <c:pt idx="278">
                  <c:v>0.99558113093860179</c:v>
                </c:pt>
                <c:pt idx="279">
                  <c:v>0.99553127990344525</c:v>
                </c:pt>
                <c:pt idx="280">
                  <c:v>0.99654206237364262</c:v>
                </c:pt>
                <c:pt idx="281">
                  <c:v>0.9965341125141991</c:v>
                </c:pt>
                <c:pt idx="282">
                  <c:v>0.99650022244269487</c:v>
                </c:pt>
                <c:pt idx="283">
                  <c:v>0.99649296057566195</c:v>
                </c:pt>
                <c:pt idx="284">
                  <c:v>0.99641903113713348</c:v>
                </c:pt>
                <c:pt idx="285">
                  <c:v>0.9963827244291974</c:v>
                </c:pt>
                <c:pt idx="286">
                  <c:v>0.99634980148201679</c:v>
                </c:pt>
                <c:pt idx="287">
                  <c:v>0.99632678036807765</c:v>
                </c:pt>
                <c:pt idx="288">
                  <c:v>0.99625321219264518</c:v>
                </c:pt>
                <c:pt idx="289">
                  <c:v>0.99623695603631091</c:v>
                </c:pt>
                <c:pt idx="290">
                  <c:v>0.99621793916757795</c:v>
                </c:pt>
                <c:pt idx="291">
                  <c:v>0.99669377939917958</c:v>
                </c:pt>
                <c:pt idx="292">
                  <c:v>0.99668641375253308</c:v>
                </c:pt>
                <c:pt idx="293">
                  <c:v>0.99662629652233325</c:v>
                </c:pt>
                <c:pt idx="294">
                  <c:v>0.99660502926878869</c:v>
                </c:pt>
                <c:pt idx="295">
                  <c:v>0.99660193255356211</c:v>
                </c:pt>
                <c:pt idx="296">
                  <c:v>0.99656180693836904</c:v>
                </c:pt>
                <c:pt idx="297">
                  <c:v>0.99656956053587553</c:v>
                </c:pt>
                <c:pt idx="298">
                  <c:v>0.99649231860569454</c:v>
                </c:pt>
                <c:pt idx="299">
                  <c:v>0.9964838854971797</c:v>
                </c:pt>
                <c:pt idx="300">
                  <c:v>0.99645403020882473</c:v>
                </c:pt>
                <c:pt idx="301">
                  <c:v>0.99642153935530831</c:v>
                </c:pt>
                <c:pt idx="302">
                  <c:v>0.99642059580422493</c:v>
                </c:pt>
                <c:pt idx="303">
                  <c:v>0.99635359742426188</c:v>
                </c:pt>
                <c:pt idx="304">
                  <c:v>0.99633479543409054</c:v>
                </c:pt>
                <c:pt idx="305">
                  <c:v>0.9963166615233161</c:v>
                </c:pt>
                <c:pt idx="306">
                  <c:v>0.99627793421806976</c:v>
                </c:pt>
                <c:pt idx="307">
                  <c:v>0.99626041476027793</c:v>
                </c:pt>
                <c:pt idx="308">
                  <c:v>0.99618822049241518</c:v>
                </c:pt>
                <c:pt idx="309">
                  <c:v>0.9961760668884484</c:v>
                </c:pt>
                <c:pt idx="310">
                  <c:v>0.99612372752948586</c:v>
                </c:pt>
                <c:pt idx="311">
                  <c:v>0.99610255103495271</c:v>
                </c:pt>
                <c:pt idx="312">
                  <c:v>0.99608517852255729</c:v>
                </c:pt>
                <c:pt idx="313">
                  <c:v>0.99588391659553899</c:v>
                </c:pt>
                <c:pt idx="314">
                  <c:v>0.99687253459567182</c:v>
                </c:pt>
                <c:pt idx="315">
                  <c:v>0.99685422067503138</c:v>
                </c:pt>
                <c:pt idx="316">
                  <c:v>0.99681160053479856</c:v>
                </c:pt>
                <c:pt idx="317">
                  <c:v>0.99681578778826285</c:v>
                </c:pt>
                <c:pt idx="318">
                  <c:v>0.99677986793530815</c:v>
                </c:pt>
                <c:pt idx="319">
                  <c:v>0.9966479451732756</c:v>
                </c:pt>
                <c:pt idx="320">
                  <c:v>0.99683896157438445</c:v>
                </c:pt>
                <c:pt idx="321">
                  <c:v>0.99678397399107677</c:v>
                </c:pt>
                <c:pt idx="322">
                  <c:v>0.99673743218098643</c:v>
                </c:pt>
                <c:pt idx="323">
                  <c:v>0.99669590857409296</c:v>
                </c:pt>
                <c:pt idx="324">
                  <c:v>0.99668063229485937</c:v>
                </c:pt>
                <c:pt idx="325">
                  <c:v>0.99663401499302717</c:v>
                </c:pt>
                <c:pt idx="326">
                  <c:v>0.996870111627853</c:v>
                </c:pt>
                <c:pt idx="327">
                  <c:v>0.99684699465557691</c:v>
                </c:pt>
                <c:pt idx="328">
                  <c:v>0.99685599999999996</c:v>
                </c:pt>
                <c:pt idx="329">
                  <c:v>0.99680899999999995</c:v>
                </c:pt>
                <c:pt idx="330">
                  <c:v>0.99674499999999999</c:v>
                </c:pt>
                <c:pt idx="331">
                  <c:v>0.99675899999999995</c:v>
                </c:pt>
                <c:pt idx="332">
                  <c:v>0.996726</c:v>
                </c:pt>
                <c:pt idx="333">
                  <c:v>0.99667099999999997</c:v>
                </c:pt>
                <c:pt idx="334">
                  <c:v>0.99667300000000003</c:v>
                </c:pt>
                <c:pt idx="335">
                  <c:v>0.99660899999999997</c:v>
                </c:pt>
                <c:pt idx="336">
                  <c:v>0.99661999999999995</c:v>
                </c:pt>
                <c:pt idx="337">
                  <c:v>0.99648099999999995</c:v>
                </c:pt>
                <c:pt idx="338">
                  <c:v>0.99646699999999999</c:v>
                </c:pt>
                <c:pt idx="339">
                  <c:v>0.99644500000000003</c:v>
                </c:pt>
                <c:pt idx="340">
                  <c:v>0.99635899999999999</c:v>
                </c:pt>
                <c:pt idx="341">
                  <c:v>0.99820399999999998</c:v>
                </c:pt>
                <c:pt idx="342">
                  <c:v>0.99823799999999996</c:v>
                </c:pt>
                <c:pt idx="343">
                  <c:v>0.99829400000000001</c:v>
                </c:pt>
                <c:pt idx="344">
                  <c:v>0.997923</c:v>
                </c:pt>
                <c:pt idx="345">
                  <c:v>0.99803799999999998</c:v>
                </c:pt>
                <c:pt idx="346">
                  <c:v>0.99736100000000005</c:v>
                </c:pt>
                <c:pt idx="347">
                  <c:v>0.99759799999999998</c:v>
                </c:pt>
                <c:pt idx="348">
                  <c:v>0.997664</c:v>
                </c:pt>
                <c:pt idx="349">
                  <c:v>0.99758000000000002</c:v>
                </c:pt>
                <c:pt idx="350">
                  <c:v>0.99760099999999996</c:v>
                </c:pt>
                <c:pt idx="351">
                  <c:v>0.99727100000000002</c:v>
                </c:pt>
                <c:pt idx="352">
                  <c:v>0.99730700000000005</c:v>
                </c:pt>
                <c:pt idx="353">
                  <c:v>0.99729400000000001</c:v>
                </c:pt>
                <c:pt idx="354">
                  <c:v>0.99719000000000002</c:v>
                </c:pt>
                <c:pt idx="355">
                  <c:v>0.99731199999999998</c:v>
                </c:pt>
                <c:pt idx="356">
                  <c:v>0.99724599999999997</c:v>
                </c:pt>
                <c:pt idx="357">
                  <c:v>0.99722200000000005</c:v>
                </c:pt>
                <c:pt idx="358">
                  <c:v>0.997193</c:v>
                </c:pt>
                <c:pt idx="359">
                  <c:v>0.99717900000000004</c:v>
                </c:pt>
                <c:pt idx="360">
                  <c:v>0.99711000000000005</c:v>
                </c:pt>
                <c:pt idx="361">
                  <c:v>0.99753400000000003</c:v>
                </c:pt>
                <c:pt idx="362">
                  <c:v>0.99751100000000004</c:v>
                </c:pt>
                <c:pt idx="363">
                  <c:v>0.99749299999999996</c:v>
                </c:pt>
                <c:pt idx="364">
                  <c:v>0.99747399999999997</c:v>
                </c:pt>
                <c:pt idx="365">
                  <c:v>0.99740200000000001</c:v>
                </c:pt>
                <c:pt idx="366">
                  <c:v>0.99737699999999996</c:v>
                </c:pt>
                <c:pt idx="367">
                  <c:v>0.997359</c:v>
                </c:pt>
                <c:pt idx="368">
                  <c:v>0.99733799999999995</c:v>
                </c:pt>
                <c:pt idx="369">
                  <c:v>0.99732399999999999</c:v>
                </c:pt>
                <c:pt idx="370">
                  <c:v>0.99725200000000003</c:v>
                </c:pt>
                <c:pt idx="371">
                  <c:v>0.99722599999999995</c:v>
                </c:pt>
                <c:pt idx="372">
                  <c:v>0.99720500000000001</c:v>
                </c:pt>
                <c:pt idx="373">
                  <c:v>0.99703799999999998</c:v>
                </c:pt>
                <c:pt idx="374">
                  <c:v>0.997197</c:v>
                </c:pt>
                <c:pt idx="375">
                  <c:v>0.99713799999999997</c:v>
                </c:pt>
                <c:pt idx="376">
                  <c:v>0.99709700000000001</c:v>
                </c:pt>
                <c:pt idx="377">
                  <c:v>0.99707599999999996</c:v>
                </c:pt>
                <c:pt idx="378">
                  <c:v>0.99691399999999997</c:v>
                </c:pt>
                <c:pt idx="379">
                  <c:v>0.99690400000000001</c:v>
                </c:pt>
                <c:pt idx="380">
                  <c:v>0.99682999999999999</c:v>
                </c:pt>
                <c:pt idx="381">
                  <c:v>0.99681299999999995</c:v>
                </c:pt>
                <c:pt idx="382">
                  <c:v>0.989483</c:v>
                </c:pt>
                <c:pt idx="383">
                  <c:v>0.99573500000000004</c:v>
                </c:pt>
                <c:pt idx="384">
                  <c:v>0.99571600000000005</c:v>
                </c:pt>
                <c:pt idx="385">
                  <c:v>0.99564399999999997</c:v>
                </c:pt>
                <c:pt idx="386">
                  <c:v>0.99562200000000001</c:v>
                </c:pt>
                <c:pt idx="387">
                  <c:v>0.995591</c:v>
                </c:pt>
                <c:pt idx="388">
                  <c:v>0.99557600000000002</c:v>
                </c:pt>
                <c:pt idx="389">
                  <c:v>0.99554200000000004</c:v>
                </c:pt>
                <c:pt idx="390">
                  <c:v>0.99445700000000004</c:v>
                </c:pt>
                <c:pt idx="391">
                  <c:v>0.99433899999999997</c:v>
                </c:pt>
                <c:pt idx="392">
                  <c:v>0.99460999999999999</c:v>
                </c:pt>
                <c:pt idx="393">
                  <c:v>0.99458899999999995</c:v>
                </c:pt>
                <c:pt idx="394">
                  <c:v>0.99450000000000005</c:v>
                </c:pt>
                <c:pt idx="395">
                  <c:v>0.994479</c:v>
                </c:pt>
                <c:pt idx="396">
                  <c:v>0.99440600000000001</c:v>
                </c:pt>
                <c:pt idx="397">
                  <c:v>0.99431700000000001</c:v>
                </c:pt>
                <c:pt idx="398">
                  <c:v>0.994232</c:v>
                </c:pt>
                <c:pt idx="399">
                  <c:v>0.994035</c:v>
                </c:pt>
                <c:pt idx="400">
                  <c:v>0.99578900000000004</c:v>
                </c:pt>
                <c:pt idx="401">
                  <c:v>0.99576299999999995</c:v>
                </c:pt>
                <c:pt idx="402">
                  <c:v>0.99574399999999996</c:v>
                </c:pt>
                <c:pt idx="403">
                  <c:v>0.99571200000000004</c:v>
                </c:pt>
                <c:pt idx="404">
                  <c:v>0.99564299999999994</c:v>
                </c:pt>
                <c:pt idx="405">
                  <c:v>0.99562200000000001</c:v>
                </c:pt>
                <c:pt idx="406">
                  <c:v>0.99545899999999998</c:v>
                </c:pt>
                <c:pt idx="407">
                  <c:v>0.99542699999999995</c:v>
                </c:pt>
                <c:pt idx="408">
                  <c:v>0.99541500000000005</c:v>
                </c:pt>
                <c:pt idx="409">
                  <c:v>0.99530399999999997</c:v>
                </c:pt>
                <c:pt idx="410">
                  <c:v>0.99529400000000001</c:v>
                </c:pt>
                <c:pt idx="411">
                  <c:v>0.99554900000000002</c:v>
                </c:pt>
                <c:pt idx="412">
                  <c:v>0.99552399999999996</c:v>
                </c:pt>
                <c:pt idx="413">
                  <c:v>0.99549399999999999</c:v>
                </c:pt>
                <c:pt idx="414">
                  <c:v>0.99543300000000001</c:v>
                </c:pt>
                <c:pt idx="415">
                  <c:v>0.99538599999999999</c:v>
                </c:pt>
                <c:pt idx="416">
                  <c:v>0.99538599999999999</c:v>
                </c:pt>
                <c:pt idx="417">
                  <c:v>0.99535099999999999</c:v>
                </c:pt>
                <c:pt idx="418">
                  <c:v>0.99533700000000003</c:v>
                </c:pt>
                <c:pt idx="419">
                  <c:v>0.99526800000000004</c:v>
                </c:pt>
                <c:pt idx="420">
                  <c:v>0.99522900000000003</c:v>
                </c:pt>
                <c:pt idx="421">
                  <c:v>0.99521400000000004</c:v>
                </c:pt>
                <c:pt idx="422">
                  <c:v>0.99519100000000005</c:v>
                </c:pt>
                <c:pt idx="423">
                  <c:v>0.99514999999999998</c:v>
                </c:pt>
                <c:pt idx="424">
                  <c:v>0.99507299999999999</c:v>
                </c:pt>
                <c:pt idx="425">
                  <c:v>0.99507199999999996</c:v>
                </c:pt>
                <c:pt idx="426">
                  <c:v>0.99332900000000002</c:v>
                </c:pt>
                <c:pt idx="427">
                  <c:v>0.99331499999999995</c:v>
                </c:pt>
                <c:pt idx="428">
                  <c:v>0.99322900000000003</c:v>
                </c:pt>
                <c:pt idx="429">
                  <c:v>0.99319100000000005</c:v>
                </c:pt>
                <c:pt idx="430">
                  <c:v>0.99318399999999996</c:v>
                </c:pt>
                <c:pt idx="431">
                  <c:v>0.99316800000000005</c:v>
                </c:pt>
                <c:pt idx="432">
                  <c:v>0.99313899999999999</c:v>
                </c:pt>
                <c:pt idx="433">
                  <c:v>0.99301499999999998</c:v>
                </c:pt>
                <c:pt idx="434">
                  <c:v>0.99311799999999995</c:v>
                </c:pt>
                <c:pt idx="435">
                  <c:v>0.99309199999999997</c:v>
                </c:pt>
                <c:pt idx="436">
                  <c:v>0.993058</c:v>
                </c:pt>
                <c:pt idx="437">
                  <c:v>0.99301700000000004</c:v>
                </c:pt>
                <c:pt idx="438">
                  <c:v>0.99301399999999995</c:v>
                </c:pt>
                <c:pt idx="439">
                  <c:v>0.99297999999999997</c:v>
                </c:pt>
                <c:pt idx="440">
                  <c:v>0.99295199999999995</c:v>
                </c:pt>
                <c:pt idx="441">
                  <c:v>0.992919</c:v>
                </c:pt>
                <c:pt idx="442">
                  <c:v>0.98415200000000003</c:v>
                </c:pt>
                <c:pt idx="443">
                  <c:v>0.99312599999999995</c:v>
                </c:pt>
                <c:pt idx="444">
                  <c:v>0.99309800000000004</c:v>
                </c:pt>
                <c:pt idx="445">
                  <c:v>0.99307500000000004</c:v>
                </c:pt>
                <c:pt idx="446">
                  <c:v>0.99304700000000001</c:v>
                </c:pt>
                <c:pt idx="447">
                  <c:v>0.99299499999999996</c:v>
                </c:pt>
                <c:pt idx="448">
                  <c:v>0.99297500000000005</c:v>
                </c:pt>
                <c:pt idx="449">
                  <c:v>0.99294800000000005</c:v>
                </c:pt>
                <c:pt idx="450">
                  <c:v>0.99291399999999996</c:v>
                </c:pt>
                <c:pt idx="451">
                  <c:v>0.99287999999999998</c:v>
                </c:pt>
                <c:pt idx="452">
                  <c:v>0.99283699999999997</c:v>
                </c:pt>
                <c:pt idx="453">
                  <c:v>0.99279499999999998</c:v>
                </c:pt>
                <c:pt idx="454">
                  <c:v>0.99287700000000001</c:v>
                </c:pt>
                <c:pt idx="455">
                  <c:v>0.99285000000000001</c:v>
                </c:pt>
                <c:pt idx="456">
                  <c:v>0.99282700000000002</c:v>
                </c:pt>
                <c:pt idx="457">
                  <c:v>0.992811</c:v>
                </c:pt>
                <c:pt idx="458">
                  <c:v>0.99278100000000002</c:v>
                </c:pt>
                <c:pt idx="459">
                  <c:v>0.99277700000000002</c:v>
                </c:pt>
                <c:pt idx="460">
                  <c:v>0.99276500000000001</c:v>
                </c:pt>
                <c:pt idx="461">
                  <c:v>0.99276399999999998</c:v>
                </c:pt>
                <c:pt idx="462">
                  <c:v>0.99270999999999998</c:v>
                </c:pt>
                <c:pt idx="463">
                  <c:v>0.99288399999999999</c:v>
                </c:pt>
                <c:pt idx="464">
                  <c:v>0.99288699999999996</c:v>
                </c:pt>
                <c:pt idx="465">
                  <c:v>0.99287199999999998</c:v>
                </c:pt>
                <c:pt idx="466">
                  <c:v>0.99287300000000001</c:v>
                </c:pt>
                <c:pt idx="467">
                  <c:v>0.99288600000000005</c:v>
                </c:pt>
                <c:pt idx="468">
                  <c:v>0.992896</c:v>
                </c:pt>
                <c:pt idx="469">
                  <c:v>0.99287899999999996</c:v>
                </c:pt>
                <c:pt idx="470">
                  <c:v>0.99412599999999995</c:v>
                </c:pt>
                <c:pt idx="471">
                  <c:v>0.985572</c:v>
                </c:pt>
                <c:pt idx="472">
                  <c:v>0.98552700000000004</c:v>
                </c:pt>
                <c:pt idx="473">
                  <c:v>0.98551200000000005</c:v>
                </c:pt>
                <c:pt idx="474">
                  <c:v>0.98550800000000005</c:v>
                </c:pt>
                <c:pt idx="475">
                  <c:v>0.98546599999999995</c:v>
                </c:pt>
                <c:pt idx="476">
                  <c:v>0.98522799999999999</c:v>
                </c:pt>
                <c:pt idx="477">
                  <c:v>0.98523499999999997</c:v>
                </c:pt>
                <c:pt idx="478">
                  <c:v>0.98523300000000003</c:v>
                </c:pt>
                <c:pt idx="479">
                  <c:v>0.985209</c:v>
                </c:pt>
                <c:pt idx="480">
                  <c:v>0.98515600000000003</c:v>
                </c:pt>
                <c:pt idx="481">
                  <c:v>0.98520799999999997</c:v>
                </c:pt>
                <c:pt idx="482">
                  <c:v>0.98557700000000004</c:v>
                </c:pt>
                <c:pt idx="483">
                  <c:v>0.98558199999999996</c:v>
                </c:pt>
                <c:pt idx="484">
                  <c:v>0.984935</c:v>
                </c:pt>
                <c:pt idx="485">
                  <c:v>0.98494000000000004</c:v>
                </c:pt>
                <c:pt idx="486">
                  <c:v>0.98492299999999999</c:v>
                </c:pt>
                <c:pt idx="487">
                  <c:v>0.98484700000000003</c:v>
                </c:pt>
                <c:pt idx="488">
                  <c:v>0.98485599999999995</c:v>
                </c:pt>
                <c:pt idx="489">
                  <c:v>0.98485599999999995</c:v>
                </c:pt>
                <c:pt idx="490">
                  <c:v>0.99280999999999997</c:v>
                </c:pt>
                <c:pt idx="491">
                  <c:v>0.98431599999999997</c:v>
                </c:pt>
                <c:pt idx="492">
                  <c:v>0.98430600000000001</c:v>
                </c:pt>
                <c:pt idx="493">
                  <c:v>0.98430600000000001</c:v>
                </c:pt>
                <c:pt idx="494">
                  <c:v>0.98431599999999997</c:v>
                </c:pt>
                <c:pt idx="495">
                  <c:v>0.984267</c:v>
                </c:pt>
                <c:pt idx="496">
                  <c:v>0.98394700000000002</c:v>
                </c:pt>
                <c:pt idx="497">
                  <c:v>0.98388699999999996</c:v>
                </c:pt>
                <c:pt idx="498">
                  <c:v>0.983873</c:v>
                </c:pt>
                <c:pt idx="499">
                  <c:v>0.98386600000000002</c:v>
                </c:pt>
                <c:pt idx="500">
                  <c:v>0.98885599999999996</c:v>
                </c:pt>
                <c:pt idx="501">
                  <c:v>0.98406099999999996</c:v>
                </c:pt>
                <c:pt idx="502">
                  <c:v>0.98408799999999996</c:v>
                </c:pt>
                <c:pt idx="503">
                  <c:v>0.98482800000000004</c:v>
                </c:pt>
                <c:pt idx="504">
                  <c:v>0.98483399999999999</c:v>
                </c:pt>
                <c:pt idx="505">
                  <c:v>0.98484499999999997</c:v>
                </c:pt>
                <c:pt idx="506">
                  <c:v>0.98481600000000002</c:v>
                </c:pt>
                <c:pt idx="507">
                  <c:v>0.98933899999999997</c:v>
                </c:pt>
                <c:pt idx="508">
                  <c:v>0.98995900000000003</c:v>
                </c:pt>
                <c:pt idx="509">
                  <c:v>0.98990699999999998</c:v>
                </c:pt>
                <c:pt idx="510">
                  <c:v>0.98989000000000005</c:v>
                </c:pt>
                <c:pt idx="511">
                  <c:v>0.98987599999999998</c:v>
                </c:pt>
                <c:pt idx="512">
                  <c:v>0.98985500000000004</c:v>
                </c:pt>
                <c:pt idx="513">
                  <c:v>0.98982599999999998</c:v>
                </c:pt>
                <c:pt idx="514">
                  <c:v>0.98981399999999997</c:v>
                </c:pt>
                <c:pt idx="515">
                  <c:v>0.99456699999999998</c:v>
                </c:pt>
                <c:pt idx="516">
                  <c:v>0.99397100000000005</c:v>
                </c:pt>
                <c:pt idx="517">
                  <c:v>0.99395299999999998</c:v>
                </c:pt>
                <c:pt idx="518">
                  <c:v>0.99395100000000003</c:v>
                </c:pt>
                <c:pt idx="519">
                  <c:v>0.99393100000000001</c:v>
                </c:pt>
                <c:pt idx="520">
                  <c:v>0.99392499999999995</c:v>
                </c:pt>
                <c:pt idx="521">
                  <c:v>0.993892</c:v>
                </c:pt>
                <c:pt idx="522">
                  <c:v>0.99502599999999997</c:v>
                </c:pt>
                <c:pt idx="523">
                  <c:v>0.993954</c:v>
                </c:pt>
                <c:pt idx="524">
                  <c:v>0.99393399999999998</c:v>
                </c:pt>
                <c:pt idx="525">
                  <c:v>0.99392899999999995</c:v>
                </c:pt>
                <c:pt idx="526">
                  <c:v>0.99390299999999998</c:v>
                </c:pt>
                <c:pt idx="527">
                  <c:v>0.99357899999999999</c:v>
                </c:pt>
                <c:pt idx="528">
                  <c:v>0.99356500000000003</c:v>
                </c:pt>
                <c:pt idx="529">
                  <c:v>0.99354100000000001</c:v>
                </c:pt>
                <c:pt idx="530">
                  <c:v>0.993865</c:v>
                </c:pt>
                <c:pt idx="531">
                  <c:v>0.99386699999999994</c:v>
                </c:pt>
                <c:pt idx="532">
                  <c:v>0.99385500000000004</c:v>
                </c:pt>
                <c:pt idx="533">
                  <c:v>0.99385699999999999</c:v>
                </c:pt>
                <c:pt idx="534">
                  <c:v>0.99385699999999999</c:v>
                </c:pt>
                <c:pt idx="535">
                  <c:v>0.99380500000000005</c:v>
                </c:pt>
                <c:pt idx="536">
                  <c:v>0.99379499999999998</c:v>
                </c:pt>
                <c:pt idx="537">
                  <c:v>0.99378699999999998</c:v>
                </c:pt>
                <c:pt idx="538">
                  <c:v>0.99378</c:v>
                </c:pt>
                <c:pt idx="539">
                  <c:v>0.99376699999999996</c:v>
                </c:pt>
                <c:pt idx="540">
                  <c:v>0.99372799999999994</c:v>
                </c:pt>
                <c:pt idx="541">
                  <c:v>0.99370499999999995</c:v>
                </c:pt>
                <c:pt idx="542">
                  <c:v>0.99404000000000003</c:v>
                </c:pt>
                <c:pt idx="543">
                  <c:v>0.99715600000000004</c:v>
                </c:pt>
                <c:pt idx="544">
                  <c:v>0.993919</c:v>
                </c:pt>
                <c:pt idx="545">
                  <c:v>0.99389300000000003</c:v>
                </c:pt>
                <c:pt idx="546">
                  <c:v>0.99389099999999997</c:v>
                </c:pt>
                <c:pt idx="547">
                  <c:v>0.99384600000000001</c:v>
                </c:pt>
                <c:pt idx="548">
                  <c:v>0.99385400000000002</c:v>
                </c:pt>
                <c:pt idx="549">
                  <c:v>0.993834</c:v>
                </c:pt>
                <c:pt idx="550">
                  <c:v>0.99380599999999997</c:v>
                </c:pt>
                <c:pt idx="551">
                  <c:v>0.99379099999999998</c:v>
                </c:pt>
                <c:pt idx="552">
                  <c:v>0.99377099999999996</c:v>
                </c:pt>
                <c:pt idx="553">
                  <c:v>0.99357099999999998</c:v>
                </c:pt>
                <c:pt idx="554">
                  <c:v>0.99357499999999999</c:v>
                </c:pt>
                <c:pt idx="555">
                  <c:v>0.99553999999999998</c:v>
                </c:pt>
                <c:pt idx="556">
                  <c:v>0.99553599999999998</c:v>
                </c:pt>
                <c:pt idx="557">
                  <c:v>0.99552200000000002</c:v>
                </c:pt>
                <c:pt idx="558">
                  <c:v>0.99553400000000003</c:v>
                </c:pt>
                <c:pt idx="559">
                  <c:v>0.99551100000000003</c:v>
                </c:pt>
                <c:pt idx="560">
                  <c:v>0.99547099999999999</c:v>
                </c:pt>
                <c:pt idx="561">
                  <c:v>0.99544900000000003</c:v>
                </c:pt>
                <c:pt idx="562">
                  <c:v>0.99613700000000005</c:v>
                </c:pt>
                <c:pt idx="563">
                  <c:v>0.99629699999999999</c:v>
                </c:pt>
                <c:pt idx="564">
                  <c:v>0.99630200000000002</c:v>
                </c:pt>
                <c:pt idx="565">
                  <c:v>0.99627699999999997</c:v>
                </c:pt>
                <c:pt idx="566">
                  <c:v>0.99626099999999995</c:v>
                </c:pt>
                <c:pt idx="567">
                  <c:v>0.99620399999999998</c:v>
                </c:pt>
                <c:pt idx="568">
                  <c:v>0.99618300000000004</c:v>
                </c:pt>
                <c:pt idx="569">
                  <c:v>0.99618600000000002</c:v>
                </c:pt>
                <c:pt idx="570">
                  <c:v>0.99617599999999995</c:v>
                </c:pt>
                <c:pt idx="571">
                  <c:v>0.99614499999999995</c:v>
                </c:pt>
                <c:pt idx="572">
                  <c:v>0.99611799999999995</c:v>
                </c:pt>
                <c:pt idx="573">
                  <c:v>0.99610500000000002</c:v>
                </c:pt>
                <c:pt idx="574">
                  <c:v>0.99610799999999999</c:v>
                </c:pt>
                <c:pt idx="575">
                  <c:v>0.99610299999999996</c:v>
                </c:pt>
                <c:pt idx="576">
                  <c:v>0.996062</c:v>
                </c:pt>
                <c:pt idx="577">
                  <c:v>0.99604300000000001</c:v>
                </c:pt>
                <c:pt idx="578">
                  <c:v>0.99602199999999996</c:v>
                </c:pt>
                <c:pt idx="579">
                  <c:v>0.99603699999999995</c:v>
                </c:pt>
                <c:pt idx="580">
                  <c:v>0.996027</c:v>
                </c:pt>
                <c:pt idx="581">
                  <c:v>0.99599499999999996</c:v>
                </c:pt>
                <c:pt idx="582">
                  <c:v>0.99599099999999996</c:v>
                </c:pt>
                <c:pt idx="583">
                  <c:v>0.995973</c:v>
                </c:pt>
                <c:pt idx="584">
                  <c:v>0.99595800000000001</c:v>
                </c:pt>
                <c:pt idx="585">
                  <c:v>0.99595100000000003</c:v>
                </c:pt>
                <c:pt idx="586">
                  <c:v>0.995923</c:v>
                </c:pt>
                <c:pt idx="587">
                  <c:v>0.995892</c:v>
                </c:pt>
                <c:pt idx="588">
                  <c:v>0.99588600000000005</c:v>
                </c:pt>
                <c:pt idx="589">
                  <c:v>0.99587199999999998</c:v>
                </c:pt>
                <c:pt idx="590">
                  <c:v>0.99586200000000002</c:v>
                </c:pt>
                <c:pt idx="591">
                  <c:v>0.995834</c:v>
                </c:pt>
                <c:pt idx="592">
                  <c:v>0.99524199999999996</c:v>
                </c:pt>
                <c:pt idx="593">
                  <c:v>0.995089</c:v>
                </c:pt>
                <c:pt idx="594">
                  <c:v>0.99522600000000006</c:v>
                </c:pt>
                <c:pt idx="595">
                  <c:v>0.99521599999999999</c:v>
                </c:pt>
                <c:pt idx="596">
                  <c:v>0.99517599999999995</c:v>
                </c:pt>
                <c:pt idx="597">
                  <c:v>0.995166</c:v>
                </c:pt>
                <c:pt idx="598">
                  <c:v>0.99516199999999999</c:v>
                </c:pt>
                <c:pt idx="599">
                  <c:v>0.99514599999999998</c:v>
                </c:pt>
                <c:pt idx="600">
                  <c:v>0.99513799999999997</c:v>
                </c:pt>
                <c:pt idx="601">
                  <c:v>0.99510100000000001</c:v>
                </c:pt>
                <c:pt idx="602">
                  <c:v>0.99508799999999997</c:v>
                </c:pt>
                <c:pt idx="603">
                  <c:v>0.995085</c:v>
                </c:pt>
                <c:pt idx="604">
                  <c:v>0.99507599999999996</c:v>
                </c:pt>
                <c:pt idx="605">
                  <c:v>0.99506300000000003</c:v>
                </c:pt>
                <c:pt idx="606">
                  <c:v>0.99501700000000004</c:v>
                </c:pt>
                <c:pt idx="607">
                  <c:v>0.99501499999999998</c:v>
                </c:pt>
                <c:pt idx="608">
                  <c:v>0.99517800000000001</c:v>
                </c:pt>
                <c:pt idx="609">
                  <c:v>0.99516400000000005</c:v>
                </c:pt>
                <c:pt idx="610">
                  <c:v>0.99516000000000004</c:v>
                </c:pt>
                <c:pt idx="611">
                  <c:v>0.99512800000000001</c:v>
                </c:pt>
                <c:pt idx="612">
                  <c:v>0.99512299999999998</c:v>
                </c:pt>
                <c:pt idx="613">
                  <c:v>0.99477899999999997</c:v>
                </c:pt>
                <c:pt idx="614">
                  <c:v>0.99478299999999997</c:v>
                </c:pt>
                <c:pt idx="615">
                  <c:v>0.99476799999999999</c:v>
                </c:pt>
                <c:pt idx="616">
                  <c:v>0.99473699999999998</c:v>
                </c:pt>
                <c:pt idx="617">
                  <c:v>0.99474099999999999</c:v>
                </c:pt>
                <c:pt idx="618">
                  <c:v>0.99466699999999997</c:v>
                </c:pt>
                <c:pt idx="619">
                  <c:v>0.99466500000000002</c:v>
                </c:pt>
                <c:pt idx="620">
                  <c:v>0.99465999999999999</c:v>
                </c:pt>
                <c:pt idx="621">
                  <c:v>0.99462700000000004</c:v>
                </c:pt>
                <c:pt idx="622">
                  <c:v>0.99459799999999998</c:v>
                </c:pt>
                <c:pt idx="623">
                  <c:v>0.99459399999999998</c:v>
                </c:pt>
                <c:pt idx="624">
                  <c:v>0.99459299999999995</c:v>
                </c:pt>
                <c:pt idx="625">
                  <c:v>0.99457799999999996</c:v>
                </c:pt>
                <c:pt idx="626">
                  <c:v>0.99454799999999999</c:v>
                </c:pt>
                <c:pt idx="627">
                  <c:v>0.99453999999999998</c:v>
                </c:pt>
                <c:pt idx="628">
                  <c:v>0.99452700000000005</c:v>
                </c:pt>
                <c:pt idx="629">
                  <c:v>0.99451900000000004</c:v>
                </c:pt>
                <c:pt idx="630">
                  <c:v>0.99450799999999995</c:v>
                </c:pt>
                <c:pt idx="631">
                  <c:v>0.994475</c:v>
                </c:pt>
                <c:pt idx="632">
                  <c:v>0.99445399999999995</c:v>
                </c:pt>
                <c:pt idx="633">
                  <c:v>0.99412500000000004</c:v>
                </c:pt>
                <c:pt idx="634">
                  <c:v>0.99411499999999997</c:v>
                </c:pt>
                <c:pt idx="635">
                  <c:v>0.99412500000000004</c:v>
                </c:pt>
                <c:pt idx="636">
                  <c:v>0.99409400000000003</c:v>
                </c:pt>
                <c:pt idx="637">
                  <c:v>0.99274300000000004</c:v>
                </c:pt>
                <c:pt idx="638">
                  <c:v>0.99226700000000001</c:v>
                </c:pt>
                <c:pt idx="639">
                  <c:v>0.99193399999999998</c:v>
                </c:pt>
                <c:pt idx="640">
                  <c:v>0.99132100000000001</c:v>
                </c:pt>
                <c:pt idx="641">
                  <c:v>0.99079399999999995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6E-4B96-8BE0-0458397BBD94}"/>
            </c:ext>
          </c:extLst>
        </c:ser>
        <c:ser>
          <c:idx val="1"/>
          <c:order val="1"/>
          <c:tx>
            <c:strRef>
              <c:f>BETAW20T!$O$7</c:f>
              <c:strCache>
                <c:ptCount val="1"/>
                <c:pt idx="0">
                  <c:v>Instrumenty pochodne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  <a:effectLst/>
          </c:spPr>
          <c:cat>
            <c:numRef>
              <c:f>BETAW20T!$B$9:$B$650</c:f>
              <c:numCache>
                <c:formatCode>m/d/yyyy</c:formatCode>
                <c:ptCount val="642"/>
                <c:pt idx="1">
                  <c:v>44405</c:v>
                </c:pt>
                <c:pt idx="2">
                  <c:v>44404</c:v>
                </c:pt>
                <c:pt idx="3">
                  <c:v>44403</c:v>
                </c:pt>
                <c:pt idx="4">
                  <c:v>44400</c:v>
                </c:pt>
                <c:pt idx="5">
                  <c:v>44399</c:v>
                </c:pt>
                <c:pt idx="6">
                  <c:v>44398</c:v>
                </c:pt>
                <c:pt idx="7">
                  <c:v>44397</c:v>
                </c:pt>
                <c:pt idx="8">
                  <c:v>44396</c:v>
                </c:pt>
                <c:pt idx="9">
                  <c:v>44393</c:v>
                </c:pt>
                <c:pt idx="10">
                  <c:v>44392</c:v>
                </c:pt>
                <c:pt idx="11">
                  <c:v>44391</c:v>
                </c:pt>
                <c:pt idx="12">
                  <c:v>44390</c:v>
                </c:pt>
                <c:pt idx="13">
                  <c:v>44389</c:v>
                </c:pt>
                <c:pt idx="14">
                  <c:v>44386</c:v>
                </c:pt>
                <c:pt idx="15">
                  <c:v>44385</c:v>
                </c:pt>
                <c:pt idx="16">
                  <c:v>44384</c:v>
                </c:pt>
                <c:pt idx="17">
                  <c:v>44383</c:v>
                </c:pt>
                <c:pt idx="18">
                  <c:v>44382</c:v>
                </c:pt>
                <c:pt idx="19">
                  <c:v>44379</c:v>
                </c:pt>
                <c:pt idx="20">
                  <c:v>44378</c:v>
                </c:pt>
                <c:pt idx="21">
                  <c:v>44377</c:v>
                </c:pt>
                <c:pt idx="22">
                  <c:v>44376</c:v>
                </c:pt>
                <c:pt idx="23">
                  <c:v>44375</c:v>
                </c:pt>
                <c:pt idx="24">
                  <c:v>44372</c:v>
                </c:pt>
                <c:pt idx="25">
                  <c:v>44371</c:v>
                </c:pt>
                <c:pt idx="26">
                  <c:v>44370</c:v>
                </c:pt>
                <c:pt idx="27">
                  <c:v>44369</c:v>
                </c:pt>
                <c:pt idx="28">
                  <c:v>44368</c:v>
                </c:pt>
                <c:pt idx="29">
                  <c:v>44365</c:v>
                </c:pt>
                <c:pt idx="30">
                  <c:v>44364</c:v>
                </c:pt>
                <c:pt idx="31">
                  <c:v>44363</c:v>
                </c:pt>
                <c:pt idx="32">
                  <c:v>44362</c:v>
                </c:pt>
                <c:pt idx="33">
                  <c:v>44361</c:v>
                </c:pt>
                <c:pt idx="34">
                  <c:v>44358</c:v>
                </c:pt>
                <c:pt idx="35">
                  <c:v>44357</c:v>
                </c:pt>
                <c:pt idx="36">
                  <c:v>44356</c:v>
                </c:pt>
                <c:pt idx="37">
                  <c:v>44355</c:v>
                </c:pt>
                <c:pt idx="38">
                  <c:v>44354</c:v>
                </c:pt>
                <c:pt idx="39">
                  <c:v>44351</c:v>
                </c:pt>
                <c:pt idx="40">
                  <c:v>44349</c:v>
                </c:pt>
                <c:pt idx="41">
                  <c:v>44348</c:v>
                </c:pt>
                <c:pt idx="42">
                  <c:v>44347</c:v>
                </c:pt>
                <c:pt idx="43">
                  <c:v>44344</c:v>
                </c:pt>
                <c:pt idx="44">
                  <c:v>44343</c:v>
                </c:pt>
                <c:pt idx="45">
                  <c:v>44342</c:v>
                </c:pt>
                <c:pt idx="46">
                  <c:v>44341</c:v>
                </c:pt>
                <c:pt idx="47">
                  <c:v>44340</c:v>
                </c:pt>
                <c:pt idx="48">
                  <c:v>44337</c:v>
                </c:pt>
                <c:pt idx="49">
                  <c:v>44336</c:v>
                </c:pt>
                <c:pt idx="50">
                  <c:v>44335</c:v>
                </c:pt>
                <c:pt idx="51">
                  <c:v>44334</c:v>
                </c:pt>
                <c:pt idx="52">
                  <c:v>44333</c:v>
                </c:pt>
                <c:pt idx="53">
                  <c:v>44330</c:v>
                </c:pt>
                <c:pt idx="54">
                  <c:v>44329</c:v>
                </c:pt>
                <c:pt idx="55">
                  <c:v>44328</c:v>
                </c:pt>
                <c:pt idx="56">
                  <c:v>44327</c:v>
                </c:pt>
                <c:pt idx="57">
                  <c:v>44326</c:v>
                </c:pt>
                <c:pt idx="58">
                  <c:v>44323</c:v>
                </c:pt>
                <c:pt idx="59">
                  <c:v>44322</c:v>
                </c:pt>
                <c:pt idx="60">
                  <c:v>44321</c:v>
                </c:pt>
                <c:pt idx="61">
                  <c:v>44320</c:v>
                </c:pt>
                <c:pt idx="62">
                  <c:v>44316</c:v>
                </c:pt>
                <c:pt idx="63">
                  <c:v>44315</c:v>
                </c:pt>
                <c:pt idx="64">
                  <c:v>44314</c:v>
                </c:pt>
                <c:pt idx="65">
                  <c:v>44313</c:v>
                </c:pt>
                <c:pt idx="66">
                  <c:v>44312</c:v>
                </c:pt>
                <c:pt idx="67">
                  <c:v>44309</c:v>
                </c:pt>
                <c:pt idx="68">
                  <c:v>44308</c:v>
                </c:pt>
                <c:pt idx="69">
                  <c:v>44307</c:v>
                </c:pt>
                <c:pt idx="70">
                  <c:v>44306</c:v>
                </c:pt>
                <c:pt idx="71">
                  <c:v>44305</c:v>
                </c:pt>
                <c:pt idx="72">
                  <c:v>44302</c:v>
                </c:pt>
                <c:pt idx="73">
                  <c:v>44301</c:v>
                </c:pt>
                <c:pt idx="74">
                  <c:v>44300</c:v>
                </c:pt>
                <c:pt idx="75">
                  <c:v>44299</c:v>
                </c:pt>
                <c:pt idx="76">
                  <c:v>44298</c:v>
                </c:pt>
                <c:pt idx="77">
                  <c:v>44295</c:v>
                </c:pt>
                <c:pt idx="78">
                  <c:v>44294</c:v>
                </c:pt>
                <c:pt idx="79">
                  <c:v>44293</c:v>
                </c:pt>
                <c:pt idx="80">
                  <c:v>44292</c:v>
                </c:pt>
                <c:pt idx="81">
                  <c:v>44287</c:v>
                </c:pt>
                <c:pt idx="82">
                  <c:v>44286</c:v>
                </c:pt>
                <c:pt idx="83">
                  <c:v>44285</c:v>
                </c:pt>
                <c:pt idx="84">
                  <c:v>44284</c:v>
                </c:pt>
                <c:pt idx="85">
                  <c:v>44281</c:v>
                </c:pt>
                <c:pt idx="86">
                  <c:v>44280</c:v>
                </c:pt>
                <c:pt idx="87">
                  <c:v>44279</c:v>
                </c:pt>
                <c:pt idx="88">
                  <c:v>44278</c:v>
                </c:pt>
                <c:pt idx="89">
                  <c:v>44277</c:v>
                </c:pt>
                <c:pt idx="90">
                  <c:v>44274</c:v>
                </c:pt>
                <c:pt idx="91">
                  <c:v>44273</c:v>
                </c:pt>
                <c:pt idx="92">
                  <c:v>44272</c:v>
                </c:pt>
                <c:pt idx="93">
                  <c:v>44271</c:v>
                </c:pt>
                <c:pt idx="94">
                  <c:v>44270</c:v>
                </c:pt>
                <c:pt idx="95">
                  <c:v>44267</c:v>
                </c:pt>
                <c:pt idx="96">
                  <c:v>44266</c:v>
                </c:pt>
                <c:pt idx="97">
                  <c:v>44265</c:v>
                </c:pt>
                <c:pt idx="98">
                  <c:v>44264</c:v>
                </c:pt>
                <c:pt idx="99">
                  <c:v>44263</c:v>
                </c:pt>
                <c:pt idx="100">
                  <c:v>44260</c:v>
                </c:pt>
                <c:pt idx="101">
                  <c:v>44259</c:v>
                </c:pt>
                <c:pt idx="102">
                  <c:v>44258</c:v>
                </c:pt>
                <c:pt idx="103">
                  <c:v>44257</c:v>
                </c:pt>
                <c:pt idx="104">
                  <c:v>44256</c:v>
                </c:pt>
                <c:pt idx="105">
                  <c:v>44253</c:v>
                </c:pt>
                <c:pt idx="106">
                  <c:v>44252</c:v>
                </c:pt>
                <c:pt idx="107">
                  <c:v>44251</c:v>
                </c:pt>
                <c:pt idx="108">
                  <c:v>44250</c:v>
                </c:pt>
                <c:pt idx="109">
                  <c:v>44249</c:v>
                </c:pt>
                <c:pt idx="110">
                  <c:v>44246</c:v>
                </c:pt>
                <c:pt idx="111">
                  <c:v>44245</c:v>
                </c:pt>
                <c:pt idx="112">
                  <c:v>44244</c:v>
                </c:pt>
                <c:pt idx="113">
                  <c:v>44243</c:v>
                </c:pt>
                <c:pt idx="114">
                  <c:v>44242</c:v>
                </c:pt>
                <c:pt idx="115">
                  <c:v>44239</c:v>
                </c:pt>
                <c:pt idx="116">
                  <c:v>44238</c:v>
                </c:pt>
                <c:pt idx="117">
                  <c:v>44237</c:v>
                </c:pt>
                <c:pt idx="118">
                  <c:v>44236</c:v>
                </c:pt>
                <c:pt idx="119">
                  <c:v>44235</c:v>
                </c:pt>
                <c:pt idx="120">
                  <c:v>44232</c:v>
                </c:pt>
                <c:pt idx="121">
                  <c:v>44231</c:v>
                </c:pt>
                <c:pt idx="122">
                  <c:v>44230</c:v>
                </c:pt>
                <c:pt idx="123">
                  <c:v>44229</c:v>
                </c:pt>
                <c:pt idx="124">
                  <c:v>44228</c:v>
                </c:pt>
                <c:pt idx="125">
                  <c:v>44225</c:v>
                </c:pt>
                <c:pt idx="126">
                  <c:v>44224</c:v>
                </c:pt>
                <c:pt idx="127">
                  <c:v>44223</c:v>
                </c:pt>
                <c:pt idx="128">
                  <c:v>44222</c:v>
                </c:pt>
                <c:pt idx="129">
                  <c:v>44221</c:v>
                </c:pt>
                <c:pt idx="130">
                  <c:v>44218</c:v>
                </c:pt>
                <c:pt idx="131">
                  <c:v>44217</c:v>
                </c:pt>
                <c:pt idx="132">
                  <c:v>44216</c:v>
                </c:pt>
                <c:pt idx="133">
                  <c:v>44215</c:v>
                </c:pt>
                <c:pt idx="134">
                  <c:v>44214</c:v>
                </c:pt>
                <c:pt idx="135">
                  <c:v>44211</c:v>
                </c:pt>
                <c:pt idx="136">
                  <c:v>44210</c:v>
                </c:pt>
                <c:pt idx="137">
                  <c:v>44209</c:v>
                </c:pt>
                <c:pt idx="138">
                  <c:v>44208</c:v>
                </c:pt>
                <c:pt idx="139">
                  <c:v>44207</c:v>
                </c:pt>
                <c:pt idx="140">
                  <c:v>44204</c:v>
                </c:pt>
                <c:pt idx="141">
                  <c:v>44203</c:v>
                </c:pt>
                <c:pt idx="142">
                  <c:v>44201</c:v>
                </c:pt>
                <c:pt idx="143">
                  <c:v>44200</c:v>
                </c:pt>
                <c:pt idx="144">
                  <c:v>44195</c:v>
                </c:pt>
                <c:pt idx="145">
                  <c:v>44194</c:v>
                </c:pt>
                <c:pt idx="146">
                  <c:v>44193</c:v>
                </c:pt>
                <c:pt idx="147">
                  <c:v>44188</c:v>
                </c:pt>
                <c:pt idx="148">
                  <c:v>44187</c:v>
                </c:pt>
                <c:pt idx="149">
                  <c:v>44186</c:v>
                </c:pt>
                <c:pt idx="150">
                  <c:v>44183</c:v>
                </c:pt>
                <c:pt idx="151">
                  <c:v>44182</c:v>
                </c:pt>
                <c:pt idx="152">
                  <c:v>44181</c:v>
                </c:pt>
                <c:pt idx="153">
                  <c:v>44180</c:v>
                </c:pt>
                <c:pt idx="154">
                  <c:v>44179</c:v>
                </c:pt>
                <c:pt idx="155">
                  <c:v>44176</c:v>
                </c:pt>
                <c:pt idx="156">
                  <c:v>44175</c:v>
                </c:pt>
                <c:pt idx="157">
                  <c:v>44174</c:v>
                </c:pt>
                <c:pt idx="158">
                  <c:v>44173</c:v>
                </c:pt>
                <c:pt idx="159">
                  <c:v>44172</c:v>
                </c:pt>
                <c:pt idx="160">
                  <c:v>44169</c:v>
                </c:pt>
                <c:pt idx="161">
                  <c:v>44168</c:v>
                </c:pt>
                <c:pt idx="162">
                  <c:v>44167</c:v>
                </c:pt>
                <c:pt idx="163">
                  <c:v>44166</c:v>
                </c:pt>
                <c:pt idx="164">
                  <c:v>44165</c:v>
                </c:pt>
                <c:pt idx="165">
                  <c:v>44162</c:v>
                </c:pt>
                <c:pt idx="166">
                  <c:v>44161</c:v>
                </c:pt>
                <c:pt idx="167">
                  <c:v>44160</c:v>
                </c:pt>
                <c:pt idx="168">
                  <c:v>44159</c:v>
                </c:pt>
                <c:pt idx="169">
                  <c:v>44158</c:v>
                </c:pt>
                <c:pt idx="170">
                  <c:v>44155</c:v>
                </c:pt>
                <c:pt idx="171">
                  <c:v>44154</c:v>
                </c:pt>
                <c:pt idx="172">
                  <c:v>44153</c:v>
                </c:pt>
                <c:pt idx="173">
                  <c:v>44152</c:v>
                </c:pt>
                <c:pt idx="174">
                  <c:v>44151</c:v>
                </c:pt>
                <c:pt idx="175">
                  <c:v>44148</c:v>
                </c:pt>
                <c:pt idx="176">
                  <c:v>44147</c:v>
                </c:pt>
                <c:pt idx="177">
                  <c:v>44145</c:v>
                </c:pt>
                <c:pt idx="178">
                  <c:v>44144</c:v>
                </c:pt>
                <c:pt idx="179">
                  <c:v>44141</c:v>
                </c:pt>
                <c:pt idx="180">
                  <c:v>44140</c:v>
                </c:pt>
                <c:pt idx="181">
                  <c:v>44139</c:v>
                </c:pt>
                <c:pt idx="182">
                  <c:v>44138</c:v>
                </c:pt>
                <c:pt idx="183">
                  <c:v>44137</c:v>
                </c:pt>
                <c:pt idx="184">
                  <c:v>44134</c:v>
                </c:pt>
                <c:pt idx="185">
                  <c:v>44133</c:v>
                </c:pt>
                <c:pt idx="186">
                  <c:v>44132</c:v>
                </c:pt>
                <c:pt idx="187">
                  <c:v>44131</c:v>
                </c:pt>
                <c:pt idx="188">
                  <c:v>44130</c:v>
                </c:pt>
                <c:pt idx="189">
                  <c:v>44127</c:v>
                </c:pt>
                <c:pt idx="190">
                  <c:v>44126</c:v>
                </c:pt>
                <c:pt idx="191">
                  <c:v>44125</c:v>
                </c:pt>
                <c:pt idx="192">
                  <c:v>44124</c:v>
                </c:pt>
                <c:pt idx="193">
                  <c:v>44123</c:v>
                </c:pt>
                <c:pt idx="194">
                  <c:v>44120</c:v>
                </c:pt>
                <c:pt idx="195">
                  <c:v>44119</c:v>
                </c:pt>
                <c:pt idx="196">
                  <c:v>44118</c:v>
                </c:pt>
                <c:pt idx="197">
                  <c:v>44117</c:v>
                </c:pt>
                <c:pt idx="198">
                  <c:v>44116</c:v>
                </c:pt>
                <c:pt idx="199">
                  <c:v>44113</c:v>
                </c:pt>
                <c:pt idx="200">
                  <c:v>44112</c:v>
                </c:pt>
                <c:pt idx="201">
                  <c:v>44111</c:v>
                </c:pt>
                <c:pt idx="202">
                  <c:v>44110</c:v>
                </c:pt>
                <c:pt idx="203">
                  <c:v>44109</c:v>
                </c:pt>
                <c:pt idx="204">
                  <c:v>44106</c:v>
                </c:pt>
                <c:pt idx="205">
                  <c:v>44105</c:v>
                </c:pt>
                <c:pt idx="206">
                  <c:v>44104</c:v>
                </c:pt>
                <c:pt idx="207">
                  <c:v>44103</c:v>
                </c:pt>
                <c:pt idx="208">
                  <c:v>44102</c:v>
                </c:pt>
                <c:pt idx="209">
                  <c:v>44099</c:v>
                </c:pt>
                <c:pt idx="210">
                  <c:v>44098</c:v>
                </c:pt>
                <c:pt idx="211">
                  <c:v>44097</c:v>
                </c:pt>
                <c:pt idx="212">
                  <c:v>44096</c:v>
                </c:pt>
                <c:pt idx="213">
                  <c:v>44095</c:v>
                </c:pt>
                <c:pt idx="214">
                  <c:v>44092</c:v>
                </c:pt>
                <c:pt idx="215">
                  <c:v>44091</c:v>
                </c:pt>
                <c:pt idx="216">
                  <c:v>44090</c:v>
                </c:pt>
                <c:pt idx="217">
                  <c:v>44089</c:v>
                </c:pt>
                <c:pt idx="218">
                  <c:v>44088</c:v>
                </c:pt>
                <c:pt idx="219">
                  <c:v>44085</c:v>
                </c:pt>
                <c:pt idx="220">
                  <c:v>44084</c:v>
                </c:pt>
                <c:pt idx="221">
                  <c:v>44083</c:v>
                </c:pt>
                <c:pt idx="222">
                  <c:v>44082</c:v>
                </c:pt>
                <c:pt idx="223">
                  <c:v>44081</c:v>
                </c:pt>
                <c:pt idx="224">
                  <c:v>44078</c:v>
                </c:pt>
                <c:pt idx="225">
                  <c:v>44077</c:v>
                </c:pt>
                <c:pt idx="226">
                  <c:v>44076</c:v>
                </c:pt>
                <c:pt idx="227">
                  <c:v>44075</c:v>
                </c:pt>
                <c:pt idx="228">
                  <c:v>44074</c:v>
                </c:pt>
                <c:pt idx="229">
                  <c:v>44071</c:v>
                </c:pt>
                <c:pt idx="230">
                  <c:v>44070</c:v>
                </c:pt>
                <c:pt idx="231">
                  <c:v>44069</c:v>
                </c:pt>
                <c:pt idx="232">
                  <c:v>44068</c:v>
                </c:pt>
                <c:pt idx="233">
                  <c:v>44067</c:v>
                </c:pt>
                <c:pt idx="234">
                  <c:v>44064</c:v>
                </c:pt>
                <c:pt idx="235">
                  <c:v>44063</c:v>
                </c:pt>
                <c:pt idx="236">
                  <c:v>44062</c:v>
                </c:pt>
                <c:pt idx="237">
                  <c:v>44061</c:v>
                </c:pt>
                <c:pt idx="238">
                  <c:v>44060</c:v>
                </c:pt>
                <c:pt idx="239">
                  <c:v>44057</c:v>
                </c:pt>
                <c:pt idx="240">
                  <c:v>44056</c:v>
                </c:pt>
                <c:pt idx="241">
                  <c:v>44055</c:v>
                </c:pt>
                <c:pt idx="242">
                  <c:v>44054</c:v>
                </c:pt>
                <c:pt idx="243">
                  <c:v>44053</c:v>
                </c:pt>
                <c:pt idx="244">
                  <c:v>44050</c:v>
                </c:pt>
                <c:pt idx="245">
                  <c:v>44049</c:v>
                </c:pt>
                <c:pt idx="246">
                  <c:v>44048</c:v>
                </c:pt>
                <c:pt idx="247">
                  <c:v>44047</c:v>
                </c:pt>
                <c:pt idx="248">
                  <c:v>44046</c:v>
                </c:pt>
                <c:pt idx="249">
                  <c:v>44043</c:v>
                </c:pt>
                <c:pt idx="250">
                  <c:v>44042</c:v>
                </c:pt>
                <c:pt idx="251">
                  <c:v>44041</c:v>
                </c:pt>
                <c:pt idx="252">
                  <c:v>44040</c:v>
                </c:pt>
                <c:pt idx="253">
                  <c:v>44039</c:v>
                </c:pt>
                <c:pt idx="254">
                  <c:v>44036</c:v>
                </c:pt>
                <c:pt idx="255">
                  <c:v>44035</c:v>
                </c:pt>
                <c:pt idx="256">
                  <c:v>44034</c:v>
                </c:pt>
                <c:pt idx="257">
                  <c:v>44033</c:v>
                </c:pt>
                <c:pt idx="258">
                  <c:v>44032</c:v>
                </c:pt>
                <c:pt idx="259">
                  <c:v>44029</c:v>
                </c:pt>
                <c:pt idx="260">
                  <c:v>44028</c:v>
                </c:pt>
                <c:pt idx="261">
                  <c:v>44027</c:v>
                </c:pt>
                <c:pt idx="262">
                  <c:v>44026</c:v>
                </c:pt>
                <c:pt idx="263">
                  <c:v>44025</c:v>
                </c:pt>
                <c:pt idx="264">
                  <c:v>44022</c:v>
                </c:pt>
                <c:pt idx="265">
                  <c:v>44021</c:v>
                </c:pt>
                <c:pt idx="266">
                  <c:v>44020</c:v>
                </c:pt>
                <c:pt idx="267">
                  <c:v>44019</c:v>
                </c:pt>
                <c:pt idx="268">
                  <c:v>44018</c:v>
                </c:pt>
                <c:pt idx="269">
                  <c:v>44015</c:v>
                </c:pt>
                <c:pt idx="270">
                  <c:v>44014</c:v>
                </c:pt>
                <c:pt idx="271">
                  <c:v>44013</c:v>
                </c:pt>
                <c:pt idx="272">
                  <c:v>44012</c:v>
                </c:pt>
                <c:pt idx="273">
                  <c:v>44011</c:v>
                </c:pt>
                <c:pt idx="274">
                  <c:v>44008</c:v>
                </c:pt>
                <c:pt idx="275">
                  <c:v>44007</c:v>
                </c:pt>
                <c:pt idx="276">
                  <c:v>44006</c:v>
                </c:pt>
                <c:pt idx="277">
                  <c:v>44005</c:v>
                </c:pt>
                <c:pt idx="278">
                  <c:v>44004</c:v>
                </c:pt>
                <c:pt idx="279">
                  <c:v>44001</c:v>
                </c:pt>
                <c:pt idx="280">
                  <c:v>44000</c:v>
                </c:pt>
                <c:pt idx="281">
                  <c:v>43999</c:v>
                </c:pt>
                <c:pt idx="282">
                  <c:v>43998</c:v>
                </c:pt>
                <c:pt idx="283">
                  <c:v>43997</c:v>
                </c:pt>
                <c:pt idx="284">
                  <c:v>43994</c:v>
                </c:pt>
                <c:pt idx="285">
                  <c:v>43992</c:v>
                </c:pt>
                <c:pt idx="286">
                  <c:v>43991</c:v>
                </c:pt>
                <c:pt idx="287">
                  <c:v>43990</c:v>
                </c:pt>
                <c:pt idx="288">
                  <c:v>43987</c:v>
                </c:pt>
                <c:pt idx="289">
                  <c:v>43986</c:v>
                </c:pt>
                <c:pt idx="290">
                  <c:v>43985</c:v>
                </c:pt>
                <c:pt idx="291">
                  <c:v>43984</c:v>
                </c:pt>
                <c:pt idx="292">
                  <c:v>43983</c:v>
                </c:pt>
                <c:pt idx="293">
                  <c:v>43980</c:v>
                </c:pt>
                <c:pt idx="294">
                  <c:v>43979</c:v>
                </c:pt>
                <c:pt idx="295">
                  <c:v>43978</c:v>
                </c:pt>
                <c:pt idx="296">
                  <c:v>43977</c:v>
                </c:pt>
                <c:pt idx="297">
                  <c:v>43976</c:v>
                </c:pt>
                <c:pt idx="298">
                  <c:v>43973</c:v>
                </c:pt>
                <c:pt idx="299">
                  <c:v>43972</c:v>
                </c:pt>
                <c:pt idx="300">
                  <c:v>43971</c:v>
                </c:pt>
                <c:pt idx="301">
                  <c:v>43970</c:v>
                </c:pt>
                <c:pt idx="302">
                  <c:v>43969</c:v>
                </c:pt>
                <c:pt idx="303">
                  <c:v>43966</c:v>
                </c:pt>
                <c:pt idx="304">
                  <c:v>43965</c:v>
                </c:pt>
                <c:pt idx="305">
                  <c:v>43964</c:v>
                </c:pt>
                <c:pt idx="306">
                  <c:v>43963</c:v>
                </c:pt>
                <c:pt idx="307">
                  <c:v>43962</c:v>
                </c:pt>
                <c:pt idx="308">
                  <c:v>43959</c:v>
                </c:pt>
                <c:pt idx="309">
                  <c:v>43958</c:v>
                </c:pt>
                <c:pt idx="310">
                  <c:v>43957</c:v>
                </c:pt>
                <c:pt idx="311">
                  <c:v>43956</c:v>
                </c:pt>
                <c:pt idx="312">
                  <c:v>43955</c:v>
                </c:pt>
                <c:pt idx="313">
                  <c:v>43951</c:v>
                </c:pt>
                <c:pt idx="314">
                  <c:v>43950</c:v>
                </c:pt>
                <c:pt idx="315">
                  <c:v>43949</c:v>
                </c:pt>
                <c:pt idx="316">
                  <c:v>43948</c:v>
                </c:pt>
                <c:pt idx="317">
                  <c:v>43945</c:v>
                </c:pt>
                <c:pt idx="318">
                  <c:v>43944</c:v>
                </c:pt>
                <c:pt idx="319">
                  <c:v>43943</c:v>
                </c:pt>
                <c:pt idx="320">
                  <c:v>43942</c:v>
                </c:pt>
                <c:pt idx="321">
                  <c:v>43941</c:v>
                </c:pt>
                <c:pt idx="322">
                  <c:v>43938</c:v>
                </c:pt>
                <c:pt idx="323">
                  <c:v>43937</c:v>
                </c:pt>
                <c:pt idx="324">
                  <c:v>43936</c:v>
                </c:pt>
                <c:pt idx="325">
                  <c:v>43935</c:v>
                </c:pt>
                <c:pt idx="326">
                  <c:v>43930</c:v>
                </c:pt>
                <c:pt idx="327">
                  <c:v>43929</c:v>
                </c:pt>
                <c:pt idx="328">
                  <c:v>43928</c:v>
                </c:pt>
                <c:pt idx="329">
                  <c:v>43927</c:v>
                </c:pt>
                <c:pt idx="330">
                  <c:v>43924</c:v>
                </c:pt>
                <c:pt idx="331">
                  <c:v>43923</c:v>
                </c:pt>
                <c:pt idx="332">
                  <c:v>43922</c:v>
                </c:pt>
                <c:pt idx="333">
                  <c:v>43921</c:v>
                </c:pt>
                <c:pt idx="334">
                  <c:v>43920</c:v>
                </c:pt>
                <c:pt idx="335">
                  <c:v>43917</c:v>
                </c:pt>
                <c:pt idx="336">
                  <c:v>43916</c:v>
                </c:pt>
                <c:pt idx="337">
                  <c:v>43915</c:v>
                </c:pt>
                <c:pt idx="338">
                  <c:v>43914</c:v>
                </c:pt>
                <c:pt idx="339">
                  <c:v>43913</c:v>
                </c:pt>
                <c:pt idx="340">
                  <c:v>43910</c:v>
                </c:pt>
                <c:pt idx="341">
                  <c:v>43909</c:v>
                </c:pt>
                <c:pt idx="342">
                  <c:v>43908</c:v>
                </c:pt>
                <c:pt idx="343">
                  <c:v>43907</c:v>
                </c:pt>
                <c:pt idx="344">
                  <c:v>43906</c:v>
                </c:pt>
                <c:pt idx="345">
                  <c:v>43903</c:v>
                </c:pt>
                <c:pt idx="346">
                  <c:v>43902</c:v>
                </c:pt>
                <c:pt idx="347">
                  <c:v>43901</c:v>
                </c:pt>
                <c:pt idx="348">
                  <c:v>43900</c:v>
                </c:pt>
                <c:pt idx="349">
                  <c:v>43899</c:v>
                </c:pt>
                <c:pt idx="350">
                  <c:v>43896</c:v>
                </c:pt>
                <c:pt idx="351">
                  <c:v>43895</c:v>
                </c:pt>
                <c:pt idx="352">
                  <c:v>43894</c:v>
                </c:pt>
                <c:pt idx="353">
                  <c:v>43893</c:v>
                </c:pt>
                <c:pt idx="354">
                  <c:v>43892</c:v>
                </c:pt>
                <c:pt idx="355">
                  <c:v>43889</c:v>
                </c:pt>
                <c:pt idx="356">
                  <c:v>43888</c:v>
                </c:pt>
                <c:pt idx="357">
                  <c:v>43887</c:v>
                </c:pt>
                <c:pt idx="358">
                  <c:v>43886</c:v>
                </c:pt>
                <c:pt idx="359">
                  <c:v>43885</c:v>
                </c:pt>
                <c:pt idx="360">
                  <c:v>43882</c:v>
                </c:pt>
                <c:pt idx="361">
                  <c:v>43881</c:v>
                </c:pt>
                <c:pt idx="362">
                  <c:v>43880</c:v>
                </c:pt>
                <c:pt idx="363">
                  <c:v>43879</c:v>
                </c:pt>
                <c:pt idx="364">
                  <c:v>43878</c:v>
                </c:pt>
                <c:pt idx="365">
                  <c:v>43875</c:v>
                </c:pt>
                <c:pt idx="366">
                  <c:v>43874</c:v>
                </c:pt>
                <c:pt idx="367">
                  <c:v>43873</c:v>
                </c:pt>
                <c:pt idx="368">
                  <c:v>43872</c:v>
                </c:pt>
                <c:pt idx="369">
                  <c:v>43871</c:v>
                </c:pt>
                <c:pt idx="370">
                  <c:v>43868</c:v>
                </c:pt>
                <c:pt idx="371">
                  <c:v>43867</c:v>
                </c:pt>
                <c:pt idx="372">
                  <c:v>43866</c:v>
                </c:pt>
                <c:pt idx="373">
                  <c:v>43865</c:v>
                </c:pt>
                <c:pt idx="374">
                  <c:v>43864</c:v>
                </c:pt>
                <c:pt idx="375">
                  <c:v>43861</c:v>
                </c:pt>
                <c:pt idx="376">
                  <c:v>43860</c:v>
                </c:pt>
                <c:pt idx="377">
                  <c:v>43859</c:v>
                </c:pt>
                <c:pt idx="378">
                  <c:v>43858</c:v>
                </c:pt>
                <c:pt idx="379">
                  <c:v>43857</c:v>
                </c:pt>
                <c:pt idx="380">
                  <c:v>43854</c:v>
                </c:pt>
                <c:pt idx="381">
                  <c:v>43853</c:v>
                </c:pt>
                <c:pt idx="382">
                  <c:v>43852</c:v>
                </c:pt>
                <c:pt idx="383">
                  <c:v>43851</c:v>
                </c:pt>
                <c:pt idx="384">
                  <c:v>43850</c:v>
                </c:pt>
                <c:pt idx="385">
                  <c:v>43847</c:v>
                </c:pt>
                <c:pt idx="386">
                  <c:v>43846</c:v>
                </c:pt>
                <c:pt idx="387">
                  <c:v>43845</c:v>
                </c:pt>
                <c:pt idx="388">
                  <c:v>43844</c:v>
                </c:pt>
                <c:pt idx="389">
                  <c:v>43843</c:v>
                </c:pt>
                <c:pt idx="390">
                  <c:v>43840</c:v>
                </c:pt>
                <c:pt idx="391">
                  <c:v>43839</c:v>
                </c:pt>
                <c:pt idx="392">
                  <c:v>43838</c:v>
                </c:pt>
                <c:pt idx="393">
                  <c:v>43837</c:v>
                </c:pt>
                <c:pt idx="394">
                  <c:v>43833</c:v>
                </c:pt>
                <c:pt idx="395">
                  <c:v>43832</c:v>
                </c:pt>
                <c:pt idx="396">
                  <c:v>43829</c:v>
                </c:pt>
                <c:pt idx="397">
                  <c:v>43826</c:v>
                </c:pt>
                <c:pt idx="398">
                  <c:v>43822</c:v>
                </c:pt>
                <c:pt idx="399">
                  <c:v>43819</c:v>
                </c:pt>
                <c:pt idx="400">
                  <c:v>43818</c:v>
                </c:pt>
                <c:pt idx="401">
                  <c:v>43817</c:v>
                </c:pt>
                <c:pt idx="402">
                  <c:v>43816</c:v>
                </c:pt>
                <c:pt idx="403">
                  <c:v>43815</c:v>
                </c:pt>
                <c:pt idx="404">
                  <c:v>43812</c:v>
                </c:pt>
                <c:pt idx="405">
                  <c:v>43811</c:v>
                </c:pt>
                <c:pt idx="406">
                  <c:v>43810</c:v>
                </c:pt>
                <c:pt idx="407">
                  <c:v>43809</c:v>
                </c:pt>
                <c:pt idx="408">
                  <c:v>43808</c:v>
                </c:pt>
                <c:pt idx="409">
                  <c:v>43805</c:v>
                </c:pt>
                <c:pt idx="410">
                  <c:v>43804</c:v>
                </c:pt>
                <c:pt idx="411">
                  <c:v>43803</c:v>
                </c:pt>
                <c:pt idx="412">
                  <c:v>43802</c:v>
                </c:pt>
                <c:pt idx="413">
                  <c:v>43801</c:v>
                </c:pt>
                <c:pt idx="414">
                  <c:v>43798</c:v>
                </c:pt>
                <c:pt idx="415">
                  <c:v>43797</c:v>
                </c:pt>
                <c:pt idx="416">
                  <c:v>43796</c:v>
                </c:pt>
                <c:pt idx="417">
                  <c:v>43795</c:v>
                </c:pt>
                <c:pt idx="418">
                  <c:v>43794</c:v>
                </c:pt>
                <c:pt idx="419">
                  <c:v>43791</c:v>
                </c:pt>
                <c:pt idx="420">
                  <c:v>43790</c:v>
                </c:pt>
                <c:pt idx="421">
                  <c:v>43789</c:v>
                </c:pt>
                <c:pt idx="422">
                  <c:v>43788</c:v>
                </c:pt>
                <c:pt idx="423">
                  <c:v>43787</c:v>
                </c:pt>
                <c:pt idx="424">
                  <c:v>43784</c:v>
                </c:pt>
                <c:pt idx="425">
                  <c:v>43783</c:v>
                </c:pt>
                <c:pt idx="426">
                  <c:v>43782</c:v>
                </c:pt>
                <c:pt idx="427">
                  <c:v>43781</c:v>
                </c:pt>
                <c:pt idx="428">
                  <c:v>43777</c:v>
                </c:pt>
                <c:pt idx="429">
                  <c:v>43776</c:v>
                </c:pt>
                <c:pt idx="430">
                  <c:v>43775</c:v>
                </c:pt>
                <c:pt idx="431">
                  <c:v>43774</c:v>
                </c:pt>
                <c:pt idx="432">
                  <c:v>43773</c:v>
                </c:pt>
                <c:pt idx="433">
                  <c:v>43769</c:v>
                </c:pt>
                <c:pt idx="434">
                  <c:v>43768</c:v>
                </c:pt>
                <c:pt idx="435">
                  <c:v>43767</c:v>
                </c:pt>
                <c:pt idx="436">
                  <c:v>43766</c:v>
                </c:pt>
                <c:pt idx="437">
                  <c:v>43763</c:v>
                </c:pt>
                <c:pt idx="438">
                  <c:v>43762</c:v>
                </c:pt>
                <c:pt idx="439">
                  <c:v>43761</c:v>
                </c:pt>
                <c:pt idx="440">
                  <c:v>43760</c:v>
                </c:pt>
                <c:pt idx="441">
                  <c:v>43759</c:v>
                </c:pt>
                <c:pt idx="442">
                  <c:v>43756</c:v>
                </c:pt>
                <c:pt idx="443">
                  <c:v>43755</c:v>
                </c:pt>
                <c:pt idx="444">
                  <c:v>43754</c:v>
                </c:pt>
                <c:pt idx="445">
                  <c:v>43753</c:v>
                </c:pt>
                <c:pt idx="446">
                  <c:v>43752</c:v>
                </c:pt>
                <c:pt idx="447">
                  <c:v>43749</c:v>
                </c:pt>
                <c:pt idx="448">
                  <c:v>43748</c:v>
                </c:pt>
                <c:pt idx="449">
                  <c:v>43747</c:v>
                </c:pt>
                <c:pt idx="450">
                  <c:v>43746</c:v>
                </c:pt>
                <c:pt idx="451">
                  <c:v>43745</c:v>
                </c:pt>
                <c:pt idx="452">
                  <c:v>43742</c:v>
                </c:pt>
                <c:pt idx="453">
                  <c:v>43741</c:v>
                </c:pt>
                <c:pt idx="454">
                  <c:v>43740</c:v>
                </c:pt>
                <c:pt idx="455">
                  <c:v>43739</c:v>
                </c:pt>
                <c:pt idx="456">
                  <c:v>43738</c:v>
                </c:pt>
                <c:pt idx="457">
                  <c:v>43735</c:v>
                </c:pt>
                <c:pt idx="458">
                  <c:v>43734</c:v>
                </c:pt>
                <c:pt idx="459">
                  <c:v>43733</c:v>
                </c:pt>
                <c:pt idx="460">
                  <c:v>43732</c:v>
                </c:pt>
                <c:pt idx="461">
                  <c:v>43731</c:v>
                </c:pt>
                <c:pt idx="462">
                  <c:v>43728</c:v>
                </c:pt>
                <c:pt idx="463">
                  <c:v>43727</c:v>
                </c:pt>
                <c:pt idx="464">
                  <c:v>43726</c:v>
                </c:pt>
                <c:pt idx="465">
                  <c:v>43725</c:v>
                </c:pt>
                <c:pt idx="466">
                  <c:v>43724</c:v>
                </c:pt>
                <c:pt idx="467">
                  <c:v>43721</c:v>
                </c:pt>
                <c:pt idx="468">
                  <c:v>43720</c:v>
                </c:pt>
                <c:pt idx="469">
                  <c:v>43719</c:v>
                </c:pt>
                <c:pt idx="470">
                  <c:v>43718</c:v>
                </c:pt>
                <c:pt idx="471">
                  <c:v>43717</c:v>
                </c:pt>
                <c:pt idx="472">
                  <c:v>43714</c:v>
                </c:pt>
                <c:pt idx="473">
                  <c:v>43713</c:v>
                </c:pt>
                <c:pt idx="474">
                  <c:v>43712</c:v>
                </c:pt>
                <c:pt idx="475">
                  <c:v>43711</c:v>
                </c:pt>
                <c:pt idx="476">
                  <c:v>43710</c:v>
                </c:pt>
                <c:pt idx="477">
                  <c:v>43707</c:v>
                </c:pt>
                <c:pt idx="478">
                  <c:v>43706</c:v>
                </c:pt>
                <c:pt idx="479">
                  <c:v>43705</c:v>
                </c:pt>
                <c:pt idx="480">
                  <c:v>43704</c:v>
                </c:pt>
                <c:pt idx="481">
                  <c:v>43703</c:v>
                </c:pt>
                <c:pt idx="482">
                  <c:v>43700</c:v>
                </c:pt>
                <c:pt idx="483">
                  <c:v>43699</c:v>
                </c:pt>
                <c:pt idx="484">
                  <c:v>43698</c:v>
                </c:pt>
                <c:pt idx="485">
                  <c:v>43697</c:v>
                </c:pt>
                <c:pt idx="486">
                  <c:v>43696</c:v>
                </c:pt>
                <c:pt idx="487">
                  <c:v>43693</c:v>
                </c:pt>
                <c:pt idx="488">
                  <c:v>43691</c:v>
                </c:pt>
                <c:pt idx="489">
                  <c:v>43690</c:v>
                </c:pt>
                <c:pt idx="490">
                  <c:v>43689</c:v>
                </c:pt>
                <c:pt idx="491">
                  <c:v>43686</c:v>
                </c:pt>
                <c:pt idx="492">
                  <c:v>43685</c:v>
                </c:pt>
                <c:pt idx="493">
                  <c:v>43684</c:v>
                </c:pt>
                <c:pt idx="494">
                  <c:v>43683</c:v>
                </c:pt>
                <c:pt idx="495">
                  <c:v>43682</c:v>
                </c:pt>
                <c:pt idx="496">
                  <c:v>43679</c:v>
                </c:pt>
                <c:pt idx="497">
                  <c:v>43678</c:v>
                </c:pt>
                <c:pt idx="498">
                  <c:v>43677</c:v>
                </c:pt>
                <c:pt idx="499">
                  <c:v>43676</c:v>
                </c:pt>
                <c:pt idx="500">
                  <c:v>43675</c:v>
                </c:pt>
                <c:pt idx="501">
                  <c:v>43672</c:v>
                </c:pt>
                <c:pt idx="502">
                  <c:v>43671</c:v>
                </c:pt>
                <c:pt idx="503">
                  <c:v>43670</c:v>
                </c:pt>
                <c:pt idx="504">
                  <c:v>43669</c:v>
                </c:pt>
                <c:pt idx="505">
                  <c:v>43668</c:v>
                </c:pt>
                <c:pt idx="506">
                  <c:v>43665</c:v>
                </c:pt>
                <c:pt idx="507">
                  <c:v>43664</c:v>
                </c:pt>
                <c:pt idx="508">
                  <c:v>43663</c:v>
                </c:pt>
                <c:pt idx="509">
                  <c:v>43662</c:v>
                </c:pt>
                <c:pt idx="510">
                  <c:v>43661</c:v>
                </c:pt>
                <c:pt idx="511">
                  <c:v>43658</c:v>
                </c:pt>
                <c:pt idx="512">
                  <c:v>43657</c:v>
                </c:pt>
                <c:pt idx="513">
                  <c:v>43656</c:v>
                </c:pt>
                <c:pt idx="514">
                  <c:v>43655</c:v>
                </c:pt>
                <c:pt idx="515">
                  <c:v>43654</c:v>
                </c:pt>
                <c:pt idx="516">
                  <c:v>43651</c:v>
                </c:pt>
                <c:pt idx="517">
                  <c:v>43650</c:v>
                </c:pt>
                <c:pt idx="518">
                  <c:v>43649</c:v>
                </c:pt>
                <c:pt idx="519">
                  <c:v>43648</c:v>
                </c:pt>
                <c:pt idx="520">
                  <c:v>43647</c:v>
                </c:pt>
                <c:pt idx="521">
                  <c:v>43644</c:v>
                </c:pt>
                <c:pt idx="522">
                  <c:v>43643</c:v>
                </c:pt>
                <c:pt idx="523">
                  <c:v>43642</c:v>
                </c:pt>
                <c:pt idx="524">
                  <c:v>43641</c:v>
                </c:pt>
                <c:pt idx="525">
                  <c:v>43640</c:v>
                </c:pt>
                <c:pt idx="526">
                  <c:v>43637</c:v>
                </c:pt>
                <c:pt idx="527">
                  <c:v>43635</c:v>
                </c:pt>
                <c:pt idx="528">
                  <c:v>43634</c:v>
                </c:pt>
                <c:pt idx="529">
                  <c:v>43633</c:v>
                </c:pt>
                <c:pt idx="530">
                  <c:v>43630</c:v>
                </c:pt>
                <c:pt idx="531">
                  <c:v>43629</c:v>
                </c:pt>
                <c:pt idx="532">
                  <c:v>43628</c:v>
                </c:pt>
                <c:pt idx="533">
                  <c:v>43627</c:v>
                </c:pt>
                <c:pt idx="534">
                  <c:v>43626</c:v>
                </c:pt>
                <c:pt idx="535">
                  <c:v>43623</c:v>
                </c:pt>
                <c:pt idx="536">
                  <c:v>43622</c:v>
                </c:pt>
                <c:pt idx="537">
                  <c:v>43621</c:v>
                </c:pt>
                <c:pt idx="538">
                  <c:v>43620</c:v>
                </c:pt>
                <c:pt idx="539">
                  <c:v>43619</c:v>
                </c:pt>
                <c:pt idx="540">
                  <c:v>43616</c:v>
                </c:pt>
                <c:pt idx="541">
                  <c:v>43615</c:v>
                </c:pt>
                <c:pt idx="542">
                  <c:v>43614</c:v>
                </c:pt>
                <c:pt idx="543">
                  <c:v>43613</c:v>
                </c:pt>
                <c:pt idx="544">
                  <c:v>43612</c:v>
                </c:pt>
                <c:pt idx="545">
                  <c:v>43609</c:v>
                </c:pt>
                <c:pt idx="546">
                  <c:v>43608</c:v>
                </c:pt>
                <c:pt idx="547">
                  <c:v>43607</c:v>
                </c:pt>
                <c:pt idx="548">
                  <c:v>43606</c:v>
                </c:pt>
                <c:pt idx="549">
                  <c:v>43605</c:v>
                </c:pt>
                <c:pt idx="550">
                  <c:v>43602</c:v>
                </c:pt>
                <c:pt idx="551">
                  <c:v>43601</c:v>
                </c:pt>
                <c:pt idx="552">
                  <c:v>43600</c:v>
                </c:pt>
                <c:pt idx="553">
                  <c:v>43599</c:v>
                </c:pt>
                <c:pt idx="554">
                  <c:v>43598</c:v>
                </c:pt>
                <c:pt idx="555">
                  <c:v>43595</c:v>
                </c:pt>
                <c:pt idx="556">
                  <c:v>43594</c:v>
                </c:pt>
                <c:pt idx="557">
                  <c:v>43593</c:v>
                </c:pt>
                <c:pt idx="558">
                  <c:v>43592</c:v>
                </c:pt>
                <c:pt idx="559">
                  <c:v>43591</c:v>
                </c:pt>
                <c:pt idx="560">
                  <c:v>43587</c:v>
                </c:pt>
                <c:pt idx="561">
                  <c:v>43585</c:v>
                </c:pt>
                <c:pt idx="562">
                  <c:v>43584</c:v>
                </c:pt>
                <c:pt idx="563">
                  <c:v>43581</c:v>
                </c:pt>
                <c:pt idx="564">
                  <c:v>43580</c:v>
                </c:pt>
                <c:pt idx="565">
                  <c:v>43579</c:v>
                </c:pt>
                <c:pt idx="566">
                  <c:v>43578</c:v>
                </c:pt>
                <c:pt idx="567">
                  <c:v>43573</c:v>
                </c:pt>
                <c:pt idx="568">
                  <c:v>43572</c:v>
                </c:pt>
                <c:pt idx="569">
                  <c:v>43571</c:v>
                </c:pt>
                <c:pt idx="570">
                  <c:v>43570</c:v>
                </c:pt>
                <c:pt idx="571">
                  <c:v>43567</c:v>
                </c:pt>
                <c:pt idx="572">
                  <c:v>43566</c:v>
                </c:pt>
                <c:pt idx="573">
                  <c:v>43565</c:v>
                </c:pt>
                <c:pt idx="574">
                  <c:v>43564</c:v>
                </c:pt>
                <c:pt idx="575">
                  <c:v>43563</c:v>
                </c:pt>
                <c:pt idx="576">
                  <c:v>43560</c:v>
                </c:pt>
                <c:pt idx="577">
                  <c:v>43559</c:v>
                </c:pt>
                <c:pt idx="578">
                  <c:v>43558</c:v>
                </c:pt>
                <c:pt idx="579">
                  <c:v>43557</c:v>
                </c:pt>
                <c:pt idx="580">
                  <c:v>43556</c:v>
                </c:pt>
                <c:pt idx="581">
                  <c:v>43553</c:v>
                </c:pt>
                <c:pt idx="582">
                  <c:v>43552</c:v>
                </c:pt>
                <c:pt idx="583">
                  <c:v>43551</c:v>
                </c:pt>
                <c:pt idx="584">
                  <c:v>43550</c:v>
                </c:pt>
                <c:pt idx="585">
                  <c:v>43549</c:v>
                </c:pt>
                <c:pt idx="586">
                  <c:v>43546</c:v>
                </c:pt>
                <c:pt idx="587">
                  <c:v>43545</c:v>
                </c:pt>
                <c:pt idx="588">
                  <c:v>43544</c:v>
                </c:pt>
                <c:pt idx="589">
                  <c:v>43543</c:v>
                </c:pt>
                <c:pt idx="590">
                  <c:v>43542</c:v>
                </c:pt>
                <c:pt idx="591">
                  <c:v>43539</c:v>
                </c:pt>
                <c:pt idx="592">
                  <c:v>43538</c:v>
                </c:pt>
                <c:pt idx="593">
                  <c:v>43537</c:v>
                </c:pt>
                <c:pt idx="594">
                  <c:v>43536</c:v>
                </c:pt>
                <c:pt idx="595">
                  <c:v>43535</c:v>
                </c:pt>
                <c:pt idx="596">
                  <c:v>43532</c:v>
                </c:pt>
                <c:pt idx="597">
                  <c:v>43531</c:v>
                </c:pt>
                <c:pt idx="598">
                  <c:v>43530</c:v>
                </c:pt>
                <c:pt idx="599">
                  <c:v>43529</c:v>
                </c:pt>
                <c:pt idx="600">
                  <c:v>43528</c:v>
                </c:pt>
                <c:pt idx="601">
                  <c:v>43525</c:v>
                </c:pt>
                <c:pt idx="602">
                  <c:v>43524</c:v>
                </c:pt>
                <c:pt idx="603">
                  <c:v>43523</c:v>
                </c:pt>
                <c:pt idx="604">
                  <c:v>43522</c:v>
                </c:pt>
                <c:pt idx="605">
                  <c:v>43521</c:v>
                </c:pt>
                <c:pt idx="606">
                  <c:v>43518</c:v>
                </c:pt>
                <c:pt idx="607">
                  <c:v>43517</c:v>
                </c:pt>
                <c:pt idx="608">
                  <c:v>43516</c:v>
                </c:pt>
                <c:pt idx="609">
                  <c:v>43515</c:v>
                </c:pt>
                <c:pt idx="610">
                  <c:v>43514</c:v>
                </c:pt>
                <c:pt idx="611">
                  <c:v>43511</c:v>
                </c:pt>
                <c:pt idx="612">
                  <c:v>43510</c:v>
                </c:pt>
                <c:pt idx="613">
                  <c:v>43509</c:v>
                </c:pt>
                <c:pt idx="614">
                  <c:v>43508</c:v>
                </c:pt>
                <c:pt idx="615">
                  <c:v>43507</c:v>
                </c:pt>
                <c:pt idx="616">
                  <c:v>43504</c:v>
                </c:pt>
                <c:pt idx="617">
                  <c:v>43503</c:v>
                </c:pt>
                <c:pt idx="618">
                  <c:v>43502</c:v>
                </c:pt>
                <c:pt idx="619">
                  <c:v>43501</c:v>
                </c:pt>
                <c:pt idx="620">
                  <c:v>43500</c:v>
                </c:pt>
                <c:pt idx="621">
                  <c:v>43497</c:v>
                </c:pt>
                <c:pt idx="622">
                  <c:v>43496</c:v>
                </c:pt>
                <c:pt idx="623">
                  <c:v>43495</c:v>
                </c:pt>
                <c:pt idx="624">
                  <c:v>43494</c:v>
                </c:pt>
                <c:pt idx="625">
                  <c:v>43493</c:v>
                </c:pt>
                <c:pt idx="626">
                  <c:v>43490</c:v>
                </c:pt>
                <c:pt idx="627">
                  <c:v>43489</c:v>
                </c:pt>
                <c:pt idx="628">
                  <c:v>43488</c:v>
                </c:pt>
                <c:pt idx="629">
                  <c:v>43487</c:v>
                </c:pt>
                <c:pt idx="630">
                  <c:v>43486</c:v>
                </c:pt>
                <c:pt idx="631">
                  <c:v>43483</c:v>
                </c:pt>
                <c:pt idx="632">
                  <c:v>43482</c:v>
                </c:pt>
                <c:pt idx="633">
                  <c:v>43481</c:v>
                </c:pt>
                <c:pt idx="634">
                  <c:v>43480</c:v>
                </c:pt>
                <c:pt idx="635">
                  <c:v>43479</c:v>
                </c:pt>
                <c:pt idx="636">
                  <c:v>43476</c:v>
                </c:pt>
                <c:pt idx="637">
                  <c:v>43475</c:v>
                </c:pt>
                <c:pt idx="638">
                  <c:v>43474</c:v>
                </c:pt>
                <c:pt idx="639">
                  <c:v>43473</c:v>
                </c:pt>
                <c:pt idx="640">
                  <c:v>43472</c:v>
                </c:pt>
                <c:pt idx="641">
                  <c:v>43469</c:v>
                </c:pt>
              </c:numCache>
            </c:numRef>
          </c:cat>
          <c:val>
            <c:numRef>
              <c:f>BETAW20T!$O$9:$O$650</c:f>
              <c:numCache>
                <c:formatCode>0.00%</c:formatCode>
                <c:ptCount val="642"/>
                <c:pt idx="1">
                  <c:v>1.0257128707853782E-2</c:v>
                </c:pt>
                <c:pt idx="2">
                  <c:v>1.0284233614152509E-2</c:v>
                </c:pt>
                <c:pt idx="3">
                  <c:v>1.0134550028691196E-2</c:v>
                </c:pt>
                <c:pt idx="4">
                  <c:v>1.0144071464454132E-2</c:v>
                </c:pt>
                <c:pt idx="5">
                  <c:v>1.0154943353046997E-2</c:v>
                </c:pt>
                <c:pt idx="6">
                  <c:v>1.016357280659036E-2</c:v>
                </c:pt>
                <c:pt idx="7">
                  <c:v>1.0152947892932754E-2</c:v>
                </c:pt>
                <c:pt idx="8">
                  <c:v>1.0167619997567805E-2</c:v>
                </c:pt>
                <c:pt idx="9">
                  <c:v>9.5371807853408021E-3</c:v>
                </c:pt>
                <c:pt idx="10">
                  <c:v>9.5611087136017788E-3</c:v>
                </c:pt>
                <c:pt idx="11">
                  <c:v>9.5397846807601383E-3</c:v>
                </c:pt>
                <c:pt idx="12">
                  <c:v>9.4394676258832549E-3</c:v>
                </c:pt>
                <c:pt idx="13">
                  <c:v>9.4378886476008256E-3</c:v>
                </c:pt>
                <c:pt idx="14">
                  <c:v>9.4148120945971789E-3</c:v>
                </c:pt>
                <c:pt idx="15">
                  <c:v>9.4312898940167329E-3</c:v>
                </c:pt>
                <c:pt idx="16">
                  <c:v>9.4329420738628218E-3</c:v>
                </c:pt>
                <c:pt idx="17">
                  <c:v>9.4311295622575338E-3</c:v>
                </c:pt>
                <c:pt idx="18">
                  <c:v>9.4267750060211923E-3</c:v>
                </c:pt>
                <c:pt idx="19">
                  <c:v>9.4465779691230867E-3</c:v>
                </c:pt>
                <c:pt idx="20">
                  <c:v>7.6668600489724157E-3</c:v>
                </c:pt>
                <c:pt idx="21">
                  <c:v>7.6831539028401272E-3</c:v>
                </c:pt>
                <c:pt idx="22">
                  <c:v>7.6714782369399492E-3</c:v>
                </c:pt>
                <c:pt idx="23">
                  <c:v>7.6807236678723629E-3</c:v>
                </c:pt>
                <c:pt idx="24">
                  <c:v>7.6609949403672033E-3</c:v>
                </c:pt>
                <c:pt idx="25">
                  <c:v>7.6751540248177199E-3</c:v>
                </c:pt>
                <c:pt idx="26">
                  <c:v>7.6608599281052063E-3</c:v>
                </c:pt>
                <c:pt idx="27">
                  <c:v>7.6745136485091492E-3</c:v>
                </c:pt>
                <c:pt idx="28">
                  <c:v>7.6780063029307701E-3</c:v>
                </c:pt>
                <c:pt idx="29">
                  <c:v>7.6559320124898137E-3</c:v>
                </c:pt>
                <c:pt idx="30">
                  <c:v>7.6830166409496848E-3</c:v>
                </c:pt>
                <c:pt idx="31">
                  <c:v>7.188315790783913E-3</c:v>
                </c:pt>
                <c:pt idx="32">
                  <c:v>7.1731617157371154E-3</c:v>
                </c:pt>
                <c:pt idx="33">
                  <c:v>7.1593619417812063E-3</c:v>
                </c:pt>
                <c:pt idx="34">
                  <c:v>7.1704967119151112E-3</c:v>
                </c:pt>
                <c:pt idx="35">
                  <c:v>7.1879922240979032E-3</c:v>
                </c:pt>
                <c:pt idx="36">
                  <c:v>7.1737838386509781E-3</c:v>
                </c:pt>
                <c:pt idx="37">
                  <c:v>7.1827236130145968E-3</c:v>
                </c:pt>
                <c:pt idx="38">
                  <c:v>7.1997025731866037E-3</c:v>
                </c:pt>
                <c:pt idx="39">
                  <c:v>7.1536783888595662E-3</c:v>
                </c:pt>
                <c:pt idx="40">
                  <c:v>6.5541028601157876E-3</c:v>
                </c:pt>
                <c:pt idx="41">
                  <c:v>6.5726657366186039E-3</c:v>
                </c:pt>
                <c:pt idx="42">
                  <c:v>6.5784079689900753E-3</c:v>
                </c:pt>
                <c:pt idx="43">
                  <c:v>6.5876056658690802E-3</c:v>
                </c:pt>
                <c:pt idx="44">
                  <c:v>5.377122052414399E-3</c:v>
                </c:pt>
                <c:pt idx="45">
                  <c:v>5.3780486270184917E-3</c:v>
                </c:pt>
                <c:pt idx="46">
                  <c:v>5.4080232361846253E-3</c:v>
                </c:pt>
                <c:pt idx="47">
                  <c:v>5.444659039936706E-3</c:v>
                </c:pt>
                <c:pt idx="48">
                  <c:v>5.4369941992407122E-3</c:v>
                </c:pt>
                <c:pt idx="49">
                  <c:v>5.4467214379598271E-3</c:v>
                </c:pt>
                <c:pt idx="50">
                  <c:v>5.4491895106257215E-3</c:v>
                </c:pt>
                <c:pt idx="51">
                  <c:v>5.4403935694237408E-3</c:v>
                </c:pt>
                <c:pt idx="52">
                  <c:v>4.8378446842023996E-3</c:v>
                </c:pt>
                <c:pt idx="53">
                  <c:v>4.8136750396773021E-3</c:v>
                </c:pt>
                <c:pt idx="54">
                  <c:v>4.2991606502407647E-3</c:v>
                </c:pt>
                <c:pt idx="55">
                  <c:v>4.2907217368925547E-3</c:v>
                </c:pt>
                <c:pt idx="56">
                  <c:v>4.2905654333979257E-3</c:v>
                </c:pt>
                <c:pt idx="57">
                  <c:v>4.2900598920868347E-3</c:v>
                </c:pt>
                <c:pt idx="58">
                  <c:v>4.2986206684634291E-3</c:v>
                </c:pt>
                <c:pt idx="59">
                  <c:v>4.2682976761036174E-3</c:v>
                </c:pt>
                <c:pt idx="60">
                  <c:v>4.2981294880772231E-3</c:v>
                </c:pt>
                <c:pt idx="61">
                  <c:v>4.3581702316677091E-3</c:v>
                </c:pt>
                <c:pt idx="62">
                  <c:v>3.1684400028594057E-3</c:v>
                </c:pt>
                <c:pt idx="63">
                  <c:v>3.1682345173822215E-3</c:v>
                </c:pt>
                <c:pt idx="64">
                  <c:v>3.1682085626313795E-3</c:v>
                </c:pt>
                <c:pt idx="65">
                  <c:v>3.1660474256691869E-3</c:v>
                </c:pt>
                <c:pt idx="66">
                  <c:v>3.1657329720281807E-3</c:v>
                </c:pt>
                <c:pt idx="67">
                  <c:v>3.1974074675213816E-3</c:v>
                </c:pt>
                <c:pt idx="68">
                  <c:v>3.2067882344980528E-3</c:v>
                </c:pt>
                <c:pt idx="69">
                  <c:v>3.2169354264695998E-3</c:v>
                </c:pt>
                <c:pt idx="70">
                  <c:v>3.2297301136299328E-3</c:v>
                </c:pt>
                <c:pt idx="71">
                  <c:v>3.2260643646218451E-3</c:v>
                </c:pt>
                <c:pt idx="72">
                  <c:v>3.2238461166849979E-3</c:v>
                </c:pt>
                <c:pt idx="73">
                  <c:v>3.2301516272310203E-3</c:v>
                </c:pt>
                <c:pt idx="74">
                  <c:v>3.2290037846277836E-3</c:v>
                </c:pt>
                <c:pt idx="75">
                  <c:v>3.2178251338835845E-3</c:v>
                </c:pt>
                <c:pt idx="76">
                  <c:v>3.2310422278322083E-3</c:v>
                </c:pt>
                <c:pt idx="77">
                  <c:v>3.2299701474361848E-3</c:v>
                </c:pt>
                <c:pt idx="78">
                  <c:v>3.281851070424756E-3</c:v>
                </c:pt>
                <c:pt idx="79">
                  <c:v>3.284418418528771E-3</c:v>
                </c:pt>
                <c:pt idx="80">
                  <c:v>3.3465698804129151E-3</c:v>
                </c:pt>
                <c:pt idx="81">
                  <c:v>3.3369996326028366E-3</c:v>
                </c:pt>
                <c:pt idx="82">
                  <c:v>3.3446857147509525E-3</c:v>
                </c:pt>
                <c:pt idx="83">
                  <c:v>3.3489365084198911E-3</c:v>
                </c:pt>
                <c:pt idx="84">
                  <c:v>3.3425012794971736E-3</c:v>
                </c:pt>
                <c:pt idx="85">
                  <c:v>3.3428261356676951E-3</c:v>
                </c:pt>
                <c:pt idx="86">
                  <c:v>3.3372391826581196E-3</c:v>
                </c:pt>
                <c:pt idx="87">
                  <c:v>3.381395915958191E-3</c:v>
                </c:pt>
                <c:pt idx="88">
                  <c:v>3.3909045735054108E-3</c:v>
                </c:pt>
                <c:pt idx="89">
                  <c:v>2.75616263186001E-3</c:v>
                </c:pt>
                <c:pt idx="90">
                  <c:v>2.7581535878658321E-3</c:v>
                </c:pt>
                <c:pt idx="91">
                  <c:v>2.0576261374042294E-3</c:v>
                </c:pt>
                <c:pt idx="92">
                  <c:v>2.2116303167629865E-3</c:v>
                </c:pt>
                <c:pt idx="93">
                  <c:v>2.2044240191089249E-3</c:v>
                </c:pt>
                <c:pt idx="94">
                  <c:v>2.2112159148462299E-3</c:v>
                </c:pt>
                <c:pt idx="95">
                  <c:v>2.2090090420840117E-3</c:v>
                </c:pt>
                <c:pt idx="96">
                  <c:v>2.2119674276167571E-3</c:v>
                </c:pt>
                <c:pt idx="97">
                  <c:v>2.2117200618365163E-3</c:v>
                </c:pt>
                <c:pt idx="98">
                  <c:v>2.2087813772764956E-3</c:v>
                </c:pt>
                <c:pt idx="99">
                  <c:v>2.209762804830854E-3</c:v>
                </c:pt>
                <c:pt idx="100">
                  <c:v>2.209234669928025E-3</c:v>
                </c:pt>
                <c:pt idx="101">
                  <c:v>2.2168189212626783E-3</c:v>
                </c:pt>
                <c:pt idx="102">
                  <c:v>2.2061310376910934E-3</c:v>
                </c:pt>
                <c:pt idx="103">
                  <c:v>2.2024182776350983E-3</c:v>
                </c:pt>
                <c:pt idx="104">
                  <c:v>2.2090582099804786E-3</c:v>
                </c:pt>
                <c:pt idx="105">
                  <c:v>2.224269477778856E-3</c:v>
                </c:pt>
                <c:pt idx="106">
                  <c:v>2.2101009925176349E-3</c:v>
                </c:pt>
                <c:pt idx="107">
                  <c:v>2.214105948723637E-3</c:v>
                </c:pt>
                <c:pt idx="108">
                  <c:v>2.2401830470131488E-3</c:v>
                </c:pt>
                <c:pt idx="109">
                  <c:v>2.2309242165516113E-3</c:v>
                </c:pt>
                <c:pt idx="110">
                  <c:v>2.2390765382229428E-3</c:v>
                </c:pt>
                <c:pt idx="111">
                  <c:v>2.2683491035735523E-3</c:v>
                </c:pt>
                <c:pt idx="112">
                  <c:v>2.270516370241137E-3</c:v>
                </c:pt>
                <c:pt idx="113">
                  <c:v>2.2639662693138677E-3</c:v>
                </c:pt>
                <c:pt idx="114">
                  <c:v>2.2646997283991164E-3</c:v>
                </c:pt>
                <c:pt idx="115">
                  <c:v>2.2654085979072398E-3</c:v>
                </c:pt>
                <c:pt idx="116">
                  <c:v>2.2747664191504493E-3</c:v>
                </c:pt>
                <c:pt idx="117">
                  <c:v>2.2635454857702136E-3</c:v>
                </c:pt>
                <c:pt idx="118">
                  <c:v>2.269296802454497E-3</c:v>
                </c:pt>
                <c:pt idx="119">
                  <c:v>2.2651549735133955E-3</c:v>
                </c:pt>
                <c:pt idx="120">
                  <c:v>2.2666180499657002E-3</c:v>
                </c:pt>
                <c:pt idx="121">
                  <c:v>3.0170170371390925E-3</c:v>
                </c:pt>
                <c:pt idx="122">
                  <c:v>3.0298948255286745E-3</c:v>
                </c:pt>
                <c:pt idx="123">
                  <c:v>3.0230867285502114E-3</c:v>
                </c:pt>
                <c:pt idx="124">
                  <c:v>3.0234523638321595E-3</c:v>
                </c:pt>
                <c:pt idx="125">
                  <c:v>3.0228921893147051E-3</c:v>
                </c:pt>
                <c:pt idx="126">
                  <c:v>3.0139147257023085E-3</c:v>
                </c:pt>
                <c:pt idx="127">
                  <c:v>3.0224561777218058E-3</c:v>
                </c:pt>
                <c:pt idx="128">
                  <c:v>3.0271938168047368E-3</c:v>
                </c:pt>
                <c:pt idx="129">
                  <c:v>3.0121285976721494E-3</c:v>
                </c:pt>
                <c:pt idx="130">
                  <c:v>3.0229057120102309E-3</c:v>
                </c:pt>
                <c:pt idx="131">
                  <c:v>3.0123348949015068E-3</c:v>
                </c:pt>
                <c:pt idx="132">
                  <c:v>3.0205306622524295E-3</c:v>
                </c:pt>
                <c:pt idx="133">
                  <c:v>3.0249907299242942E-3</c:v>
                </c:pt>
                <c:pt idx="134">
                  <c:v>3.0179383683235153E-3</c:v>
                </c:pt>
                <c:pt idx="135">
                  <c:v>3.7894155881866378E-3</c:v>
                </c:pt>
                <c:pt idx="136">
                  <c:v>3.7722189750173372E-3</c:v>
                </c:pt>
                <c:pt idx="137">
                  <c:v>3.7821037562184453E-3</c:v>
                </c:pt>
                <c:pt idx="138">
                  <c:v>3.7646416739417357E-3</c:v>
                </c:pt>
                <c:pt idx="139">
                  <c:v>3.7769165713096094E-3</c:v>
                </c:pt>
                <c:pt idx="140">
                  <c:v>3.7770820037974339E-3</c:v>
                </c:pt>
                <c:pt idx="141">
                  <c:v>3.7690858137949018E-3</c:v>
                </c:pt>
                <c:pt idx="142">
                  <c:v>3.7651039937675475E-3</c:v>
                </c:pt>
                <c:pt idx="143">
                  <c:v>3.7694291549329848E-3</c:v>
                </c:pt>
                <c:pt idx="144">
                  <c:v>3.78753783255462E-3</c:v>
                </c:pt>
                <c:pt idx="145">
                  <c:v>3.7703786902922223E-3</c:v>
                </c:pt>
                <c:pt idx="146">
                  <c:v>3.78641240919885E-3</c:v>
                </c:pt>
                <c:pt idx="147">
                  <c:v>3.7682894303559876E-3</c:v>
                </c:pt>
                <c:pt idx="148">
                  <c:v>3.767069655397534E-3</c:v>
                </c:pt>
                <c:pt idx="149">
                  <c:v>3.7661083091997476E-3</c:v>
                </c:pt>
                <c:pt idx="150">
                  <c:v>3.7703497294067807E-3</c:v>
                </c:pt>
                <c:pt idx="151">
                  <c:v>3.7810673223587195E-3</c:v>
                </c:pt>
                <c:pt idx="152">
                  <c:v>3.774343673696143E-3</c:v>
                </c:pt>
                <c:pt idx="153">
                  <c:v>3.7078619356382654E-3</c:v>
                </c:pt>
                <c:pt idx="154">
                  <c:v>3.6976401935222996E-3</c:v>
                </c:pt>
                <c:pt idx="155">
                  <c:v>3.6997077924325853E-3</c:v>
                </c:pt>
                <c:pt idx="156">
                  <c:v>3.6937557524220886E-3</c:v>
                </c:pt>
                <c:pt idx="157">
                  <c:v>3.6990085503231921E-3</c:v>
                </c:pt>
                <c:pt idx="158">
                  <c:v>3.7006027568618994E-3</c:v>
                </c:pt>
                <c:pt idx="159">
                  <c:v>3.7151319901620461E-3</c:v>
                </c:pt>
                <c:pt idx="160">
                  <c:v>3.7033408522661486E-3</c:v>
                </c:pt>
                <c:pt idx="161">
                  <c:v>3.6869392746095397E-3</c:v>
                </c:pt>
                <c:pt idx="162">
                  <c:v>3.7085888645984424E-3</c:v>
                </c:pt>
                <c:pt idx="163">
                  <c:v>3.6979021873532075E-3</c:v>
                </c:pt>
                <c:pt idx="164">
                  <c:v>3.6964651255543594E-3</c:v>
                </c:pt>
                <c:pt idx="165">
                  <c:v>3.6929816280106714E-3</c:v>
                </c:pt>
                <c:pt idx="166">
                  <c:v>3.6970980337810901E-3</c:v>
                </c:pt>
                <c:pt idx="167">
                  <c:v>2.9544505164590795E-3</c:v>
                </c:pt>
                <c:pt idx="168">
                  <c:v>2.9659316673827886E-3</c:v>
                </c:pt>
                <c:pt idx="169">
                  <c:v>2.9550928193382894E-3</c:v>
                </c:pt>
                <c:pt idx="170">
                  <c:v>2.9570702584974023E-3</c:v>
                </c:pt>
                <c:pt idx="171">
                  <c:v>2.9571822126292437E-3</c:v>
                </c:pt>
                <c:pt idx="172">
                  <c:v>2.9593563623130123E-3</c:v>
                </c:pt>
                <c:pt idx="173">
                  <c:v>2.9640664908005365E-3</c:v>
                </c:pt>
                <c:pt idx="174">
                  <c:v>2.9598969482278505E-3</c:v>
                </c:pt>
                <c:pt idx="175">
                  <c:v>2.9590998502801165E-3</c:v>
                </c:pt>
                <c:pt idx="176">
                  <c:v>2.9588996690207525E-3</c:v>
                </c:pt>
                <c:pt idx="177">
                  <c:v>2.9738965688414841E-3</c:v>
                </c:pt>
                <c:pt idx="178">
                  <c:v>2.9650158756791495E-3</c:v>
                </c:pt>
                <c:pt idx="179">
                  <c:v>2.9602591112186517E-3</c:v>
                </c:pt>
                <c:pt idx="180">
                  <c:v>2.9638795344867179E-3</c:v>
                </c:pt>
                <c:pt idx="181">
                  <c:v>2.9576130648888846E-3</c:v>
                </c:pt>
                <c:pt idx="182">
                  <c:v>3.0037496515279739E-3</c:v>
                </c:pt>
                <c:pt idx="183">
                  <c:v>2.9793959730569299E-3</c:v>
                </c:pt>
                <c:pt idx="184">
                  <c:v>2.9928940673013809E-3</c:v>
                </c:pt>
                <c:pt idx="185">
                  <c:v>3.0346894972919929E-3</c:v>
                </c:pt>
                <c:pt idx="186">
                  <c:v>3.034922317796715E-3</c:v>
                </c:pt>
                <c:pt idx="187">
                  <c:v>3.036150736092094E-3</c:v>
                </c:pt>
                <c:pt idx="188">
                  <c:v>3.0350538785119375E-3</c:v>
                </c:pt>
                <c:pt idx="189">
                  <c:v>3.0604796445277234E-3</c:v>
                </c:pt>
                <c:pt idx="190">
                  <c:v>3.0330201535115988E-3</c:v>
                </c:pt>
                <c:pt idx="191">
                  <c:v>3.0313084117406376E-3</c:v>
                </c:pt>
                <c:pt idx="192">
                  <c:v>3.0389072491912518E-3</c:v>
                </c:pt>
                <c:pt idx="193">
                  <c:v>3.0388843710240725E-3</c:v>
                </c:pt>
                <c:pt idx="194">
                  <c:v>3.035861564710818E-3</c:v>
                </c:pt>
                <c:pt idx="195">
                  <c:v>4.5439713111171919E-3</c:v>
                </c:pt>
                <c:pt idx="196">
                  <c:v>6.8583137421299265E-3</c:v>
                </c:pt>
                <c:pt idx="197">
                  <c:v>3.7968165446213226E-3</c:v>
                </c:pt>
                <c:pt idx="198">
                  <c:v>3.7899029790589888E-3</c:v>
                </c:pt>
                <c:pt idx="199">
                  <c:v>3.803737199510823E-3</c:v>
                </c:pt>
                <c:pt idx="200">
                  <c:v>3.7925708977723386E-3</c:v>
                </c:pt>
                <c:pt idx="201">
                  <c:v>3.8062294706007025E-3</c:v>
                </c:pt>
                <c:pt idx="202">
                  <c:v>3.8043412672673568E-3</c:v>
                </c:pt>
                <c:pt idx="203">
                  <c:v>3.7925095265433366E-3</c:v>
                </c:pt>
                <c:pt idx="204">
                  <c:v>3.7976563118340512E-3</c:v>
                </c:pt>
                <c:pt idx="205">
                  <c:v>3.7869015633992978E-3</c:v>
                </c:pt>
                <c:pt idx="206">
                  <c:v>3.7945244882195603E-3</c:v>
                </c:pt>
                <c:pt idx="207">
                  <c:v>3.7934052201252931E-3</c:v>
                </c:pt>
                <c:pt idx="208">
                  <c:v>3.7950440898734746E-3</c:v>
                </c:pt>
                <c:pt idx="209">
                  <c:v>3.7931602193369022E-3</c:v>
                </c:pt>
                <c:pt idx="210">
                  <c:v>3.7934752789325166E-3</c:v>
                </c:pt>
                <c:pt idx="211">
                  <c:v>3.7968970590239555E-3</c:v>
                </c:pt>
                <c:pt idx="212">
                  <c:v>3.79081386132811E-3</c:v>
                </c:pt>
                <c:pt idx="213">
                  <c:v>3.8082650296747387E-3</c:v>
                </c:pt>
                <c:pt idx="214">
                  <c:v>3.7978478404508756E-3</c:v>
                </c:pt>
                <c:pt idx="215">
                  <c:v>5.3076523282653441E-3</c:v>
                </c:pt>
                <c:pt idx="216">
                  <c:v>5.3155142368019673E-3</c:v>
                </c:pt>
                <c:pt idx="217">
                  <c:v>5.327907182263952E-3</c:v>
                </c:pt>
                <c:pt idx="218">
                  <c:v>5.3194302422608147E-3</c:v>
                </c:pt>
                <c:pt idx="219">
                  <c:v>5.3123328280212326E-3</c:v>
                </c:pt>
                <c:pt idx="220">
                  <c:v>5.2940156943254851E-3</c:v>
                </c:pt>
                <c:pt idx="221">
                  <c:v>5.3162843863296021E-3</c:v>
                </c:pt>
                <c:pt idx="222">
                  <c:v>5.2994345101202147E-3</c:v>
                </c:pt>
                <c:pt idx="223">
                  <c:v>5.3236377237893635E-3</c:v>
                </c:pt>
                <c:pt idx="224">
                  <c:v>5.3163547680607241E-3</c:v>
                </c:pt>
                <c:pt idx="225">
                  <c:v>5.3159453950980193E-3</c:v>
                </c:pt>
                <c:pt idx="226">
                  <c:v>5.3120794739262038E-3</c:v>
                </c:pt>
                <c:pt idx="227">
                  <c:v>6.0975209744664246E-3</c:v>
                </c:pt>
                <c:pt idx="228">
                  <c:v>6.0748136520291521E-3</c:v>
                </c:pt>
                <c:pt idx="229">
                  <c:v>6.0888463395771843E-3</c:v>
                </c:pt>
                <c:pt idx="230">
                  <c:v>6.0437114302255724E-3</c:v>
                </c:pt>
                <c:pt idx="231">
                  <c:v>6.0669685850032419E-3</c:v>
                </c:pt>
                <c:pt idx="232">
                  <c:v>6.070337374175414E-3</c:v>
                </c:pt>
                <c:pt idx="233">
                  <c:v>6.0663703275395742E-3</c:v>
                </c:pt>
                <c:pt idx="234">
                  <c:v>6.0654375764191025E-3</c:v>
                </c:pt>
                <c:pt idx="235">
                  <c:v>6.0738499112985359E-3</c:v>
                </c:pt>
                <c:pt idx="236">
                  <c:v>6.0697420614764961E-3</c:v>
                </c:pt>
                <c:pt idx="237">
                  <c:v>6.0692822067225658E-3</c:v>
                </c:pt>
                <c:pt idx="238">
                  <c:v>6.0568627233067588E-3</c:v>
                </c:pt>
                <c:pt idx="239">
                  <c:v>6.0647320722522083E-3</c:v>
                </c:pt>
                <c:pt idx="240">
                  <c:v>6.0587954195598084E-3</c:v>
                </c:pt>
                <c:pt idx="241">
                  <c:v>6.0569942596468062E-3</c:v>
                </c:pt>
                <c:pt idx="242">
                  <c:v>6.0703197617224085E-3</c:v>
                </c:pt>
                <c:pt idx="243">
                  <c:v>6.0555739920591595E-3</c:v>
                </c:pt>
                <c:pt idx="244">
                  <c:v>6.0548498671775955E-3</c:v>
                </c:pt>
                <c:pt idx="245">
                  <c:v>6.0567085479254386E-3</c:v>
                </c:pt>
                <c:pt idx="246">
                  <c:v>6.0746004646876099E-3</c:v>
                </c:pt>
                <c:pt idx="247">
                  <c:v>6.0636760389752523E-3</c:v>
                </c:pt>
                <c:pt idx="248">
                  <c:v>6.0537788223631057E-3</c:v>
                </c:pt>
                <c:pt idx="249">
                  <c:v>6.0559261328135289E-3</c:v>
                </c:pt>
                <c:pt idx="250">
                  <c:v>6.0636345134351547E-3</c:v>
                </c:pt>
                <c:pt idx="251">
                  <c:v>6.0692680902954457E-3</c:v>
                </c:pt>
                <c:pt idx="252">
                  <c:v>6.0791460330424105E-3</c:v>
                </c:pt>
                <c:pt idx="253">
                  <c:v>6.0844278174078809E-3</c:v>
                </c:pt>
                <c:pt idx="254">
                  <c:v>6.0693838281334501E-3</c:v>
                </c:pt>
                <c:pt idx="255">
                  <c:v>6.0628683593278799E-3</c:v>
                </c:pt>
                <c:pt idx="256">
                  <c:v>6.0714988214401995E-3</c:v>
                </c:pt>
                <c:pt idx="257">
                  <c:v>6.0526055761594066E-3</c:v>
                </c:pt>
                <c:pt idx="258">
                  <c:v>6.0712402157358271E-3</c:v>
                </c:pt>
                <c:pt idx="259">
                  <c:v>6.0660784439345895E-3</c:v>
                </c:pt>
                <c:pt idx="260">
                  <c:v>6.0542108427736798E-3</c:v>
                </c:pt>
                <c:pt idx="261">
                  <c:v>6.0719072730896443E-3</c:v>
                </c:pt>
                <c:pt idx="262">
                  <c:v>6.06525410412374E-3</c:v>
                </c:pt>
                <c:pt idx="263">
                  <c:v>6.0821695956853839E-3</c:v>
                </c:pt>
                <c:pt idx="264">
                  <c:v>6.0630642706819638E-3</c:v>
                </c:pt>
                <c:pt idx="265">
                  <c:v>4.5613293364113721E-3</c:v>
                </c:pt>
                <c:pt idx="266">
                  <c:v>4.5649631059777405E-3</c:v>
                </c:pt>
                <c:pt idx="267">
                  <c:v>4.555434757004536E-3</c:v>
                </c:pt>
                <c:pt idx="268">
                  <c:v>4.5488120099439859E-3</c:v>
                </c:pt>
                <c:pt idx="269">
                  <c:v>4.5599546409335976E-3</c:v>
                </c:pt>
                <c:pt idx="270">
                  <c:v>4.5496601672516705E-3</c:v>
                </c:pt>
                <c:pt idx="271">
                  <c:v>4.5664033995184801E-3</c:v>
                </c:pt>
                <c:pt idx="272">
                  <c:v>4.547161577186363E-3</c:v>
                </c:pt>
                <c:pt idx="273">
                  <c:v>4.5505982839827855E-3</c:v>
                </c:pt>
                <c:pt idx="274">
                  <c:v>4.5632421261597219E-3</c:v>
                </c:pt>
                <c:pt idx="275">
                  <c:v>4.5581708562693196E-3</c:v>
                </c:pt>
                <c:pt idx="276">
                  <c:v>4.5609540841893871E-3</c:v>
                </c:pt>
                <c:pt idx="277">
                  <c:v>4.5539476584048975E-3</c:v>
                </c:pt>
                <c:pt idx="278">
                  <c:v>4.5409988882482563E-3</c:v>
                </c:pt>
                <c:pt idx="279">
                  <c:v>3.7718570109658844E-3</c:v>
                </c:pt>
                <c:pt idx="280">
                  <c:v>-2.2780376497111773E-3</c:v>
                </c:pt>
                <c:pt idx="281">
                  <c:v>3.7840546693141707E-3</c:v>
                </c:pt>
                <c:pt idx="282">
                  <c:v>3.8026540972003003E-3</c:v>
                </c:pt>
                <c:pt idx="283">
                  <c:v>3.7973629833296311E-3</c:v>
                </c:pt>
                <c:pt idx="284">
                  <c:v>3.7984779033202348E-3</c:v>
                </c:pt>
                <c:pt idx="285">
                  <c:v>3.7852071632844576E-3</c:v>
                </c:pt>
                <c:pt idx="286">
                  <c:v>3.7966143826761965E-3</c:v>
                </c:pt>
                <c:pt idx="287">
                  <c:v>3.7972270429611162E-3</c:v>
                </c:pt>
                <c:pt idx="288">
                  <c:v>3.8047622015482743E-3</c:v>
                </c:pt>
                <c:pt idx="289">
                  <c:v>3.7961581678048937E-3</c:v>
                </c:pt>
                <c:pt idx="290">
                  <c:v>3.7933226612239111E-3</c:v>
                </c:pt>
                <c:pt idx="291">
                  <c:v>3.8659175028389419E-3</c:v>
                </c:pt>
                <c:pt idx="292">
                  <c:v>3.8521674024174744E-3</c:v>
                </c:pt>
                <c:pt idx="293">
                  <c:v>3.8494247175540485E-3</c:v>
                </c:pt>
                <c:pt idx="294">
                  <c:v>3.8498261205664381E-3</c:v>
                </c:pt>
                <c:pt idx="295">
                  <c:v>3.8337481457461596E-3</c:v>
                </c:pt>
                <c:pt idx="296">
                  <c:v>3.8513336285833479E-3</c:v>
                </c:pt>
                <c:pt idx="297">
                  <c:v>3.8374379978700179E-3</c:v>
                </c:pt>
                <c:pt idx="298">
                  <c:v>3.851924048882507E-3</c:v>
                </c:pt>
                <c:pt idx="299">
                  <c:v>3.836843635432882E-3</c:v>
                </c:pt>
                <c:pt idx="300">
                  <c:v>3.8419134802601465E-3</c:v>
                </c:pt>
                <c:pt idx="301">
                  <c:v>3.8545581427857291E-3</c:v>
                </c:pt>
                <c:pt idx="302">
                  <c:v>3.8336774261377854E-3</c:v>
                </c:pt>
                <c:pt idx="303">
                  <c:v>3.8440072918011123E-3</c:v>
                </c:pt>
                <c:pt idx="304">
                  <c:v>3.8400168909705312E-3</c:v>
                </c:pt>
                <c:pt idx="305">
                  <c:v>3.8325412859563208E-3</c:v>
                </c:pt>
                <c:pt idx="306">
                  <c:v>3.848560672232321E-3</c:v>
                </c:pt>
                <c:pt idx="307">
                  <c:v>3.8466343111640123E-3</c:v>
                </c:pt>
                <c:pt idx="308">
                  <c:v>3.8458899006049308E-3</c:v>
                </c:pt>
                <c:pt idx="309">
                  <c:v>3.8365350927346761E-3</c:v>
                </c:pt>
                <c:pt idx="310">
                  <c:v>3.9004850419603501E-3</c:v>
                </c:pt>
                <c:pt idx="311">
                  <c:v>3.8933537962877436E-3</c:v>
                </c:pt>
                <c:pt idx="312">
                  <c:v>3.8889130842196837E-3</c:v>
                </c:pt>
                <c:pt idx="313">
                  <c:v>3.977137874634112E-3</c:v>
                </c:pt>
                <c:pt idx="314">
                  <c:v>3.9770705286798144E-3</c:v>
                </c:pt>
                <c:pt idx="315">
                  <c:v>3.1736994609537963E-3</c:v>
                </c:pt>
                <c:pt idx="316">
                  <c:v>3.1941304125508692E-3</c:v>
                </c:pt>
                <c:pt idx="317">
                  <c:v>3.2216489873361019E-3</c:v>
                </c:pt>
                <c:pt idx="318">
                  <c:v>3.2311618128246463E-3</c:v>
                </c:pt>
                <c:pt idx="319">
                  <c:v>3.285361484841434E-3</c:v>
                </c:pt>
                <c:pt idx="320">
                  <c:v>3.306795335667914E-3</c:v>
                </c:pt>
                <c:pt idx="321">
                  <c:v>3.3340734907402018E-3</c:v>
                </c:pt>
                <c:pt idx="322">
                  <c:v>3.3146809783800748E-3</c:v>
                </c:pt>
                <c:pt idx="323">
                  <c:v>3.3284256781467578E-3</c:v>
                </c:pt>
                <c:pt idx="324">
                  <c:v>3.3173720929570538E-3</c:v>
                </c:pt>
                <c:pt idx="325">
                  <c:v>3.3661991884438693E-3</c:v>
                </c:pt>
                <c:pt idx="326">
                  <c:v>3.4200553853177425E-3</c:v>
                </c:pt>
                <c:pt idx="327">
                  <c:v>3.4275759087070185E-3</c:v>
                </c:pt>
                <c:pt idx="328">
                  <c:v>3.3930000000000002E-3</c:v>
                </c:pt>
                <c:pt idx="329">
                  <c:v>3.421E-3</c:v>
                </c:pt>
                <c:pt idx="330">
                  <c:v>3.4290000000000002E-3</c:v>
                </c:pt>
                <c:pt idx="331">
                  <c:v>3.3939999999999999E-3</c:v>
                </c:pt>
                <c:pt idx="332">
                  <c:v>3.4060000000000002E-3</c:v>
                </c:pt>
                <c:pt idx="333">
                  <c:v>3.437E-3</c:v>
                </c:pt>
                <c:pt idx="334">
                  <c:v>3.4150000000000001E-3</c:v>
                </c:pt>
                <c:pt idx="335">
                  <c:v>3.4069999999999999E-3</c:v>
                </c:pt>
                <c:pt idx="336">
                  <c:v>3.375E-3</c:v>
                </c:pt>
                <c:pt idx="337">
                  <c:v>3.4589999999999998E-3</c:v>
                </c:pt>
                <c:pt idx="338">
                  <c:v>3.4520000000000002E-3</c:v>
                </c:pt>
                <c:pt idx="339">
                  <c:v>3.4420000000000002E-3</c:v>
                </c:pt>
                <c:pt idx="340">
                  <c:v>3.4650000000000002E-3</c:v>
                </c:pt>
                <c:pt idx="341">
                  <c:v>1.769E-3</c:v>
                </c:pt>
                <c:pt idx="342">
                  <c:v>1.8220000000000001E-3</c:v>
                </c:pt>
                <c:pt idx="343">
                  <c:v>1.9300000000000001E-3</c:v>
                </c:pt>
                <c:pt idx="344">
                  <c:v>2.0230000000000001E-3</c:v>
                </c:pt>
                <c:pt idx="345">
                  <c:v>2.104E-3</c:v>
                </c:pt>
                <c:pt idx="346">
                  <c:v>2.2420000000000001E-3</c:v>
                </c:pt>
                <c:pt idx="347">
                  <c:v>2.3180000000000002E-3</c:v>
                </c:pt>
                <c:pt idx="348">
                  <c:v>2.3730000000000001E-3</c:v>
                </c:pt>
                <c:pt idx="349">
                  <c:v>2.4020000000000001E-3</c:v>
                </c:pt>
                <c:pt idx="350">
                  <c:v>2.4719999999999998E-3</c:v>
                </c:pt>
                <c:pt idx="351">
                  <c:v>2.6949999999999999E-3</c:v>
                </c:pt>
                <c:pt idx="352">
                  <c:v>2.735E-3</c:v>
                </c:pt>
                <c:pt idx="353">
                  <c:v>2.7200000000000002E-3</c:v>
                </c:pt>
                <c:pt idx="354">
                  <c:v>2.761E-3</c:v>
                </c:pt>
                <c:pt idx="355">
                  <c:v>2.7980000000000001E-3</c:v>
                </c:pt>
                <c:pt idx="356">
                  <c:v>2.8379999999999998E-3</c:v>
                </c:pt>
                <c:pt idx="357">
                  <c:v>2.836E-3</c:v>
                </c:pt>
                <c:pt idx="358">
                  <c:v>2.843E-3</c:v>
                </c:pt>
                <c:pt idx="359">
                  <c:v>2.826E-3</c:v>
                </c:pt>
                <c:pt idx="360">
                  <c:v>2.8310000000000002E-3</c:v>
                </c:pt>
                <c:pt idx="361">
                  <c:v>2.8930000000000002E-3</c:v>
                </c:pt>
                <c:pt idx="362">
                  <c:v>2.8909999999999999E-3</c:v>
                </c:pt>
                <c:pt idx="363">
                  <c:v>2.8879999999999999E-3</c:v>
                </c:pt>
                <c:pt idx="364">
                  <c:v>2.882E-3</c:v>
                </c:pt>
                <c:pt idx="365">
                  <c:v>2.8890000000000001E-3</c:v>
                </c:pt>
                <c:pt idx="366">
                  <c:v>2.892E-3</c:v>
                </c:pt>
                <c:pt idx="367">
                  <c:v>2.8869999999999998E-3</c:v>
                </c:pt>
                <c:pt idx="368">
                  <c:v>2.8890000000000001E-3</c:v>
                </c:pt>
                <c:pt idx="369">
                  <c:v>2.8809999999999999E-3</c:v>
                </c:pt>
                <c:pt idx="370">
                  <c:v>2.8860000000000001E-3</c:v>
                </c:pt>
                <c:pt idx="371">
                  <c:v>2.8809999999999999E-3</c:v>
                </c:pt>
                <c:pt idx="372">
                  <c:v>2.875E-3</c:v>
                </c:pt>
                <c:pt idx="373">
                  <c:v>2.9380000000000001E-3</c:v>
                </c:pt>
                <c:pt idx="374">
                  <c:v>2.9989999999999999E-3</c:v>
                </c:pt>
                <c:pt idx="375">
                  <c:v>2.9919999999999999E-3</c:v>
                </c:pt>
                <c:pt idx="376">
                  <c:v>3.003E-3</c:v>
                </c:pt>
                <c:pt idx="377">
                  <c:v>3.0010000000000002E-3</c:v>
                </c:pt>
                <c:pt idx="378">
                  <c:v>3.068E-3</c:v>
                </c:pt>
                <c:pt idx="379">
                  <c:v>3.0560000000000001E-3</c:v>
                </c:pt>
                <c:pt idx="380">
                  <c:v>3.0620000000000001E-3</c:v>
                </c:pt>
                <c:pt idx="381">
                  <c:v>3.0530000000000002E-3</c:v>
                </c:pt>
                <c:pt idx="382">
                  <c:v>4.6169999999999996E-3</c:v>
                </c:pt>
                <c:pt idx="383">
                  <c:v>4.6550000000000003E-3</c:v>
                </c:pt>
                <c:pt idx="384">
                  <c:v>4.6490000000000004E-3</c:v>
                </c:pt>
                <c:pt idx="385">
                  <c:v>4.6550000000000003E-3</c:v>
                </c:pt>
                <c:pt idx="386">
                  <c:v>4.6550000000000003E-3</c:v>
                </c:pt>
                <c:pt idx="387">
                  <c:v>4.6649999999999999E-3</c:v>
                </c:pt>
                <c:pt idx="388">
                  <c:v>4.6550000000000003E-3</c:v>
                </c:pt>
                <c:pt idx="389">
                  <c:v>4.6620000000000003E-3</c:v>
                </c:pt>
                <c:pt idx="390">
                  <c:v>4.3E-3</c:v>
                </c:pt>
                <c:pt idx="391">
                  <c:v>4.3E-3</c:v>
                </c:pt>
                <c:pt idx="392">
                  <c:v>5.7359999999999998E-3</c:v>
                </c:pt>
                <c:pt idx="393">
                  <c:v>5.7299999999999999E-3</c:v>
                </c:pt>
                <c:pt idx="394">
                  <c:v>5.7270000000000003E-3</c:v>
                </c:pt>
                <c:pt idx="395">
                  <c:v>5.7229999999999998E-3</c:v>
                </c:pt>
                <c:pt idx="396">
                  <c:v>5.7340000000000004E-3</c:v>
                </c:pt>
                <c:pt idx="397">
                  <c:v>5.7499999999999999E-3</c:v>
                </c:pt>
                <c:pt idx="398">
                  <c:v>5.7419999999999997E-3</c:v>
                </c:pt>
                <c:pt idx="399">
                  <c:v>5.901E-3</c:v>
                </c:pt>
                <c:pt idx="400">
                  <c:v>4.3930000000000002E-3</c:v>
                </c:pt>
                <c:pt idx="401">
                  <c:v>4.3969999999999999E-3</c:v>
                </c:pt>
                <c:pt idx="402">
                  <c:v>4.3940000000000003E-3</c:v>
                </c:pt>
                <c:pt idx="403">
                  <c:v>4.4050000000000001E-3</c:v>
                </c:pt>
                <c:pt idx="404">
                  <c:v>4.3969999999999999E-3</c:v>
                </c:pt>
                <c:pt idx="405">
                  <c:v>4.3949999999999996E-3</c:v>
                </c:pt>
                <c:pt idx="406">
                  <c:v>4.5170000000000002E-3</c:v>
                </c:pt>
                <c:pt idx="407">
                  <c:v>4.5189999999999996E-3</c:v>
                </c:pt>
                <c:pt idx="408">
                  <c:v>4.509E-3</c:v>
                </c:pt>
                <c:pt idx="409">
                  <c:v>4.6350000000000002E-3</c:v>
                </c:pt>
                <c:pt idx="410">
                  <c:v>4.6239999999999996E-3</c:v>
                </c:pt>
                <c:pt idx="411">
                  <c:v>4.7530000000000003E-3</c:v>
                </c:pt>
                <c:pt idx="412">
                  <c:v>4.7559999999999998E-3</c:v>
                </c:pt>
                <c:pt idx="413">
                  <c:v>4.7590000000000002E-3</c:v>
                </c:pt>
                <c:pt idx="414">
                  <c:v>4.7499999999999999E-3</c:v>
                </c:pt>
                <c:pt idx="415">
                  <c:v>4.7739999999999996E-3</c:v>
                </c:pt>
                <c:pt idx="416">
                  <c:v>4.751E-3</c:v>
                </c:pt>
                <c:pt idx="417">
                  <c:v>4.764E-3</c:v>
                </c:pt>
                <c:pt idx="418">
                  <c:v>4.7549999999999997E-3</c:v>
                </c:pt>
                <c:pt idx="419">
                  <c:v>4.7569999999999999E-3</c:v>
                </c:pt>
                <c:pt idx="420">
                  <c:v>4.7629999999999999E-3</c:v>
                </c:pt>
                <c:pt idx="421">
                  <c:v>4.7559999999999998E-3</c:v>
                </c:pt>
                <c:pt idx="422">
                  <c:v>4.8760000000000001E-3</c:v>
                </c:pt>
                <c:pt idx="423">
                  <c:v>4.8939999999999999E-3</c:v>
                </c:pt>
                <c:pt idx="424">
                  <c:v>4.8960000000000002E-3</c:v>
                </c:pt>
                <c:pt idx="425">
                  <c:v>4.875E-3</c:v>
                </c:pt>
                <c:pt idx="426">
                  <c:v>3.434E-3</c:v>
                </c:pt>
                <c:pt idx="427">
                  <c:v>6.8580000000000004E-3</c:v>
                </c:pt>
                <c:pt idx="428">
                  <c:v>6.855E-3</c:v>
                </c:pt>
                <c:pt idx="429">
                  <c:v>6.8710000000000004E-3</c:v>
                </c:pt>
                <c:pt idx="430">
                  <c:v>6.8560000000000001E-3</c:v>
                </c:pt>
                <c:pt idx="431">
                  <c:v>6.8490000000000001E-3</c:v>
                </c:pt>
                <c:pt idx="432">
                  <c:v>6.8529999999999997E-3</c:v>
                </c:pt>
                <c:pt idx="433">
                  <c:v>6.8869999999999999E-3</c:v>
                </c:pt>
                <c:pt idx="434">
                  <c:v>7.0089999999999996E-3</c:v>
                </c:pt>
                <c:pt idx="435">
                  <c:v>7.0140000000000003E-3</c:v>
                </c:pt>
                <c:pt idx="436">
                  <c:v>7.0270000000000003E-3</c:v>
                </c:pt>
                <c:pt idx="437">
                  <c:v>7.0029999999999997E-3</c:v>
                </c:pt>
                <c:pt idx="438">
                  <c:v>6.9829999999999996E-3</c:v>
                </c:pt>
                <c:pt idx="439">
                  <c:v>6.9950000000000003E-3</c:v>
                </c:pt>
                <c:pt idx="440">
                  <c:v>7.0029999999999997E-3</c:v>
                </c:pt>
                <c:pt idx="441">
                  <c:v>7.0150000000000004E-3</c:v>
                </c:pt>
                <c:pt idx="442">
                  <c:v>7.0829999999999999E-3</c:v>
                </c:pt>
                <c:pt idx="443">
                  <c:v>7.1469999999999997E-3</c:v>
                </c:pt>
                <c:pt idx="444">
                  <c:v>7.156E-3</c:v>
                </c:pt>
                <c:pt idx="445">
                  <c:v>7.1570000000000002E-3</c:v>
                </c:pt>
                <c:pt idx="446">
                  <c:v>7.1640000000000002E-3</c:v>
                </c:pt>
                <c:pt idx="447">
                  <c:v>7.149E-3</c:v>
                </c:pt>
                <c:pt idx="448">
                  <c:v>7.149E-3</c:v>
                </c:pt>
                <c:pt idx="449">
                  <c:v>7.1539999999999998E-3</c:v>
                </c:pt>
                <c:pt idx="450">
                  <c:v>7.1659999999999996E-3</c:v>
                </c:pt>
                <c:pt idx="451">
                  <c:v>7.1789999999999996E-3</c:v>
                </c:pt>
                <c:pt idx="452">
                  <c:v>7.1580000000000003E-3</c:v>
                </c:pt>
                <c:pt idx="453">
                  <c:v>7.1770000000000002E-3</c:v>
                </c:pt>
                <c:pt idx="454">
                  <c:v>7.2680000000000002E-3</c:v>
                </c:pt>
                <c:pt idx="455">
                  <c:v>7.2690000000000003E-3</c:v>
                </c:pt>
                <c:pt idx="456">
                  <c:v>7.2700000000000004E-3</c:v>
                </c:pt>
                <c:pt idx="457">
                  <c:v>7.2529999999999999E-3</c:v>
                </c:pt>
                <c:pt idx="458">
                  <c:v>7.2719999999999998E-3</c:v>
                </c:pt>
                <c:pt idx="459">
                  <c:v>7.2649999999999998E-3</c:v>
                </c:pt>
                <c:pt idx="460">
                  <c:v>7.2659999999999999E-3</c:v>
                </c:pt>
                <c:pt idx="461">
                  <c:v>7.2560000000000003E-3</c:v>
                </c:pt>
                <c:pt idx="462">
                  <c:v>7.2769999999999996E-3</c:v>
                </c:pt>
                <c:pt idx="463">
                  <c:v>7.28E-3</c:v>
                </c:pt>
                <c:pt idx="464">
                  <c:v>7.2659999999999999E-3</c:v>
                </c:pt>
                <c:pt idx="465">
                  <c:v>7.2700000000000004E-3</c:v>
                </c:pt>
                <c:pt idx="466">
                  <c:v>7.2240000000000004E-3</c:v>
                </c:pt>
                <c:pt idx="467">
                  <c:v>7.2430000000000003E-3</c:v>
                </c:pt>
                <c:pt idx="468">
                  <c:v>7.2230000000000003E-3</c:v>
                </c:pt>
                <c:pt idx="469">
                  <c:v>7.2290000000000002E-3</c:v>
                </c:pt>
                <c:pt idx="470">
                  <c:v>7.2259999999999998E-3</c:v>
                </c:pt>
                <c:pt idx="471">
                  <c:v>1.4468E-2</c:v>
                </c:pt>
                <c:pt idx="472">
                  <c:v>1.4479000000000001E-2</c:v>
                </c:pt>
                <c:pt idx="473">
                  <c:v>1.4484E-2</c:v>
                </c:pt>
                <c:pt idx="474">
                  <c:v>1.4478E-2</c:v>
                </c:pt>
                <c:pt idx="475">
                  <c:v>1.4508999999999999E-2</c:v>
                </c:pt>
                <c:pt idx="476">
                  <c:v>1.4834E-2</c:v>
                </c:pt>
                <c:pt idx="477">
                  <c:v>1.4794E-2</c:v>
                </c:pt>
                <c:pt idx="478">
                  <c:v>1.4786000000000001E-2</c:v>
                </c:pt>
                <c:pt idx="479">
                  <c:v>1.4800000000000001E-2</c:v>
                </c:pt>
                <c:pt idx="480">
                  <c:v>1.4841E-2</c:v>
                </c:pt>
                <c:pt idx="481">
                  <c:v>1.4779E-2</c:v>
                </c:pt>
                <c:pt idx="482">
                  <c:v>1.4825E-2</c:v>
                </c:pt>
                <c:pt idx="483">
                  <c:v>1.4808E-2</c:v>
                </c:pt>
                <c:pt idx="484">
                  <c:v>1.5159000000000001E-2</c:v>
                </c:pt>
                <c:pt idx="485">
                  <c:v>1.5143E-2</c:v>
                </c:pt>
                <c:pt idx="486">
                  <c:v>1.5148999999999999E-2</c:v>
                </c:pt>
                <c:pt idx="487">
                  <c:v>1.5192000000000001E-2</c:v>
                </c:pt>
                <c:pt idx="488">
                  <c:v>1.5161000000000001E-2</c:v>
                </c:pt>
                <c:pt idx="489">
                  <c:v>1.5155E-2</c:v>
                </c:pt>
                <c:pt idx="490">
                  <c:v>1.515E-2</c:v>
                </c:pt>
                <c:pt idx="491">
                  <c:v>1.5702000000000001E-2</c:v>
                </c:pt>
                <c:pt idx="492">
                  <c:v>1.5701E-2</c:v>
                </c:pt>
                <c:pt idx="493">
                  <c:v>1.5689999999999999E-2</c:v>
                </c:pt>
                <c:pt idx="494">
                  <c:v>1.5668999999999999E-2</c:v>
                </c:pt>
                <c:pt idx="495">
                  <c:v>1.5706000000000001E-2</c:v>
                </c:pt>
                <c:pt idx="496">
                  <c:v>1.6038E-2</c:v>
                </c:pt>
                <c:pt idx="497">
                  <c:v>1.6087000000000001E-2</c:v>
                </c:pt>
                <c:pt idx="498">
                  <c:v>1.609E-2</c:v>
                </c:pt>
                <c:pt idx="499">
                  <c:v>1.6086E-2</c:v>
                </c:pt>
                <c:pt idx="500">
                  <c:v>1.609E-2</c:v>
                </c:pt>
                <c:pt idx="501">
                  <c:v>1.6098000000000001E-2</c:v>
                </c:pt>
                <c:pt idx="502">
                  <c:v>1.6060000000000001E-2</c:v>
                </c:pt>
                <c:pt idx="503">
                  <c:v>1.6108000000000001E-2</c:v>
                </c:pt>
                <c:pt idx="504">
                  <c:v>1.6091000000000001E-2</c:v>
                </c:pt>
                <c:pt idx="505">
                  <c:v>1.6067000000000001E-2</c:v>
                </c:pt>
                <c:pt idx="506">
                  <c:v>1.6063000000000001E-2</c:v>
                </c:pt>
                <c:pt idx="507">
                  <c:v>1.6125E-2</c:v>
                </c:pt>
                <c:pt idx="508">
                  <c:v>1.0028E-2</c:v>
                </c:pt>
                <c:pt idx="509">
                  <c:v>1.0069E-2</c:v>
                </c:pt>
                <c:pt idx="510">
                  <c:v>1.0075000000000001E-2</c:v>
                </c:pt>
                <c:pt idx="511">
                  <c:v>1.0056000000000001E-2</c:v>
                </c:pt>
                <c:pt idx="512">
                  <c:v>1.0066E-2</c:v>
                </c:pt>
                <c:pt idx="513">
                  <c:v>1.0083999999999999E-2</c:v>
                </c:pt>
                <c:pt idx="514">
                  <c:v>1.0085E-2</c:v>
                </c:pt>
                <c:pt idx="515">
                  <c:v>1.0093E-2</c:v>
                </c:pt>
                <c:pt idx="516">
                  <c:v>6.0480000000000004E-3</c:v>
                </c:pt>
                <c:pt idx="517">
                  <c:v>6.0549999999999996E-3</c:v>
                </c:pt>
                <c:pt idx="518">
                  <c:v>6.0470000000000003E-3</c:v>
                </c:pt>
                <c:pt idx="519">
                  <c:v>6.0549999999999996E-3</c:v>
                </c:pt>
                <c:pt idx="520">
                  <c:v>6.051E-3</c:v>
                </c:pt>
                <c:pt idx="521">
                  <c:v>6.0499999999999998E-3</c:v>
                </c:pt>
                <c:pt idx="522">
                  <c:v>6.0540000000000004E-3</c:v>
                </c:pt>
                <c:pt idx="523">
                  <c:v>6.0419999999999996E-3</c:v>
                </c:pt>
                <c:pt idx="524">
                  <c:v>6.0520000000000001E-3</c:v>
                </c:pt>
                <c:pt idx="525">
                  <c:v>6.0460000000000002E-3</c:v>
                </c:pt>
                <c:pt idx="526">
                  <c:v>6.038E-3</c:v>
                </c:pt>
                <c:pt idx="527">
                  <c:v>6.1549999999999999E-3</c:v>
                </c:pt>
                <c:pt idx="528">
                  <c:v>6.1590000000000004E-3</c:v>
                </c:pt>
                <c:pt idx="529">
                  <c:v>6.1650000000000003E-3</c:v>
                </c:pt>
                <c:pt idx="530">
                  <c:v>6.1700000000000001E-3</c:v>
                </c:pt>
                <c:pt idx="531">
                  <c:v>6.1580000000000003E-3</c:v>
                </c:pt>
                <c:pt idx="532">
                  <c:v>6.1590000000000004E-3</c:v>
                </c:pt>
                <c:pt idx="533">
                  <c:v>6.1460000000000004E-3</c:v>
                </c:pt>
                <c:pt idx="534">
                  <c:v>6.1349999999999998E-3</c:v>
                </c:pt>
                <c:pt idx="535">
                  <c:v>6.1529999999999996E-3</c:v>
                </c:pt>
                <c:pt idx="536">
                  <c:v>6.1520000000000004E-3</c:v>
                </c:pt>
                <c:pt idx="537">
                  <c:v>6.149E-3</c:v>
                </c:pt>
                <c:pt idx="538">
                  <c:v>6.1450000000000003E-3</c:v>
                </c:pt>
                <c:pt idx="539">
                  <c:v>6.1469999999999997E-3</c:v>
                </c:pt>
                <c:pt idx="540">
                  <c:v>6.1539999999999997E-3</c:v>
                </c:pt>
                <c:pt idx="541">
                  <c:v>6.1640000000000002E-3</c:v>
                </c:pt>
                <c:pt idx="542">
                  <c:v>6.1549999999999999E-3</c:v>
                </c:pt>
                <c:pt idx="543">
                  <c:v>6.1729999999999997E-3</c:v>
                </c:pt>
                <c:pt idx="544">
                  <c:v>6.1650000000000003E-3</c:v>
                </c:pt>
                <c:pt idx="545">
                  <c:v>6.1580000000000003E-3</c:v>
                </c:pt>
                <c:pt idx="546">
                  <c:v>6.1500000000000001E-3</c:v>
                </c:pt>
                <c:pt idx="547">
                  <c:v>6.1830000000000001E-3</c:v>
                </c:pt>
                <c:pt idx="548">
                  <c:v>6.1640000000000002E-3</c:v>
                </c:pt>
                <c:pt idx="549">
                  <c:v>6.1739999999999998E-3</c:v>
                </c:pt>
                <c:pt idx="550">
                  <c:v>6.1679999999999999E-3</c:v>
                </c:pt>
                <c:pt idx="551">
                  <c:v>6.1710000000000003E-3</c:v>
                </c:pt>
                <c:pt idx="552">
                  <c:v>6.1799999999999997E-3</c:v>
                </c:pt>
                <c:pt idx="553">
                  <c:v>6.3769999999999999E-3</c:v>
                </c:pt>
                <c:pt idx="554">
                  <c:v>6.3619999999999996E-3</c:v>
                </c:pt>
                <c:pt idx="555">
                  <c:v>4.3909999999999999E-3</c:v>
                </c:pt>
                <c:pt idx="556">
                  <c:v>4.3839999999999999E-3</c:v>
                </c:pt>
                <c:pt idx="557">
                  <c:v>4.3889999999999997E-3</c:v>
                </c:pt>
                <c:pt idx="558">
                  <c:v>4.5279999999999999E-3</c:v>
                </c:pt>
                <c:pt idx="559">
                  <c:v>4.5389999999999996E-3</c:v>
                </c:pt>
                <c:pt idx="560">
                  <c:v>4.535E-3</c:v>
                </c:pt>
                <c:pt idx="561">
                  <c:v>4.5370000000000002E-3</c:v>
                </c:pt>
                <c:pt idx="562">
                  <c:v>4.5440000000000003E-3</c:v>
                </c:pt>
                <c:pt idx="563">
                  <c:v>4.6990000000000001E-3</c:v>
                </c:pt>
                <c:pt idx="564">
                  <c:v>4.6880000000000003E-3</c:v>
                </c:pt>
                <c:pt idx="565">
                  <c:v>4.6969999999999998E-3</c:v>
                </c:pt>
                <c:pt idx="566">
                  <c:v>4.7019999999999996E-3</c:v>
                </c:pt>
                <c:pt idx="567">
                  <c:v>4.7060000000000001E-3</c:v>
                </c:pt>
                <c:pt idx="568">
                  <c:v>4.712E-3</c:v>
                </c:pt>
                <c:pt idx="569">
                  <c:v>4.7010000000000003E-3</c:v>
                </c:pt>
                <c:pt idx="570">
                  <c:v>4.705E-3</c:v>
                </c:pt>
                <c:pt idx="571">
                  <c:v>4.6990000000000001E-3</c:v>
                </c:pt>
                <c:pt idx="572">
                  <c:v>4.7130000000000002E-3</c:v>
                </c:pt>
                <c:pt idx="573">
                  <c:v>4.7089999999999996E-3</c:v>
                </c:pt>
                <c:pt idx="574">
                  <c:v>4.7029999999999997E-3</c:v>
                </c:pt>
                <c:pt idx="575">
                  <c:v>4.7000000000000002E-3</c:v>
                </c:pt>
                <c:pt idx="576">
                  <c:v>4.7099999999999998E-3</c:v>
                </c:pt>
                <c:pt idx="577">
                  <c:v>4.7070000000000002E-3</c:v>
                </c:pt>
                <c:pt idx="578">
                  <c:v>4.7109999999999999E-3</c:v>
                </c:pt>
                <c:pt idx="579">
                  <c:v>4.6959999999999997E-3</c:v>
                </c:pt>
                <c:pt idx="580">
                  <c:v>4.705E-3</c:v>
                </c:pt>
                <c:pt idx="581">
                  <c:v>4.712E-3</c:v>
                </c:pt>
                <c:pt idx="582">
                  <c:v>4.705E-3</c:v>
                </c:pt>
                <c:pt idx="583">
                  <c:v>4.712E-3</c:v>
                </c:pt>
                <c:pt idx="584">
                  <c:v>4.712E-3</c:v>
                </c:pt>
                <c:pt idx="585">
                  <c:v>4.7130000000000002E-3</c:v>
                </c:pt>
                <c:pt idx="586">
                  <c:v>4.7060000000000001E-3</c:v>
                </c:pt>
                <c:pt idx="587">
                  <c:v>4.7149999999999996E-3</c:v>
                </c:pt>
                <c:pt idx="588">
                  <c:v>4.712E-3</c:v>
                </c:pt>
                <c:pt idx="589">
                  <c:v>4.7149999999999996E-3</c:v>
                </c:pt>
                <c:pt idx="590">
                  <c:v>4.7159999999999997E-3</c:v>
                </c:pt>
                <c:pt idx="591">
                  <c:v>4.7130000000000002E-3</c:v>
                </c:pt>
                <c:pt idx="592">
                  <c:v>4.6969999999999998E-3</c:v>
                </c:pt>
                <c:pt idx="593">
                  <c:v>4.8180000000000002E-3</c:v>
                </c:pt>
                <c:pt idx="594">
                  <c:v>4.9500000000000004E-3</c:v>
                </c:pt>
                <c:pt idx="595">
                  <c:v>4.9500000000000004E-3</c:v>
                </c:pt>
                <c:pt idx="596">
                  <c:v>4.9569999999999996E-3</c:v>
                </c:pt>
                <c:pt idx="597">
                  <c:v>4.9560000000000003E-3</c:v>
                </c:pt>
                <c:pt idx="598">
                  <c:v>4.9480000000000001E-3</c:v>
                </c:pt>
                <c:pt idx="599">
                  <c:v>4.9540000000000001E-3</c:v>
                </c:pt>
                <c:pt idx="600">
                  <c:v>4.9500000000000004E-3</c:v>
                </c:pt>
                <c:pt idx="601">
                  <c:v>4.9540000000000001E-3</c:v>
                </c:pt>
                <c:pt idx="602">
                  <c:v>4.9560000000000003E-3</c:v>
                </c:pt>
                <c:pt idx="603">
                  <c:v>4.9480000000000001E-3</c:v>
                </c:pt>
                <c:pt idx="604">
                  <c:v>4.9459999999999999E-3</c:v>
                </c:pt>
                <c:pt idx="605">
                  <c:v>4.9480000000000001E-3</c:v>
                </c:pt>
                <c:pt idx="606">
                  <c:v>4.96E-3</c:v>
                </c:pt>
                <c:pt idx="607">
                  <c:v>4.9519999999999998E-3</c:v>
                </c:pt>
                <c:pt idx="608">
                  <c:v>4.9360000000000003E-3</c:v>
                </c:pt>
                <c:pt idx="609">
                  <c:v>4.9410000000000001E-3</c:v>
                </c:pt>
                <c:pt idx="610">
                  <c:v>4.934E-3</c:v>
                </c:pt>
                <c:pt idx="611">
                  <c:v>4.9370000000000004E-3</c:v>
                </c:pt>
                <c:pt idx="612">
                  <c:v>4.9329999999999999E-3</c:v>
                </c:pt>
                <c:pt idx="613">
                  <c:v>5.2040000000000003E-3</c:v>
                </c:pt>
                <c:pt idx="614">
                  <c:v>5.189E-3</c:v>
                </c:pt>
                <c:pt idx="615">
                  <c:v>5.1929999999999997E-3</c:v>
                </c:pt>
                <c:pt idx="616">
                  <c:v>5.1929999999999997E-3</c:v>
                </c:pt>
                <c:pt idx="617">
                  <c:v>5.1789999999999996E-3</c:v>
                </c:pt>
                <c:pt idx="618">
                  <c:v>5.509E-3</c:v>
                </c:pt>
                <c:pt idx="619">
                  <c:v>5.4999999999999997E-3</c:v>
                </c:pt>
                <c:pt idx="620">
                  <c:v>5.4949999999999999E-3</c:v>
                </c:pt>
                <c:pt idx="621">
                  <c:v>5.4949999999999999E-3</c:v>
                </c:pt>
                <c:pt idx="622">
                  <c:v>5.5139999999999998E-3</c:v>
                </c:pt>
                <c:pt idx="623">
                  <c:v>5.5079999999999999E-3</c:v>
                </c:pt>
                <c:pt idx="624">
                  <c:v>5.4970000000000001E-3</c:v>
                </c:pt>
                <c:pt idx="625">
                  <c:v>5.5009999999999998E-3</c:v>
                </c:pt>
                <c:pt idx="626">
                  <c:v>5.4980000000000003E-3</c:v>
                </c:pt>
                <c:pt idx="627">
                  <c:v>5.4949999999999999E-3</c:v>
                </c:pt>
                <c:pt idx="628">
                  <c:v>5.4970000000000001E-3</c:v>
                </c:pt>
                <c:pt idx="629">
                  <c:v>5.4949999999999999E-3</c:v>
                </c:pt>
                <c:pt idx="630">
                  <c:v>5.4949999999999999E-3</c:v>
                </c:pt>
                <c:pt idx="631">
                  <c:v>5.4910000000000002E-3</c:v>
                </c:pt>
                <c:pt idx="632">
                  <c:v>5.4999999999999997E-3</c:v>
                </c:pt>
                <c:pt idx="633">
                  <c:v>5.8910000000000004E-3</c:v>
                </c:pt>
                <c:pt idx="634">
                  <c:v>5.8900000000000003E-3</c:v>
                </c:pt>
                <c:pt idx="635">
                  <c:v>5.8849999999999996E-3</c:v>
                </c:pt>
                <c:pt idx="636">
                  <c:v>5.8809999999999999E-3</c:v>
                </c:pt>
                <c:pt idx="637">
                  <c:v>7.2500000000000004E-3</c:v>
                </c:pt>
                <c:pt idx="638">
                  <c:v>7.8539999999999999E-3</c:v>
                </c:pt>
                <c:pt idx="639">
                  <c:v>8.1139999999999997E-3</c:v>
                </c:pt>
                <c:pt idx="640">
                  <c:v>8.4569999999999992E-3</c:v>
                </c:pt>
                <c:pt idx="641">
                  <c:v>9.2530000000000008E-3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6E-4B96-8BE0-0458397BBD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0538328"/>
        <c:axId val="610538656"/>
      </c:areaChart>
      <c:dateAx>
        <c:axId val="61053832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numFmt formatCode="m/d/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10538656"/>
        <c:crosses val="autoZero"/>
        <c:auto val="0"/>
        <c:lblOffset val="100"/>
        <c:baseTimeUnit val="days"/>
      </c:dateAx>
      <c:valAx>
        <c:axId val="610538656"/>
        <c:scaling>
          <c:orientation val="minMax"/>
          <c:max val="1.05"/>
          <c:min val="0.95000000000000007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numFmt formatCode="0%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105383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5.1426574074074076E-2"/>
          <c:y val="0.18936828703703706"/>
          <c:w val="0.1857115740740741"/>
          <c:h val="0.13192453703703705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l-PL" sz="2000" b="1">
                <a:solidFill>
                  <a:sysClr val="windowText" lastClr="000000"/>
                </a:solidFill>
              </a:rPr>
              <a:t>Beta ETF WIG</a:t>
            </a:r>
            <a:r>
              <a:rPr lang="pl-PL" sz="2000" b="1" baseline="0">
                <a:solidFill>
                  <a:sysClr val="windowText" lastClr="000000"/>
                </a:solidFill>
              </a:rPr>
              <a:t>20TR - obroty i liczba transakcji</a:t>
            </a:r>
            <a:endParaRPr lang="en-US" sz="20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6.5117870370370368E-2"/>
          <c:y val="9.853537037037037E-2"/>
          <c:w val="0.87453851851851849"/>
          <c:h val="0.75704148148148143"/>
        </c:manualLayout>
      </c:layout>
      <c:barChart>
        <c:barDir val="col"/>
        <c:grouping val="clustered"/>
        <c:varyColors val="0"/>
        <c:ser>
          <c:idx val="0"/>
          <c:order val="0"/>
          <c:tx>
            <c:v>Obroty [tys. PLN] (lewa skala)</c:v>
          </c:tx>
          <c:spPr>
            <a:solidFill>
              <a:srgbClr val="00B0F0"/>
            </a:solidFill>
            <a:ln w="9525">
              <a:solidFill>
                <a:schemeClr val="tx1"/>
              </a:solidFill>
            </a:ln>
            <a:effectLst/>
          </c:spPr>
          <c:invertIfNegative val="0"/>
          <c:cat>
            <c:numRef>
              <c:f>BETAW20T!$B$9:$B$650</c:f>
              <c:numCache>
                <c:formatCode>m/d/yyyy</c:formatCode>
                <c:ptCount val="642"/>
                <c:pt idx="1">
                  <c:v>44405</c:v>
                </c:pt>
                <c:pt idx="2">
                  <c:v>44404</c:v>
                </c:pt>
                <c:pt idx="3">
                  <c:v>44403</c:v>
                </c:pt>
                <c:pt idx="4">
                  <c:v>44400</c:v>
                </c:pt>
                <c:pt idx="5">
                  <c:v>44399</c:v>
                </c:pt>
                <c:pt idx="6">
                  <c:v>44398</c:v>
                </c:pt>
                <c:pt idx="7">
                  <c:v>44397</c:v>
                </c:pt>
                <c:pt idx="8">
                  <c:v>44396</c:v>
                </c:pt>
                <c:pt idx="9">
                  <c:v>44393</c:v>
                </c:pt>
                <c:pt idx="10">
                  <c:v>44392</c:v>
                </c:pt>
                <c:pt idx="11">
                  <c:v>44391</c:v>
                </c:pt>
                <c:pt idx="12">
                  <c:v>44390</c:v>
                </c:pt>
                <c:pt idx="13">
                  <c:v>44389</c:v>
                </c:pt>
                <c:pt idx="14">
                  <c:v>44386</c:v>
                </c:pt>
                <c:pt idx="15">
                  <c:v>44385</c:v>
                </c:pt>
                <c:pt idx="16">
                  <c:v>44384</c:v>
                </c:pt>
                <c:pt idx="17">
                  <c:v>44383</c:v>
                </c:pt>
                <c:pt idx="18">
                  <c:v>44382</c:v>
                </c:pt>
                <c:pt idx="19">
                  <c:v>44379</c:v>
                </c:pt>
                <c:pt idx="20">
                  <c:v>44378</c:v>
                </c:pt>
                <c:pt idx="21">
                  <c:v>44377</c:v>
                </c:pt>
                <c:pt idx="22">
                  <c:v>44376</c:v>
                </c:pt>
                <c:pt idx="23">
                  <c:v>44375</c:v>
                </c:pt>
                <c:pt idx="24">
                  <c:v>44372</c:v>
                </c:pt>
                <c:pt idx="25">
                  <c:v>44371</c:v>
                </c:pt>
                <c:pt idx="26">
                  <c:v>44370</c:v>
                </c:pt>
                <c:pt idx="27">
                  <c:v>44369</c:v>
                </c:pt>
                <c:pt idx="28">
                  <c:v>44368</c:v>
                </c:pt>
                <c:pt idx="29">
                  <c:v>44365</c:v>
                </c:pt>
                <c:pt idx="30">
                  <c:v>44364</c:v>
                </c:pt>
                <c:pt idx="31">
                  <c:v>44363</c:v>
                </c:pt>
                <c:pt idx="32">
                  <c:v>44362</c:v>
                </c:pt>
                <c:pt idx="33">
                  <c:v>44361</c:v>
                </c:pt>
                <c:pt idx="34">
                  <c:v>44358</c:v>
                </c:pt>
                <c:pt idx="35">
                  <c:v>44357</c:v>
                </c:pt>
                <c:pt idx="36">
                  <c:v>44356</c:v>
                </c:pt>
                <c:pt idx="37">
                  <c:v>44355</c:v>
                </c:pt>
                <c:pt idx="38">
                  <c:v>44354</c:v>
                </c:pt>
                <c:pt idx="39">
                  <c:v>44351</c:v>
                </c:pt>
                <c:pt idx="40">
                  <c:v>44349</c:v>
                </c:pt>
                <c:pt idx="41">
                  <c:v>44348</c:v>
                </c:pt>
                <c:pt idx="42">
                  <c:v>44347</c:v>
                </c:pt>
                <c:pt idx="43">
                  <c:v>44344</c:v>
                </c:pt>
                <c:pt idx="44">
                  <c:v>44343</c:v>
                </c:pt>
                <c:pt idx="45">
                  <c:v>44342</c:v>
                </c:pt>
                <c:pt idx="46">
                  <c:v>44341</c:v>
                </c:pt>
                <c:pt idx="47">
                  <c:v>44340</c:v>
                </c:pt>
                <c:pt idx="48">
                  <c:v>44337</c:v>
                </c:pt>
                <c:pt idx="49">
                  <c:v>44336</c:v>
                </c:pt>
                <c:pt idx="50">
                  <c:v>44335</c:v>
                </c:pt>
                <c:pt idx="51">
                  <c:v>44334</c:v>
                </c:pt>
                <c:pt idx="52">
                  <c:v>44333</c:v>
                </c:pt>
                <c:pt idx="53">
                  <c:v>44330</c:v>
                </c:pt>
                <c:pt idx="54">
                  <c:v>44329</c:v>
                </c:pt>
                <c:pt idx="55">
                  <c:v>44328</c:v>
                </c:pt>
                <c:pt idx="56">
                  <c:v>44327</c:v>
                </c:pt>
                <c:pt idx="57">
                  <c:v>44326</c:v>
                </c:pt>
                <c:pt idx="58">
                  <c:v>44323</c:v>
                </c:pt>
                <c:pt idx="59">
                  <c:v>44322</c:v>
                </c:pt>
                <c:pt idx="60">
                  <c:v>44321</c:v>
                </c:pt>
                <c:pt idx="61">
                  <c:v>44320</c:v>
                </c:pt>
                <c:pt idx="62">
                  <c:v>44316</c:v>
                </c:pt>
                <c:pt idx="63">
                  <c:v>44315</c:v>
                </c:pt>
                <c:pt idx="64">
                  <c:v>44314</c:v>
                </c:pt>
                <c:pt idx="65">
                  <c:v>44313</c:v>
                </c:pt>
                <c:pt idx="66">
                  <c:v>44312</c:v>
                </c:pt>
                <c:pt idx="67">
                  <c:v>44309</c:v>
                </c:pt>
                <c:pt idx="68">
                  <c:v>44308</c:v>
                </c:pt>
                <c:pt idx="69">
                  <c:v>44307</c:v>
                </c:pt>
                <c:pt idx="70">
                  <c:v>44306</c:v>
                </c:pt>
                <c:pt idx="71">
                  <c:v>44305</c:v>
                </c:pt>
                <c:pt idx="72">
                  <c:v>44302</c:v>
                </c:pt>
                <c:pt idx="73">
                  <c:v>44301</c:v>
                </c:pt>
                <c:pt idx="74">
                  <c:v>44300</c:v>
                </c:pt>
                <c:pt idx="75">
                  <c:v>44299</c:v>
                </c:pt>
                <c:pt idx="76">
                  <c:v>44298</c:v>
                </c:pt>
                <c:pt idx="77">
                  <c:v>44295</c:v>
                </c:pt>
                <c:pt idx="78">
                  <c:v>44294</c:v>
                </c:pt>
                <c:pt idx="79">
                  <c:v>44293</c:v>
                </c:pt>
                <c:pt idx="80">
                  <c:v>44292</c:v>
                </c:pt>
                <c:pt idx="81">
                  <c:v>44287</c:v>
                </c:pt>
                <c:pt idx="82">
                  <c:v>44286</c:v>
                </c:pt>
                <c:pt idx="83">
                  <c:v>44285</c:v>
                </c:pt>
                <c:pt idx="84">
                  <c:v>44284</c:v>
                </c:pt>
                <c:pt idx="85">
                  <c:v>44281</c:v>
                </c:pt>
                <c:pt idx="86">
                  <c:v>44280</c:v>
                </c:pt>
                <c:pt idx="87">
                  <c:v>44279</c:v>
                </c:pt>
                <c:pt idx="88">
                  <c:v>44278</c:v>
                </c:pt>
                <c:pt idx="89">
                  <c:v>44277</c:v>
                </c:pt>
                <c:pt idx="90">
                  <c:v>44274</c:v>
                </c:pt>
                <c:pt idx="91">
                  <c:v>44273</c:v>
                </c:pt>
                <c:pt idx="92">
                  <c:v>44272</c:v>
                </c:pt>
                <c:pt idx="93">
                  <c:v>44271</c:v>
                </c:pt>
                <c:pt idx="94">
                  <c:v>44270</c:v>
                </c:pt>
                <c:pt idx="95">
                  <c:v>44267</c:v>
                </c:pt>
                <c:pt idx="96">
                  <c:v>44266</c:v>
                </c:pt>
                <c:pt idx="97">
                  <c:v>44265</c:v>
                </c:pt>
                <c:pt idx="98">
                  <c:v>44264</c:v>
                </c:pt>
                <c:pt idx="99">
                  <c:v>44263</c:v>
                </c:pt>
                <c:pt idx="100">
                  <c:v>44260</c:v>
                </c:pt>
                <c:pt idx="101">
                  <c:v>44259</c:v>
                </c:pt>
                <c:pt idx="102">
                  <c:v>44258</c:v>
                </c:pt>
                <c:pt idx="103">
                  <c:v>44257</c:v>
                </c:pt>
                <c:pt idx="104">
                  <c:v>44256</c:v>
                </c:pt>
                <c:pt idx="105">
                  <c:v>44253</c:v>
                </c:pt>
                <c:pt idx="106">
                  <c:v>44252</c:v>
                </c:pt>
                <c:pt idx="107">
                  <c:v>44251</c:v>
                </c:pt>
                <c:pt idx="108">
                  <c:v>44250</c:v>
                </c:pt>
                <c:pt idx="109">
                  <c:v>44249</c:v>
                </c:pt>
                <c:pt idx="110">
                  <c:v>44246</c:v>
                </c:pt>
                <c:pt idx="111">
                  <c:v>44245</c:v>
                </c:pt>
                <c:pt idx="112">
                  <c:v>44244</c:v>
                </c:pt>
                <c:pt idx="113">
                  <c:v>44243</c:v>
                </c:pt>
                <c:pt idx="114">
                  <c:v>44242</c:v>
                </c:pt>
                <c:pt idx="115">
                  <c:v>44239</c:v>
                </c:pt>
                <c:pt idx="116">
                  <c:v>44238</c:v>
                </c:pt>
                <c:pt idx="117">
                  <c:v>44237</c:v>
                </c:pt>
                <c:pt idx="118">
                  <c:v>44236</c:v>
                </c:pt>
                <c:pt idx="119">
                  <c:v>44235</c:v>
                </c:pt>
                <c:pt idx="120">
                  <c:v>44232</c:v>
                </c:pt>
                <c:pt idx="121">
                  <c:v>44231</c:v>
                </c:pt>
                <c:pt idx="122">
                  <c:v>44230</c:v>
                </c:pt>
                <c:pt idx="123">
                  <c:v>44229</c:v>
                </c:pt>
                <c:pt idx="124">
                  <c:v>44228</c:v>
                </c:pt>
                <c:pt idx="125">
                  <c:v>44225</c:v>
                </c:pt>
                <c:pt idx="126">
                  <c:v>44224</c:v>
                </c:pt>
                <c:pt idx="127">
                  <c:v>44223</c:v>
                </c:pt>
                <c:pt idx="128">
                  <c:v>44222</c:v>
                </c:pt>
                <c:pt idx="129">
                  <c:v>44221</c:v>
                </c:pt>
                <c:pt idx="130">
                  <c:v>44218</c:v>
                </c:pt>
                <c:pt idx="131">
                  <c:v>44217</c:v>
                </c:pt>
                <c:pt idx="132">
                  <c:v>44216</c:v>
                </c:pt>
                <c:pt idx="133">
                  <c:v>44215</c:v>
                </c:pt>
                <c:pt idx="134">
                  <c:v>44214</c:v>
                </c:pt>
                <c:pt idx="135">
                  <c:v>44211</c:v>
                </c:pt>
                <c:pt idx="136">
                  <c:v>44210</c:v>
                </c:pt>
                <c:pt idx="137">
                  <c:v>44209</c:v>
                </c:pt>
                <c:pt idx="138">
                  <c:v>44208</c:v>
                </c:pt>
                <c:pt idx="139">
                  <c:v>44207</c:v>
                </c:pt>
                <c:pt idx="140">
                  <c:v>44204</c:v>
                </c:pt>
                <c:pt idx="141">
                  <c:v>44203</c:v>
                </c:pt>
                <c:pt idx="142">
                  <c:v>44201</c:v>
                </c:pt>
                <c:pt idx="143">
                  <c:v>44200</c:v>
                </c:pt>
                <c:pt idx="144">
                  <c:v>44195</c:v>
                </c:pt>
                <c:pt idx="145">
                  <c:v>44194</c:v>
                </c:pt>
                <c:pt idx="146">
                  <c:v>44193</c:v>
                </c:pt>
                <c:pt idx="147">
                  <c:v>44188</c:v>
                </c:pt>
                <c:pt idx="148">
                  <c:v>44187</c:v>
                </c:pt>
                <c:pt idx="149">
                  <c:v>44186</c:v>
                </c:pt>
                <c:pt idx="150">
                  <c:v>44183</c:v>
                </c:pt>
                <c:pt idx="151">
                  <c:v>44182</c:v>
                </c:pt>
                <c:pt idx="152">
                  <c:v>44181</c:v>
                </c:pt>
                <c:pt idx="153">
                  <c:v>44180</c:v>
                </c:pt>
                <c:pt idx="154">
                  <c:v>44179</c:v>
                </c:pt>
                <c:pt idx="155">
                  <c:v>44176</c:v>
                </c:pt>
                <c:pt idx="156">
                  <c:v>44175</c:v>
                </c:pt>
                <c:pt idx="157">
                  <c:v>44174</c:v>
                </c:pt>
                <c:pt idx="158">
                  <c:v>44173</c:v>
                </c:pt>
                <c:pt idx="159">
                  <c:v>44172</c:v>
                </c:pt>
                <c:pt idx="160">
                  <c:v>44169</c:v>
                </c:pt>
                <c:pt idx="161">
                  <c:v>44168</c:v>
                </c:pt>
                <c:pt idx="162">
                  <c:v>44167</c:v>
                </c:pt>
                <c:pt idx="163">
                  <c:v>44166</c:v>
                </c:pt>
                <c:pt idx="164">
                  <c:v>44165</c:v>
                </c:pt>
                <c:pt idx="165">
                  <c:v>44162</c:v>
                </c:pt>
                <c:pt idx="166">
                  <c:v>44161</c:v>
                </c:pt>
                <c:pt idx="167">
                  <c:v>44160</c:v>
                </c:pt>
                <c:pt idx="168">
                  <c:v>44159</c:v>
                </c:pt>
                <c:pt idx="169">
                  <c:v>44158</c:v>
                </c:pt>
                <c:pt idx="170">
                  <c:v>44155</c:v>
                </c:pt>
                <c:pt idx="171">
                  <c:v>44154</c:v>
                </c:pt>
                <c:pt idx="172">
                  <c:v>44153</c:v>
                </c:pt>
                <c:pt idx="173">
                  <c:v>44152</c:v>
                </c:pt>
                <c:pt idx="174">
                  <c:v>44151</c:v>
                </c:pt>
                <c:pt idx="175">
                  <c:v>44148</c:v>
                </c:pt>
                <c:pt idx="176">
                  <c:v>44147</c:v>
                </c:pt>
                <c:pt idx="177">
                  <c:v>44145</c:v>
                </c:pt>
                <c:pt idx="178">
                  <c:v>44144</c:v>
                </c:pt>
                <c:pt idx="179">
                  <c:v>44141</c:v>
                </c:pt>
                <c:pt idx="180">
                  <c:v>44140</c:v>
                </c:pt>
                <c:pt idx="181">
                  <c:v>44139</c:v>
                </c:pt>
                <c:pt idx="182">
                  <c:v>44138</c:v>
                </c:pt>
                <c:pt idx="183">
                  <c:v>44137</c:v>
                </c:pt>
                <c:pt idx="184">
                  <c:v>44134</c:v>
                </c:pt>
                <c:pt idx="185">
                  <c:v>44133</c:v>
                </c:pt>
                <c:pt idx="186">
                  <c:v>44132</c:v>
                </c:pt>
                <c:pt idx="187">
                  <c:v>44131</c:v>
                </c:pt>
                <c:pt idx="188">
                  <c:v>44130</c:v>
                </c:pt>
                <c:pt idx="189">
                  <c:v>44127</c:v>
                </c:pt>
                <c:pt idx="190">
                  <c:v>44126</c:v>
                </c:pt>
                <c:pt idx="191">
                  <c:v>44125</c:v>
                </c:pt>
                <c:pt idx="192">
                  <c:v>44124</c:v>
                </c:pt>
                <c:pt idx="193">
                  <c:v>44123</c:v>
                </c:pt>
                <c:pt idx="194">
                  <c:v>44120</c:v>
                </c:pt>
                <c:pt idx="195">
                  <c:v>44119</c:v>
                </c:pt>
                <c:pt idx="196">
                  <c:v>44118</c:v>
                </c:pt>
                <c:pt idx="197">
                  <c:v>44117</c:v>
                </c:pt>
                <c:pt idx="198">
                  <c:v>44116</c:v>
                </c:pt>
                <c:pt idx="199">
                  <c:v>44113</c:v>
                </c:pt>
                <c:pt idx="200">
                  <c:v>44112</c:v>
                </c:pt>
                <c:pt idx="201">
                  <c:v>44111</c:v>
                </c:pt>
                <c:pt idx="202">
                  <c:v>44110</c:v>
                </c:pt>
                <c:pt idx="203">
                  <c:v>44109</c:v>
                </c:pt>
                <c:pt idx="204">
                  <c:v>44106</c:v>
                </c:pt>
                <c:pt idx="205">
                  <c:v>44105</c:v>
                </c:pt>
                <c:pt idx="206">
                  <c:v>44104</c:v>
                </c:pt>
                <c:pt idx="207">
                  <c:v>44103</c:v>
                </c:pt>
                <c:pt idx="208">
                  <c:v>44102</c:v>
                </c:pt>
                <c:pt idx="209">
                  <c:v>44099</c:v>
                </c:pt>
                <c:pt idx="210">
                  <c:v>44098</c:v>
                </c:pt>
                <c:pt idx="211">
                  <c:v>44097</c:v>
                </c:pt>
                <c:pt idx="212">
                  <c:v>44096</c:v>
                </c:pt>
                <c:pt idx="213">
                  <c:v>44095</c:v>
                </c:pt>
                <c:pt idx="214">
                  <c:v>44092</c:v>
                </c:pt>
                <c:pt idx="215">
                  <c:v>44091</c:v>
                </c:pt>
                <c:pt idx="216">
                  <c:v>44090</c:v>
                </c:pt>
                <c:pt idx="217">
                  <c:v>44089</c:v>
                </c:pt>
                <c:pt idx="218">
                  <c:v>44088</c:v>
                </c:pt>
                <c:pt idx="219">
                  <c:v>44085</c:v>
                </c:pt>
                <c:pt idx="220">
                  <c:v>44084</c:v>
                </c:pt>
                <c:pt idx="221">
                  <c:v>44083</c:v>
                </c:pt>
                <c:pt idx="222">
                  <c:v>44082</c:v>
                </c:pt>
                <c:pt idx="223">
                  <c:v>44081</c:v>
                </c:pt>
                <c:pt idx="224">
                  <c:v>44078</c:v>
                </c:pt>
                <c:pt idx="225">
                  <c:v>44077</c:v>
                </c:pt>
                <c:pt idx="226">
                  <c:v>44076</c:v>
                </c:pt>
                <c:pt idx="227">
                  <c:v>44075</c:v>
                </c:pt>
                <c:pt idx="228">
                  <c:v>44074</c:v>
                </c:pt>
                <c:pt idx="229">
                  <c:v>44071</c:v>
                </c:pt>
                <c:pt idx="230">
                  <c:v>44070</c:v>
                </c:pt>
                <c:pt idx="231">
                  <c:v>44069</c:v>
                </c:pt>
                <c:pt idx="232">
                  <c:v>44068</c:v>
                </c:pt>
                <c:pt idx="233">
                  <c:v>44067</c:v>
                </c:pt>
                <c:pt idx="234">
                  <c:v>44064</c:v>
                </c:pt>
                <c:pt idx="235">
                  <c:v>44063</c:v>
                </c:pt>
                <c:pt idx="236">
                  <c:v>44062</c:v>
                </c:pt>
                <c:pt idx="237">
                  <c:v>44061</c:v>
                </c:pt>
                <c:pt idx="238">
                  <c:v>44060</c:v>
                </c:pt>
                <c:pt idx="239">
                  <c:v>44057</c:v>
                </c:pt>
                <c:pt idx="240">
                  <c:v>44056</c:v>
                </c:pt>
                <c:pt idx="241">
                  <c:v>44055</c:v>
                </c:pt>
                <c:pt idx="242">
                  <c:v>44054</c:v>
                </c:pt>
                <c:pt idx="243">
                  <c:v>44053</c:v>
                </c:pt>
                <c:pt idx="244">
                  <c:v>44050</c:v>
                </c:pt>
                <c:pt idx="245">
                  <c:v>44049</c:v>
                </c:pt>
                <c:pt idx="246">
                  <c:v>44048</c:v>
                </c:pt>
                <c:pt idx="247">
                  <c:v>44047</c:v>
                </c:pt>
                <c:pt idx="248">
                  <c:v>44046</c:v>
                </c:pt>
                <c:pt idx="249">
                  <c:v>44043</c:v>
                </c:pt>
                <c:pt idx="250">
                  <c:v>44042</c:v>
                </c:pt>
                <c:pt idx="251">
                  <c:v>44041</c:v>
                </c:pt>
                <c:pt idx="252">
                  <c:v>44040</c:v>
                </c:pt>
                <c:pt idx="253">
                  <c:v>44039</c:v>
                </c:pt>
                <c:pt idx="254">
                  <c:v>44036</c:v>
                </c:pt>
                <c:pt idx="255">
                  <c:v>44035</c:v>
                </c:pt>
                <c:pt idx="256">
                  <c:v>44034</c:v>
                </c:pt>
                <c:pt idx="257">
                  <c:v>44033</c:v>
                </c:pt>
                <c:pt idx="258">
                  <c:v>44032</c:v>
                </c:pt>
                <c:pt idx="259">
                  <c:v>44029</c:v>
                </c:pt>
                <c:pt idx="260">
                  <c:v>44028</c:v>
                </c:pt>
                <c:pt idx="261">
                  <c:v>44027</c:v>
                </c:pt>
                <c:pt idx="262">
                  <c:v>44026</c:v>
                </c:pt>
                <c:pt idx="263">
                  <c:v>44025</c:v>
                </c:pt>
                <c:pt idx="264">
                  <c:v>44022</c:v>
                </c:pt>
                <c:pt idx="265">
                  <c:v>44021</c:v>
                </c:pt>
                <c:pt idx="266">
                  <c:v>44020</c:v>
                </c:pt>
                <c:pt idx="267">
                  <c:v>44019</c:v>
                </c:pt>
                <c:pt idx="268">
                  <c:v>44018</c:v>
                </c:pt>
                <c:pt idx="269">
                  <c:v>44015</c:v>
                </c:pt>
                <c:pt idx="270">
                  <c:v>44014</c:v>
                </c:pt>
                <c:pt idx="271">
                  <c:v>44013</c:v>
                </c:pt>
                <c:pt idx="272">
                  <c:v>44012</c:v>
                </c:pt>
                <c:pt idx="273">
                  <c:v>44011</c:v>
                </c:pt>
                <c:pt idx="274">
                  <c:v>44008</c:v>
                </c:pt>
                <c:pt idx="275">
                  <c:v>44007</c:v>
                </c:pt>
                <c:pt idx="276">
                  <c:v>44006</c:v>
                </c:pt>
                <c:pt idx="277">
                  <c:v>44005</c:v>
                </c:pt>
                <c:pt idx="278">
                  <c:v>44004</c:v>
                </c:pt>
                <c:pt idx="279">
                  <c:v>44001</c:v>
                </c:pt>
                <c:pt idx="280">
                  <c:v>44000</c:v>
                </c:pt>
                <c:pt idx="281">
                  <c:v>43999</c:v>
                </c:pt>
                <c:pt idx="282">
                  <c:v>43998</c:v>
                </c:pt>
                <c:pt idx="283">
                  <c:v>43997</c:v>
                </c:pt>
                <c:pt idx="284">
                  <c:v>43994</c:v>
                </c:pt>
                <c:pt idx="285">
                  <c:v>43992</c:v>
                </c:pt>
                <c:pt idx="286">
                  <c:v>43991</c:v>
                </c:pt>
                <c:pt idx="287">
                  <c:v>43990</c:v>
                </c:pt>
                <c:pt idx="288">
                  <c:v>43987</c:v>
                </c:pt>
                <c:pt idx="289">
                  <c:v>43986</c:v>
                </c:pt>
                <c:pt idx="290">
                  <c:v>43985</c:v>
                </c:pt>
                <c:pt idx="291">
                  <c:v>43984</c:v>
                </c:pt>
                <c:pt idx="292">
                  <c:v>43983</c:v>
                </c:pt>
                <c:pt idx="293">
                  <c:v>43980</c:v>
                </c:pt>
                <c:pt idx="294">
                  <c:v>43979</c:v>
                </c:pt>
                <c:pt idx="295">
                  <c:v>43978</c:v>
                </c:pt>
                <c:pt idx="296">
                  <c:v>43977</c:v>
                </c:pt>
                <c:pt idx="297">
                  <c:v>43976</c:v>
                </c:pt>
                <c:pt idx="298">
                  <c:v>43973</c:v>
                </c:pt>
                <c:pt idx="299">
                  <c:v>43972</c:v>
                </c:pt>
                <c:pt idx="300">
                  <c:v>43971</c:v>
                </c:pt>
                <c:pt idx="301">
                  <c:v>43970</c:v>
                </c:pt>
                <c:pt idx="302">
                  <c:v>43969</c:v>
                </c:pt>
                <c:pt idx="303">
                  <c:v>43966</c:v>
                </c:pt>
                <c:pt idx="304">
                  <c:v>43965</c:v>
                </c:pt>
                <c:pt idx="305">
                  <c:v>43964</c:v>
                </c:pt>
                <c:pt idx="306">
                  <c:v>43963</c:v>
                </c:pt>
                <c:pt idx="307">
                  <c:v>43962</c:v>
                </c:pt>
                <c:pt idx="308">
                  <c:v>43959</c:v>
                </c:pt>
                <c:pt idx="309">
                  <c:v>43958</c:v>
                </c:pt>
                <c:pt idx="310">
                  <c:v>43957</c:v>
                </c:pt>
                <c:pt idx="311">
                  <c:v>43956</c:v>
                </c:pt>
                <c:pt idx="312">
                  <c:v>43955</c:v>
                </c:pt>
                <c:pt idx="313">
                  <c:v>43951</c:v>
                </c:pt>
                <c:pt idx="314">
                  <c:v>43950</c:v>
                </c:pt>
                <c:pt idx="315">
                  <c:v>43949</c:v>
                </c:pt>
                <c:pt idx="316">
                  <c:v>43948</c:v>
                </c:pt>
                <c:pt idx="317">
                  <c:v>43945</c:v>
                </c:pt>
                <c:pt idx="318">
                  <c:v>43944</c:v>
                </c:pt>
                <c:pt idx="319">
                  <c:v>43943</c:v>
                </c:pt>
                <c:pt idx="320">
                  <c:v>43942</c:v>
                </c:pt>
                <c:pt idx="321">
                  <c:v>43941</c:v>
                </c:pt>
                <c:pt idx="322">
                  <c:v>43938</c:v>
                </c:pt>
                <c:pt idx="323">
                  <c:v>43937</c:v>
                </c:pt>
                <c:pt idx="324">
                  <c:v>43936</c:v>
                </c:pt>
                <c:pt idx="325">
                  <c:v>43935</c:v>
                </c:pt>
                <c:pt idx="326">
                  <c:v>43930</c:v>
                </c:pt>
                <c:pt idx="327">
                  <c:v>43929</c:v>
                </c:pt>
                <c:pt idx="328">
                  <c:v>43928</c:v>
                </c:pt>
                <c:pt idx="329">
                  <c:v>43927</c:v>
                </c:pt>
                <c:pt idx="330">
                  <c:v>43924</c:v>
                </c:pt>
                <c:pt idx="331">
                  <c:v>43923</c:v>
                </c:pt>
                <c:pt idx="332">
                  <c:v>43922</c:v>
                </c:pt>
                <c:pt idx="333">
                  <c:v>43921</c:v>
                </c:pt>
                <c:pt idx="334">
                  <c:v>43920</c:v>
                </c:pt>
                <c:pt idx="335">
                  <c:v>43917</c:v>
                </c:pt>
                <c:pt idx="336">
                  <c:v>43916</c:v>
                </c:pt>
                <c:pt idx="337">
                  <c:v>43915</c:v>
                </c:pt>
                <c:pt idx="338">
                  <c:v>43914</c:v>
                </c:pt>
                <c:pt idx="339">
                  <c:v>43913</c:v>
                </c:pt>
                <c:pt idx="340">
                  <c:v>43910</c:v>
                </c:pt>
                <c:pt idx="341">
                  <c:v>43909</c:v>
                </c:pt>
                <c:pt idx="342">
                  <c:v>43908</c:v>
                </c:pt>
                <c:pt idx="343">
                  <c:v>43907</c:v>
                </c:pt>
                <c:pt idx="344">
                  <c:v>43906</c:v>
                </c:pt>
                <c:pt idx="345">
                  <c:v>43903</c:v>
                </c:pt>
                <c:pt idx="346">
                  <c:v>43902</c:v>
                </c:pt>
                <c:pt idx="347">
                  <c:v>43901</c:v>
                </c:pt>
                <c:pt idx="348">
                  <c:v>43900</c:v>
                </c:pt>
                <c:pt idx="349">
                  <c:v>43899</c:v>
                </c:pt>
                <c:pt idx="350">
                  <c:v>43896</c:v>
                </c:pt>
                <c:pt idx="351">
                  <c:v>43895</c:v>
                </c:pt>
                <c:pt idx="352">
                  <c:v>43894</c:v>
                </c:pt>
                <c:pt idx="353">
                  <c:v>43893</c:v>
                </c:pt>
                <c:pt idx="354">
                  <c:v>43892</c:v>
                </c:pt>
                <c:pt idx="355">
                  <c:v>43889</c:v>
                </c:pt>
                <c:pt idx="356">
                  <c:v>43888</c:v>
                </c:pt>
                <c:pt idx="357">
                  <c:v>43887</c:v>
                </c:pt>
                <c:pt idx="358">
                  <c:v>43886</c:v>
                </c:pt>
                <c:pt idx="359">
                  <c:v>43885</c:v>
                </c:pt>
                <c:pt idx="360">
                  <c:v>43882</c:v>
                </c:pt>
                <c:pt idx="361">
                  <c:v>43881</c:v>
                </c:pt>
                <c:pt idx="362">
                  <c:v>43880</c:v>
                </c:pt>
                <c:pt idx="363">
                  <c:v>43879</c:v>
                </c:pt>
                <c:pt idx="364">
                  <c:v>43878</c:v>
                </c:pt>
                <c:pt idx="365">
                  <c:v>43875</c:v>
                </c:pt>
                <c:pt idx="366">
                  <c:v>43874</c:v>
                </c:pt>
                <c:pt idx="367">
                  <c:v>43873</c:v>
                </c:pt>
                <c:pt idx="368">
                  <c:v>43872</c:v>
                </c:pt>
                <c:pt idx="369">
                  <c:v>43871</c:v>
                </c:pt>
                <c:pt idx="370">
                  <c:v>43868</c:v>
                </c:pt>
                <c:pt idx="371">
                  <c:v>43867</c:v>
                </c:pt>
                <c:pt idx="372">
                  <c:v>43866</c:v>
                </c:pt>
                <c:pt idx="373">
                  <c:v>43865</c:v>
                </c:pt>
                <c:pt idx="374">
                  <c:v>43864</c:v>
                </c:pt>
                <c:pt idx="375">
                  <c:v>43861</c:v>
                </c:pt>
                <c:pt idx="376">
                  <c:v>43860</c:v>
                </c:pt>
                <c:pt idx="377">
                  <c:v>43859</c:v>
                </c:pt>
                <c:pt idx="378">
                  <c:v>43858</c:v>
                </c:pt>
                <c:pt idx="379">
                  <c:v>43857</c:v>
                </c:pt>
                <c:pt idx="380">
                  <c:v>43854</c:v>
                </c:pt>
                <c:pt idx="381">
                  <c:v>43853</c:v>
                </c:pt>
                <c:pt idx="382">
                  <c:v>43852</c:v>
                </c:pt>
                <c:pt idx="383">
                  <c:v>43851</c:v>
                </c:pt>
                <c:pt idx="384">
                  <c:v>43850</c:v>
                </c:pt>
                <c:pt idx="385">
                  <c:v>43847</c:v>
                </c:pt>
                <c:pt idx="386">
                  <c:v>43846</c:v>
                </c:pt>
                <c:pt idx="387">
                  <c:v>43845</c:v>
                </c:pt>
                <c:pt idx="388">
                  <c:v>43844</c:v>
                </c:pt>
                <c:pt idx="389">
                  <c:v>43843</c:v>
                </c:pt>
                <c:pt idx="390">
                  <c:v>43840</c:v>
                </c:pt>
                <c:pt idx="391">
                  <c:v>43839</c:v>
                </c:pt>
                <c:pt idx="392">
                  <c:v>43838</c:v>
                </c:pt>
                <c:pt idx="393">
                  <c:v>43837</c:v>
                </c:pt>
                <c:pt idx="394">
                  <c:v>43833</c:v>
                </c:pt>
                <c:pt idx="395">
                  <c:v>43832</c:v>
                </c:pt>
                <c:pt idx="396">
                  <c:v>43829</c:v>
                </c:pt>
                <c:pt idx="397">
                  <c:v>43826</c:v>
                </c:pt>
                <c:pt idx="398">
                  <c:v>43822</c:v>
                </c:pt>
                <c:pt idx="399">
                  <c:v>43819</c:v>
                </c:pt>
                <c:pt idx="400">
                  <c:v>43818</c:v>
                </c:pt>
                <c:pt idx="401">
                  <c:v>43817</c:v>
                </c:pt>
                <c:pt idx="402">
                  <c:v>43816</c:v>
                </c:pt>
                <c:pt idx="403">
                  <c:v>43815</c:v>
                </c:pt>
                <c:pt idx="404">
                  <c:v>43812</c:v>
                </c:pt>
                <c:pt idx="405">
                  <c:v>43811</c:v>
                </c:pt>
                <c:pt idx="406">
                  <c:v>43810</c:v>
                </c:pt>
                <c:pt idx="407">
                  <c:v>43809</c:v>
                </c:pt>
                <c:pt idx="408">
                  <c:v>43808</c:v>
                </c:pt>
                <c:pt idx="409">
                  <c:v>43805</c:v>
                </c:pt>
                <c:pt idx="410">
                  <c:v>43804</c:v>
                </c:pt>
                <c:pt idx="411">
                  <c:v>43803</c:v>
                </c:pt>
                <c:pt idx="412">
                  <c:v>43802</c:v>
                </c:pt>
                <c:pt idx="413">
                  <c:v>43801</c:v>
                </c:pt>
                <c:pt idx="414">
                  <c:v>43798</c:v>
                </c:pt>
                <c:pt idx="415">
                  <c:v>43797</c:v>
                </c:pt>
                <c:pt idx="416">
                  <c:v>43796</c:v>
                </c:pt>
                <c:pt idx="417">
                  <c:v>43795</c:v>
                </c:pt>
                <c:pt idx="418">
                  <c:v>43794</c:v>
                </c:pt>
                <c:pt idx="419">
                  <c:v>43791</c:v>
                </c:pt>
                <c:pt idx="420">
                  <c:v>43790</c:v>
                </c:pt>
                <c:pt idx="421">
                  <c:v>43789</c:v>
                </c:pt>
                <c:pt idx="422">
                  <c:v>43788</c:v>
                </c:pt>
                <c:pt idx="423">
                  <c:v>43787</c:v>
                </c:pt>
                <c:pt idx="424">
                  <c:v>43784</c:v>
                </c:pt>
                <c:pt idx="425">
                  <c:v>43783</c:v>
                </c:pt>
                <c:pt idx="426">
                  <c:v>43782</c:v>
                </c:pt>
                <c:pt idx="427">
                  <c:v>43781</c:v>
                </c:pt>
                <c:pt idx="428">
                  <c:v>43777</c:v>
                </c:pt>
                <c:pt idx="429">
                  <c:v>43776</c:v>
                </c:pt>
                <c:pt idx="430">
                  <c:v>43775</c:v>
                </c:pt>
                <c:pt idx="431">
                  <c:v>43774</c:v>
                </c:pt>
                <c:pt idx="432">
                  <c:v>43773</c:v>
                </c:pt>
                <c:pt idx="433">
                  <c:v>43769</c:v>
                </c:pt>
                <c:pt idx="434">
                  <c:v>43768</c:v>
                </c:pt>
                <c:pt idx="435">
                  <c:v>43767</c:v>
                </c:pt>
                <c:pt idx="436">
                  <c:v>43766</c:v>
                </c:pt>
                <c:pt idx="437">
                  <c:v>43763</c:v>
                </c:pt>
                <c:pt idx="438">
                  <c:v>43762</c:v>
                </c:pt>
                <c:pt idx="439">
                  <c:v>43761</c:v>
                </c:pt>
                <c:pt idx="440">
                  <c:v>43760</c:v>
                </c:pt>
                <c:pt idx="441">
                  <c:v>43759</c:v>
                </c:pt>
                <c:pt idx="442">
                  <c:v>43756</c:v>
                </c:pt>
                <c:pt idx="443">
                  <c:v>43755</c:v>
                </c:pt>
                <c:pt idx="444">
                  <c:v>43754</c:v>
                </c:pt>
                <c:pt idx="445">
                  <c:v>43753</c:v>
                </c:pt>
                <c:pt idx="446">
                  <c:v>43752</c:v>
                </c:pt>
                <c:pt idx="447">
                  <c:v>43749</c:v>
                </c:pt>
                <c:pt idx="448">
                  <c:v>43748</c:v>
                </c:pt>
                <c:pt idx="449">
                  <c:v>43747</c:v>
                </c:pt>
                <c:pt idx="450">
                  <c:v>43746</c:v>
                </c:pt>
                <c:pt idx="451">
                  <c:v>43745</c:v>
                </c:pt>
                <c:pt idx="452">
                  <c:v>43742</c:v>
                </c:pt>
                <c:pt idx="453">
                  <c:v>43741</c:v>
                </c:pt>
                <c:pt idx="454">
                  <c:v>43740</c:v>
                </c:pt>
                <c:pt idx="455">
                  <c:v>43739</c:v>
                </c:pt>
                <c:pt idx="456">
                  <c:v>43738</c:v>
                </c:pt>
                <c:pt idx="457">
                  <c:v>43735</c:v>
                </c:pt>
                <c:pt idx="458">
                  <c:v>43734</c:v>
                </c:pt>
                <c:pt idx="459">
                  <c:v>43733</c:v>
                </c:pt>
                <c:pt idx="460">
                  <c:v>43732</c:v>
                </c:pt>
                <c:pt idx="461">
                  <c:v>43731</c:v>
                </c:pt>
                <c:pt idx="462">
                  <c:v>43728</c:v>
                </c:pt>
                <c:pt idx="463">
                  <c:v>43727</c:v>
                </c:pt>
                <c:pt idx="464">
                  <c:v>43726</c:v>
                </c:pt>
                <c:pt idx="465">
                  <c:v>43725</c:v>
                </c:pt>
                <c:pt idx="466">
                  <c:v>43724</c:v>
                </c:pt>
                <c:pt idx="467">
                  <c:v>43721</c:v>
                </c:pt>
                <c:pt idx="468">
                  <c:v>43720</c:v>
                </c:pt>
                <c:pt idx="469">
                  <c:v>43719</c:v>
                </c:pt>
                <c:pt idx="470">
                  <c:v>43718</c:v>
                </c:pt>
                <c:pt idx="471">
                  <c:v>43717</c:v>
                </c:pt>
                <c:pt idx="472">
                  <c:v>43714</c:v>
                </c:pt>
                <c:pt idx="473">
                  <c:v>43713</c:v>
                </c:pt>
                <c:pt idx="474">
                  <c:v>43712</c:v>
                </c:pt>
                <c:pt idx="475">
                  <c:v>43711</c:v>
                </c:pt>
                <c:pt idx="476">
                  <c:v>43710</c:v>
                </c:pt>
                <c:pt idx="477">
                  <c:v>43707</c:v>
                </c:pt>
                <c:pt idx="478">
                  <c:v>43706</c:v>
                </c:pt>
                <c:pt idx="479">
                  <c:v>43705</c:v>
                </c:pt>
                <c:pt idx="480">
                  <c:v>43704</c:v>
                </c:pt>
                <c:pt idx="481">
                  <c:v>43703</c:v>
                </c:pt>
                <c:pt idx="482">
                  <c:v>43700</c:v>
                </c:pt>
                <c:pt idx="483">
                  <c:v>43699</c:v>
                </c:pt>
                <c:pt idx="484">
                  <c:v>43698</c:v>
                </c:pt>
                <c:pt idx="485">
                  <c:v>43697</c:v>
                </c:pt>
                <c:pt idx="486">
                  <c:v>43696</c:v>
                </c:pt>
                <c:pt idx="487">
                  <c:v>43693</c:v>
                </c:pt>
                <c:pt idx="488">
                  <c:v>43691</c:v>
                </c:pt>
                <c:pt idx="489">
                  <c:v>43690</c:v>
                </c:pt>
                <c:pt idx="490">
                  <c:v>43689</c:v>
                </c:pt>
                <c:pt idx="491">
                  <c:v>43686</c:v>
                </c:pt>
                <c:pt idx="492">
                  <c:v>43685</c:v>
                </c:pt>
                <c:pt idx="493">
                  <c:v>43684</c:v>
                </c:pt>
                <c:pt idx="494">
                  <c:v>43683</c:v>
                </c:pt>
                <c:pt idx="495">
                  <c:v>43682</c:v>
                </c:pt>
                <c:pt idx="496">
                  <c:v>43679</c:v>
                </c:pt>
                <c:pt idx="497">
                  <c:v>43678</c:v>
                </c:pt>
                <c:pt idx="498">
                  <c:v>43677</c:v>
                </c:pt>
                <c:pt idx="499">
                  <c:v>43676</c:v>
                </c:pt>
                <c:pt idx="500">
                  <c:v>43675</c:v>
                </c:pt>
                <c:pt idx="501">
                  <c:v>43672</c:v>
                </c:pt>
                <c:pt idx="502">
                  <c:v>43671</c:v>
                </c:pt>
                <c:pt idx="503">
                  <c:v>43670</c:v>
                </c:pt>
                <c:pt idx="504">
                  <c:v>43669</c:v>
                </c:pt>
                <c:pt idx="505">
                  <c:v>43668</c:v>
                </c:pt>
                <c:pt idx="506">
                  <c:v>43665</c:v>
                </c:pt>
                <c:pt idx="507">
                  <c:v>43664</c:v>
                </c:pt>
                <c:pt idx="508">
                  <c:v>43663</c:v>
                </c:pt>
                <c:pt idx="509">
                  <c:v>43662</c:v>
                </c:pt>
                <c:pt idx="510">
                  <c:v>43661</c:v>
                </c:pt>
                <c:pt idx="511">
                  <c:v>43658</c:v>
                </c:pt>
                <c:pt idx="512">
                  <c:v>43657</c:v>
                </c:pt>
                <c:pt idx="513">
                  <c:v>43656</c:v>
                </c:pt>
                <c:pt idx="514">
                  <c:v>43655</c:v>
                </c:pt>
                <c:pt idx="515">
                  <c:v>43654</c:v>
                </c:pt>
                <c:pt idx="516">
                  <c:v>43651</c:v>
                </c:pt>
                <c:pt idx="517">
                  <c:v>43650</c:v>
                </c:pt>
                <c:pt idx="518">
                  <c:v>43649</c:v>
                </c:pt>
                <c:pt idx="519">
                  <c:v>43648</c:v>
                </c:pt>
                <c:pt idx="520">
                  <c:v>43647</c:v>
                </c:pt>
                <c:pt idx="521">
                  <c:v>43644</c:v>
                </c:pt>
                <c:pt idx="522">
                  <c:v>43643</c:v>
                </c:pt>
                <c:pt idx="523">
                  <c:v>43642</c:v>
                </c:pt>
                <c:pt idx="524">
                  <c:v>43641</c:v>
                </c:pt>
                <c:pt idx="525">
                  <c:v>43640</c:v>
                </c:pt>
                <c:pt idx="526">
                  <c:v>43637</c:v>
                </c:pt>
                <c:pt idx="527">
                  <c:v>43635</c:v>
                </c:pt>
                <c:pt idx="528">
                  <c:v>43634</c:v>
                </c:pt>
                <c:pt idx="529">
                  <c:v>43633</c:v>
                </c:pt>
                <c:pt idx="530">
                  <c:v>43630</c:v>
                </c:pt>
                <c:pt idx="531">
                  <c:v>43629</c:v>
                </c:pt>
                <c:pt idx="532">
                  <c:v>43628</c:v>
                </c:pt>
                <c:pt idx="533">
                  <c:v>43627</c:v>
                </c:pt>
                <c:pt idx="534">
                  <c:v>43626</c:v>
                </c:pt>
                <c:pt idx="535">
                  <c:v>43623</c:v>
                </c:pt>
                <c:pt idx="536">
                  <c:v>43622</c:v>
                </c:pt>
                <c:pt idx="537">
                  <c:v>43621</c:v>
                </c:pt>
                <c:pt idx="538">
                  <c:v>43620</c:v>
                </c:pt>
                <c:pt idx="539">
                  <c:v>43619</c:v>
                </c:pt>
                <c:pt idx="540">
                  <c:v>43616</c:v>
                </c:pt>
                <c:pt idx="541">
                  <c:v>43615</c:v>
                </c:pt>
                <c:pt idx="542">
                  <c:v>43614</c:v>
                </c:pt>
                <c:pt idx="543">
                  <c:v>43613</c:v>
                </c:pt>
                <c:pt idx="544">
                  <c:v>43612</c:v>
                </c:pt>
                <c:pt idx="545">
                  <c:v>43609</c:v>
                </c:pt>
                <c:pt idx="546">
                  <c:v>43608</c:v>
                </c:pt>
                <c:pt idx="547">
                  <c:v>43607</c:v>
                </c:pt>
                <c:pt idx="548">
                  <c:v>43606</c:v>
                </c:pt>
                <c:pt idx="549">
                  <c:v>43605</c:v>
                </c:pt>
                <c:pt idx="550">
                  <c:v>43602</c:v>
                </c:pt>
                <c:pt idx="551">
                  <c:v>43601</c:v>
                </c:pt>
                <c:pt idx="552">
                  <c:v>43600</c:v>
                </c:pt>
                <c:pt idx="553">
                  <c:v>43599</c:v>
                </c:pt>
                <c:pt idx="554">
                  <c:v>43598</c:v>
                </c:pt>
                <c:pt idx="555">
                  <c:v>43595</c:v>
                </c:pt>
                <c:pt idx="556">
                  <c:v>43594</c:v>
                </c:pt>
                <c:pt idx="557">
                  <c:v>43593</c:v>
                </c:pt>
                <c:pt idx="558">
                  <c:v>43592</c:v>
                </c:pt>
                <c:pt idx="559">
                  <c:v>43591</c:v>
                </c:pt>
                <c:pt idx="560">
                  <c:v>43587</c:v>
                </c:pt>
                <c:pt idx="561">
                  <c:v>43585</c:v>
                </c:pt>
                <c:pt idx="562">
                  <c:v>43584</c:v>
                </c:pt>
                <c:pt idx="563">
                  <c:v>43581</c:v>
                </c:pt>
                <c:pt idx="564">
                  <c:v>43580</c:v>
                </c:pt>
                <c:pt idx="565">
                  <c:v>43579</c:v>
                </c:pt>
                <c:pt idx="566">
                  <c:v>43578</c:v>
                </c:pt>
                <c:pt idx="567">
                  <c:v>43573</c:v>
                </c:pt>
                <c:pt idx="568">
                  <c:v>43572</c:v>
                </c:pt>
                <c:pt idx="569">
                  <c:v>43571</c:v>
                </c:pt>
                <c:pt idx="570">
                  <c:v>43570</c:v>
                </c:pt>
                <c:pt idx="571">
                  <c:v>43567</c:v>
                </c:pt>
                <c:pt idx="572">
                  <c:v>43566</c:v>
                </c:pt>
                <c:pt idx="573">
                  <c:v>43565</c:v>
                </c:pt>
                <c:pt idx="574">
                  <c:v>43564</c:v>
                </c:pt>
                <c:pt idx="575">
                  <c:v>43563</c:v>
                </c:pt>
                <c:pt idx="576">
                  <c:v>43560</c:v>
                </c:pt>
                <c:pt idx="577">
                  <c:v>43559</c:v>
                </c:pt>
                <c:pt idx="578">
                  <c:v>43558</c:v>
                </c:pt>
                <c:pt idx="579">
                  <c:v>43557</c:v>
                </c:pt>
                <c:pt idx="580">
                  <c:v>43556</c:v>
                </c:pt>
                <c:pt idx="581">
                  <c:v>43553</c:v>
                </c:pt>
                <c:pt idx="582">
                  <c:v>43552</c:v>
                </c:pt>
                <c:pt idx="583">
                  <c:v>43551</c:v>
                </c:pt>
                <c:pt idx="584">
                  <c:v>43550</c:v>
                </c:pt>
                <c:pt idx="585">
                  <c:v>43549</c:v>
                </c:pt>
                <c:pt idx="586">
                  <c:v>43546</c:v>
                </c:pt>
                <c:pt idx="587">
                  <c:v>43545</c:v>
                </c:pt>
                <c:pt idx="588">
                  <c:v>43544</c:v>
                </c:pt>
                <c:pt idx="589">
                  <c:v>43543</c:v>
                </c:pt>
                <c:pt idx="590">
                  <c:v>43542</c:v>
                </c:pt>
                <c:pt idx="591">
                  <c:v>43539</c:v>
                </c:pt>
                <c:pt idx="592">
                  <c:v>43538</c:v>
                </c:pt>
                <c:pt idx="593">
                  <c:v>43537</c:v>
                </c:pt>
                <c:pt idx="594">
                  <c:v>43536</c:v>
                </c:pt>
                <c:pt idx="595">
                  <c:v>43535</c:v>
                </c:pt>
                <c:pt idx="596">
                  <c:v>43532</c:v>
                </c:pt>
                <c:pt idx="597">
                  <c:v>43531</c:v>
                </c:pt>
                <c:pt idx="598">
                  <c:v>43530</c:v>
                </c:pt>
                <c:pt idx="599">
                  <c:v>43529</c:v>
                </c:pt>
                <c:pt idx="600">
                  <c:v>43528</c:v>
                </c:pt>
                <c:pt idx="601">
                  <c:v>43525</c:v>
                </c:pt>
                <c:pt idx="602">
                  <c:v>43524</c:v>
                </c:pt>
                <c:pt idx="603">
                  <c:v>43523</c:v>
                </c:pt>
                <c:pt idx="604">
                  <c:v>43522</c:v>
                </c:pt>
                <c:pt idx="605">
                  <c:v>43521</c:v>
                </c:pt>
                <c:pt idx="606">
                  <c:v>43518</c:v>
                </c:pt>
                <c:pt idx="607">
                  <c:v>43517</c:v>
                </c:pt>
                <c:pt idx="608">
                  <c:v>43516</c:v>
                </c:pt>
                <c:pt idx="609">
                  <c:v>43515</c:v>
                </c:pt>
                <c:pt idx="610">
                  <c:v>43514</c:v>
                </c:pt>
                <c:pt idx="611">
                  <c:v>43511</c:v>
                </c:pt>
                <c:pt idx="612">
                  <c:v>43510</c:v>
                </c:pt>
                <c:pt idx="613">
                  <c:v>43509</c:v>
                </c:pt>
                <c:pt idx="614">
                  <c:v>43508</c:v>
                </c:pt>
                <c:pt idx="615">
                  <c:v>43507</c:v>
                </c:pt>
                <c:pt idx="616">
                  <c:v>43504</c:v>
                </c:pt>
                <c:pt idx="617">
                  <c:v>43503</c:v>
                </c:pt>
                <c:pt idx="618">
                  <c:v>43502</c:v>
                </c:pt>
                <c:pt idx="619">
                  <c:v>43501</c:v>
                </c:pt>
                <c:pt idx="620">
                  <c:v>43500</c:v>
                </c:pt>
                <c:pt idx="621">
                  <c:v>43497</c:v>
                </c:pt>
                <c:pt idx="622">
                  <c:v>43496</c:v>
                </c:pt>
                <c:pt idx="623">
                  <c:v>43495</c:v>
                </c:pt>
                <c:pt idx="624">
                  <c:v>43494</c:v>
                </c:pt>
                <c:pt idx="625">
                  <c:v>43493</c:v>
                </c:pt>
                <c:pt idx="626">
                  <c:v>43490</c:v>
                </c:pt>
                <c:pt idx="627">
                  <c:v>43489</c:v>
                </c:pt>
                <c:pt idx="628">
                  <c:v>43488</c:v>
                </c:pt>
                <c:pt idx="629">
                  <c:v>43487</c:v>
                </c:pt>
                <c:pt idx="630">
                  <c:v>43486</c:v>
                </c:pt>
                <c:pt idx="631">
                  <c:v>43483</c:v>
                </c:pt>
                <c:pt idx="632">
                  <c:v>43482</c:v>
                </c:pt>
                <c:pt idx="633">
                  <c:v>43481</c:v>
                </c:pt>
                <c:pt idx="634">
                  <c:v>43480</c:v>
                </c:pt>
                <c:pt idx="635">
                  <c:v>43479</c:v>
                </c:pt>
                <c:pt idx="636">
                  <c:v>43476</c:v>
                </c:pt>
                <c:pt idx="637">
                  <c:v>43475</c:v>
                </c:pt>
                <c:pt idx="638">
                  <c:v>43474</c:v>
                </c:pt>
                <c:pt idx="639">
                  <c:v>43473</c:v>
                </c:pt>
                <c:pt idx="640">
                  <c:v>43472</c:v>
                </c:pt>
                <c:pt idx="641">
                  <c:v>43469</c:v>
                </c:pt>
              </c:numCache>
            </c:numRef>
          </c:cat>
          <c:val>
            <c:numRef>
              <c:f>BETAW20T!$E$9:$E$650</c:f>
              <c:numCache>
                <c:formatCode>#,##0</c:formatCode>
                <c:ptCount val="642"/>
                <c:pt idx="1">
                  <c:v>441.60090000000002</c:v>
                </c:pt>
                <c:pt idx="2">
                  <c:v>328.68490000000003</c:v>
                </c:pt>
                <c:pt idx="3">
                  <c:v>385.35429999999997</c:v>
                </c:pt>
                <c:pt idx="4">
                  <c:v>67.181699999999992</c:v>
                </c:pt>
                <c:pt idx="5">
                  <c:v>134.47629999999998</c:v>
                </c:pt>
                <c:pt idx="6">
                  <c:v>306.6859</c:v>
                </c:pt>
                <c:pt idx="7">
                  <c:v>570.50109999999995</c:v>
                </c:pt>
                <c:pt idx="8">
                  <c:v>519.40329999999994</c:v>
                </c:pt>
                <c:pt idx="9">
                  <c:v>571.85259999999994</c:v>
                </c:pt>
                <c:pt idx="10">
                  <c:v>136.72409999999999</c:v>
                </c:pt>
                <c:pt idx="11">
                  <c:v>616.09199999999998</c:v>
                </c:pt>
                <c:pt idx="12">
                  <c:v>419.6454</c:v>
                </c:pt>
                <c:pt idx="13">
                  <c:v>187.96039999999999</c:v>
                </c:pt>
                <c:pt idx="14">
                  <c:v>61.630679999999998</c:v>
                </c:pt>
                <c:pt idx="15">
                  <c:v>449.03579999999999</c:v>
                </c:pt>
                <c:pt idx="16">
                  <c:v>460.7869</c:v>
                </c:pt>
                <c:pt idx="17">
                  <c:v>168.9436</c:v>
                </c:pt>
                <c:pt idx="18">
                  <c:v>35.521660000000004</c:v>
                </c:pt>
                <c:pt idx="19">
                  <c:v>241.75979999999998</c:v>
                </c:pt>
                <c:pt idx="20">
                  <c:v>186.1216</c:v>
                </c:pt>
                <c:pt idx="21">
                  <c:v>229.50360000000001</c:v>
                </c:pt>
                <c:pt idx="22">
                  <c:v>122.70569999999999</c:v>
                </c:pt>
                <c:pt idx="23">
                  <c:v>292.3229</c:v>
                </c:pt>
                <c:pt idx="24">
                  <c:v>741.06530000000009</c:v>
                </c:pt>
                <c:pt idx="25">
                  <c:v>380.8741</c:v>
                </c:pt>
                <c:pt idx="26">
                  <c:v>431.47320000000002</c:v>
                </c:pt>
                <c:pt idx="27">
                  <c:v>83.890169999999998</c:v>
                </c:pt>
                <c:pt idx="28">
                  <c:v>956.18309999999997</c:v>
                </c:pt>
                <c:pt idx="29">
                  <c:v>167.83020000000002</c:v>
                </c:pt>
                <c:pt idx="30">
                  <c:v>501.21929999999998</c:v>
                </c:pt>
                <c:pt idx="31">
                  <c:v>514.19449999999995</c:v>
                </c:pt>
                <c:pt idx="32">
                  <c:v>419.0326</c:v>
                </c:pt>
                <c:pt idx="33">
                  <c:v>209.5521</c:v>
                </c:pt>
                <c:pt idx="34">
                  <c:v>203.791</c:v>
                </c:pt>
                <c:pt idx="35">
                  <c:v>394.41800000000001</c:v>
                </c:pt>
                <c:pt idx="36">
                  <c:v>275.32650000000001</c:v>
                </c:pt>
                <c:pt idx="37">
                  <c:v>307.1628</c:v>
                </c:pt>
                <c:pt idx="38">
                  <c:v>1505.2329999999999</c:v>
                </c:pt>
                <c:pt idx="39">
                  <c:v>450.94590000000005</c:v>
                </c:pt>
                <c:pt idx="40">
                  <c:v>436.46729999999997</c:v>
                </c:pt>
                <c:pt idx="41">
                  <c:v>1094.876</c:v>
                </c:pt>
                <c:pt idx="42">
                  <c:v>785.87689999999998</c:v>
                </c:pt>
                <c:pt idx="43">
                  <c:v>1914.5719999999999</c:v>
                </c:pt>
                <c:pt idx="44">
                  <c:v>514.50970000000007</c:v>
                </c:pt>
                <c:pt idx="45">
                  <c:v>421.0016</c:v>
                </c:pt>
                <c:pt idx="46">
                  <c:v>290.79970000000003</c:v>
                </c:pt>
                <c:pt idx="47">
                  <c:v>218.54129999999998</c:v>
                </c:pt>
                <c:pt idx="48">
                  <c:v>482.40559999999999</c:v>
                </c:pt>
                <c:pt idx="49">
                  <c:v>493.48590000000002</c:v>
                </c:pt>
                <c:pt idx="50">
                  <c:v>1183.9639999999999</c:v>
                </c:pt>
                <c:pt idx="51">
                  <c:v>364.47090000000003</c:v>
                </c:pt>
                <c:pt idx="52">
                  <c:v>901.62740000000008</c:v>
                </c:pt>
                <c:pt idx="53">
                  <c:v>1016.722</c:v>
                </c:pt>
                <c:pt idx="54">
                  <c:v>776.56560000000002</c:v>
                </c:pt>
                <c:pt idx="55">
                  <c:v>972.03280000000007</c:v>
                </c:pt>
                <c:pt idx="56">
                  <c:v>454.99770000000001</c:v>
                </c:pt>
                <c:pt idx="57">
                  <c:v>896.78089999999997</c:v>
                </c:pt>
                <c:pt idx="58">
                  <c:v>863.76519999999994</c:v>
                </c:pt>
                <c:pt idx="59">
                  <c:v>223.81470000000002</c:v>
                </c:pt>
                <c:pt idx="60">
                  <c:v>777.9448000000001</c:v>
                </c:pt>
                <c:pt idx="61">
                  <c:v>704.27240000000006</c:v>
                </c:pt>
                <c:pt idx="62">
                  <c:v>315.81129999999996</c:v>
                </c:pt>
                <c:pt idx="63">
                  <c:v>716.6934</c:v>
                </c:pt>
                <c:pt idx="64">
                  <c:v>632.74890000000005</c:v>
                </c:pt>
                <c:pt idx="65">
                  <c:v>535.15539999999999</c:v>
                </c:pt>
                <c:pt idx="66">
                  <c:v>194.17610000000002</c:v>
                </c:pt>
                <c:pt idx="67">
                  <c:v>518.03309999999999</c:v>
                </c:pt>
                <c:pt idx="68">
                  <c:v>91.654719999999998</c:v>
                </c:pt>
                <c:pt idx="69">
                  <c:v>316.06240000000003</c:v>
                </c:pt>
                <c:pt idx="70">
                  <c:v>426.67320000000001</c:v>
                </c:pt>
                <c:pt idx="71">
                  <c:v>953.26240000000007</c:v>
                </c:pt>
                <c:pt idx="72">
                  <c:v>192.71620000000001</c:v>
                </c:pt>
                <c:pt idx="73">
                  <c:v>289.86849999999998</c:v>
                </c:pt>
                <c:pt idx="74">
                  <c:v>633.25810000000001</c:v>
                </c:pt>
                <c:pt idx="75">
                  <c:v>184.0701</c:v>
                </c:pt>
                <c:pt idx="76">
                  <c:v>280.89029999999997</c:v>
                </c:pt>
                <c:pt idx="77">
                  <c:v>348.49379999999996</c:v>
                </c:pt>
                <c:pt idx="78">
                  <c:v>519.2029</c:v>
                </c:pt>
                <c:pt idx="79">
                  <c:v>1249.9649999999999</c:v>
                </c:pt>
                <c:pt idx="80">
                  <c:v>819.25049999999999</c:v>
                </c:pt>
                <c:pt idx="81">
                  <c:v>103.5872</c:v>
                </c:pt>
                <c:pt idx="82">
                  <c:v>181.99100000000001</c:v>
                </c:pt>
                <c:pt idx="83">
                  <c:v>346.8236</c:v>
                </c:pt>
                <c:pt idx="84">
                  <c:v>143.22749999999999</c:v>
                </c:pt>
                <c:pt idx="85">
                  <c:v>148.74379999999999</c:v>
                </c:pt>
                <c:pt idx="86">
                  <c:v>817.45209999999997</c:v>
                </c:pt>
                <c:pt idx="87">
                  <c:v>674.51900000000001</c:v>
                </c:pt>
                <c:pt idx="88">
                  <c:v>333.98340000000002</c:v>
                </c:pt>
                <c:pt idx="89">
                  <c:v>384.7955</c:v>
                </c:pt>
                <c:pt idx="90">
                  <c:v>335.98629999999997</c:v>
                </c:pt>
                <c:pt idx="91">
                  <c:v>3561.3440000000001</c:v>
                </c:pt>
                <c:pt idx="92">
                  <c:v>1794.059</c:v>
                </c:pt>
                <c:pt idx="93">
                  <c:v>111.47330000000001</c:v>
                </c:pt>
                <c:pt idx="94">
                  <c:v>241.9436</c:v>
                </c:pt>
                <c:pt idx="95">
                  <c:v>95.828289999999996</c:v>
                </c:pt>
                <c:pt idx="96">
                  <c:v>395.05420000000004</c:v>
                </c:pt>
                <c:pt idx="97">
                  <c:v>488.62620000000004</c:v>
                </c:pt>
                <c:pt idx="98">
                  <c:v>727.58140000000003</c:v>
                </c:pt>
                <c:pt idx="99">
                  <c:v>506.12700000000001</c:v>
                </c:pt>
                <c:pt idx="100">
                  <c:v>78.919089999999997</c:v>
                </c:pt>
                <c:pt idx="101">
                  <c:v>134.66149999999999</c:v>
                </c:pt>
                <c:pt idx="102">
                  <c:v>289.35070000000002</c:v>
                </c:pt>
                <c:pt idx="103">
                  <c:v>214.3417</c:v>
                </c:pt>
                <c:pt idx="104">
                  <c:v>299.76529999999997</c:v>
                </c:pt>
                <c:pt idx="105">
                  <c:v>583.62480000000005</c:v>
                </c:pt>
                <c:pt idx="106">
                  <c:v>130.37610000000001</c:v>
                </c:pt>
                <c:pt idx="107">
                  <c:v>290.18950000000001</c:v>
                </c:pt>
                <c:pt idx="108">
                  <c:v>489.7679</c:v>
                </c:pt>
                <c:pt idx="109">
                  <c:v>150.15799999999999</c:v>
                </c:pt>
                <c:pt idx="110">
                  <c:v>71.17944</c:v>
                </c:pt>
                <c:pt idx="111">
                  <c:v>506.0283</c:v>
                </c:pt>
                <c:pt idx="112">
                  <c:v>130.46299999999999</c:v>
                </c:pt>
                <c:pt idx="113">
                  <c:v>303.40570000000002</c:v>
                </c:pt>
                <c:pt idx="114">
                  <c:v>590.63440000000003</c:v>
                </c:pt>
                <c:pt idx="115">
                  <c:v>202.9265</c:v>
                </c:pt>
                <c:pt idx="116">
                  <c:v>513.8777</c:v>
                </c:pt>
                <c:pt idx="117">
                  <c:v>218.23579999999998</c:v>
                </c:pt>
                <c:pt idx="118">
                  <c:v>103.8022</c:v>
                </c:pt>
                <c:pt idx="119">
                  <c:v>266.97649999999999</c:v>
                </c:pt>
                <c:pt idx="120">
                  <c:v>166.82089999999999</c:v>
                </c:pt>
                <c:pt idx="121">
                  <c:v>96.53197999999999</c:v>
                </c:pt>
                <c:pt idx="122">
                  <c:v>274.38170000000002</c:v>
                </c:pt>
                <c:pt idx="123">
                  <c:v>636.61380000000008</c:v>
                </c:pt>
                <c:pt idx="124">
                  <c:v>806.39449999999999</c:v>
                </c:pt>
                <c:pt idx="125">
                  <c:v>307.7534</c:v>
                </c:pt>
                <c:pt idx="126">
                  <c:v>1175.856</c:v>
                </c:pt>
                <c:pt idx="127">
                  <c:v>646.24380000000008</c:v>
                </c:pt>
                <c:pt idx="128">
                  <c:v>131.21470000000002</c:v>
                </c:pt>
                <c:pt idx="129">
                  <c:v>237.6371</c:v>
                </c:pt>
                <c:pt idx="130">
                  <c:v>364.14440000000002</c:v>
                </c:pt>
                <c:pt idx="131">
                  <c:v>463.28250000000003</c:v>
                </c:pt>
                <c:pt idx="132">
                  <c:v>271.27499999999998</c:v>
                </c:pt>
                <c:pt idx="133">
                  <c:v>287.06630000000001</c:v>
                </c:pt>
                <c:pt idx="134">
                  <c:v>649.51380000000006</c:v>
                </c:pt>
                <c:pt idx="135">
                  <c:v>420.60390000000001</c:v>
                </c:pt>
                <c:pt idx="136">
                  <c:v>614.45709999999997</c:v>
                </c:pt>
                <c:pt idx="137">
                  <c:v>222</c:v>
                </c:pt>
                <c:pt idx="138">
                  <c:v>546</c:v>
                </c:pt>
                <c:pt idx="139">
                  <c:v>860</c:v>
                </c:pt>
                <c:pt idx="140">
                  <c:v>563.11540000000002</c:v>
                </c:pt>
                <c:pt idx="141">
                  <c:v>507.8252</c:v>
                </c:pt>
                <c:pt idx="142">
                  <c:v>241.10249999999999</c:v>
                </c:pt>
                <c:pt idx="143">
                  <c:v>433.37940000000003</c:v>
                </c:pt>
                <c:pt idx="144">
                  <c:v>358.28409999999997</c:v>
                </c:pt>
                <c:pt idx="145">
                  <c:v>479.5745</c:v>
                </c:pt>
                <c:pt idx="146">
                  <c:v>455.82729999999998</c:v>
                </c:pt>
                <c:pt idx="147">
                  <c:v>123.6961</c:v>
                </c:pt>
                <c:pt idx="148">
                  <c:v>486.18240000000003</c:v>
                </c:pt>
                <c:pt idx="149">
                  <c:v>804.9543000000001</c:v>
                </c:pt>
                <c:pt idx="150">
                  <c:v>154.24289999999999</c:v>
                </c:pt>
                <c:pt idx="151">
                  <c:v>390.1327</c:v>
                </c:pt>
                <c:pt idx="152">
                  <c:v>466.15209999999996</c:v>
                </c:pt>
                <c:pt idx="153">
                  <c:v>397.08209999999997</c:v>
                </c:pt>
                <c:pt idx="154">
                  <c:v>283.94299999999998</c:v>
                </c:pt>
                <c:pt idx="155">
                  <c:v>709.02250000000004</c:v>
                </c:pt>
                <c:pt idx="156">
                  <c:v>335.93059999999997</c:v>
                </c:pt>
                <c:pt idx="157">
                  <c:v>1079.0820000000001</c:v>
                </c:pt>
                <c:pt idx="158">
                  <c:v>314.71570000000003</c:v>
                </c:pt>
                <c:pt idx="159">
                  <c:v>311.00130000000001</c:v>
                </c:pt>
                <c:pt idx="160">
                  <c:v>324.66040000000004</c:v>
                </c:pt>
                <c:pt idx="161">
                  <c:v>153.7131</c:v>
                </c:pt>
                <c:pt idx="162">
                  <c:v>367.72179999999997</c:v>
                </c:pt>
                <c:pt idx="163">
                  <c:v>285.63620000000003</c:v>
                </c:pt>
                <c:pt idx="164">
                  <c:v>162.83699999999999</c:v>
                </c:pt>
                <c:pt idx="165">
                  <c:v>1862.2</c:v>
                </c:pt>
                <c:pt idx="166">
                  <c:v>145.4725</c:v>
                </c:pt>
                <c:pt idx="167">
                  <c:v>332.94909999999999</c:v>
                </c:pt>
                <c:pt idx="168">
                  <c:v>624.48530000000005</c:v>
                </c:pt>
                <c:pt idx="169">
                  <c:v>811.11040000000003</c:v>
                </c:pt>
                <c:pt idx="170">
                  <c:v>413.98940000000005</c:v>
                </c:pt>
                <c:pt idx="171">
                  <c:v>173.3313</c:v>
                </c:pt>
                <c:pt idx="172">
                  <c:v>175.4511</c:v>
                </c:pt>
                <c:pt idx="173">
                  <c:v>127.16589999999999</c:v>
                </c:pt>
                <c:pt idx="174">
                  <c:v>357.30520000000001</c:v>
                </c:pt>
                <c:pt idx="175">
                  <c:v>112.04689999999999</c:v>
                </c:pt>
                <c:pt idx="176">
                  <c:v>298.00799999999998</c:v>
                </c:pt>
                <c:pt idx="177">
                  <c:v>661.02300000000002</c:v>
                </c:pt>
                <c:pt idx="178">
                  <c:v>603.40359999999998</c:v>
                </c:pt>
                <c:pt idx="179">
                  <c:v>127.37410000000001</c:v>
                </c:pt>
                <c:pt idx="180">
                  <c:v>272.1028</c:v>
                </c:pt>
                <c:pt idx="181">
                  <c:v>641.17899999999997</c:v>
                </c:pt>
                <c:pt idx="182">
                  <c:v>738.90980000000002</c:v>
                </c:pt>
                <c:pt idx="183">
                  <c:v>238.53779999999998</c:v>
                </c:pt>
                <c:pt idx="184">
                  <c:v>281.32130000000001</c:v>
                </c:pt>
                <c:pt idx="185">
                  <c:v>447.9348</c:v>
                </c:pt>
                <c:pt idx="186">
                  <c:v>508.26309999999995</c:v>
                </c:pt>
                <c:pt idx="187">
                  <c:v>84.251289999999997</c:v>
                </c:pt>
                <c:pt idx="188">
                  <c:v>51.997210000000003</c:v>
                </c:pt>
                <c:pt idx="189">
                  <c:v>94.820329999999998</c:v>
                </c:pt>
                <c:pt idx="190">
                  <c:v>104.696</c:v>
                </c:pt>
                <c:pt idx="191">
                  <c:v>95.800320000000013</c:v>
                </c:pt>
                <c:pt idx="192">
                  <c:v>53.847839999999998</c:v>
                </c:pt>
                <c:pt idx="193">
                  <c:v>72.45741000000001</c:v>
                </c:pt>
                <c:pt idx="194">
                  <c:v>190.95620000000002</c:v>
                </c:pt>
                <c:pt idx="195">
                  <c:v>385.51279999999997</c:v>
                </c:pt>
                <c:pt idx="196">
                  <c:v>499.0104</c:v>
                </c:pt>
                <c:pt idx="197">
                  <c:v>331.1422</c:v>
                </c:pt>
                <c:pt idx="198">
                  <c:v>199.58539999999999</c:v>
                </c:pt>
                <c:pt idx="199">
                  <c:v>226.81810000000002</c:v>
                </c:pt>
                <c:pt idx="200">
                  <c:v>63.791559999999997</c:v>
                </c:pt>
                <c:pt idx="201">
                  <c:v>91.335399999999993</c:v>
                </c:pt>
                <c:pt idx="202">
                  <c:v>137.21679999999998</c:v>
                </c:pt>
                <c:pt idx="203">
                  <c:v>130.3175</c:v>
                </c:pt>
                <c:pt idx="204">
                  <c:v>81.762100000000004</c:v>
                </c:pt>
                <c:pt idx="205">
                  <c:v>31.65249</c:v>
                </c:pt>
                <c:pt idx="206">
                  <c:v>50.274459999999998</c:v>
                </c:pt>
                <c:pt idx="207">
                  <c:v>128.63470000000001</c:v>
                </c:pt>
                <c:pt idx="208">
                  <c:v>157.6934</c:v>
                </c:pt>
                <c:pt idx="209">
                  <c:v>464.38259999999997</c:v>
                </c:pt>
                <c:pt idx="210">
                  <c:v>207.5455</c:v>
                </c:pt>
                <c:pt idx="211">
                  <c:v>218.63560000000001</c:v>
                </c:pt>
                <c:pt idx="212">
                  <c:v>322.15780000000001</c:v>
                </c:pt>
                <c:pt idx="213">
                  <c:v>278.55509999999998</c:v>
                </c:pt>
                <c:pt idx="214">
                  <c:v>33.142769999999999</c:v>
                </c:pt>
                <c:pt idx="215">
                  <c:v>105.5335</c:v>
                </c:pt>
                <c:pt idx="216">
                  <c:v>67.966380000000001</c:v>
                </c:pt>
                <c:pt idx="217">
                  <c:v>61.363129999999998</c:v>
                </c:pt>
                <c:pt idx="218">
                  <c:v>38.73498</c:v>
                </c:pt>
                <c:pt idx="219">
                  <c:v>34.806129999999996</c:v>
                </c:pt>
                <c:pt idx="220">
                  <c:v>56.547400000000003</c:v>
                </c:pt>
                <c:pt idx="221">
                  <c:v>73.232960000000006</c:v>
                </c:pt>
                <c:pt idx="222">
                  <c:v>167.31829999999999</c:v>
                </c:pt>
                <c:pt idx="223">
                  <c:v>210.50479999999999</c:v>
                </c:pt>
                <c:pt idx="224">
                  <c:v>306.58729999999997</c:v>
                </c:pt>
                <c:pt idx="225">
                  <c:v>104.20639999999999</c:v>
                </c:pt>
                <c:pt idx="226">
                  <c:v>413.25059999999996</c:v>
                </c:pt>
                <c:pt idx="227">
                  <c:v>297.14699999999999</c:v>
                </c:pt>
                <c:pt idx="228">
                  <c:v>109.8982</c:v>
                </c:pt>
                <c:pt idx="229">
                  <c:v>89.239080000000001</c:v>
                </c:pt>
                <c:pt idx="230">
                  <c:v>358.33640000000003</c:v>
                </c:pt>
                <c:pt idx="231">
                  <c:v>276.11329999999998</c:v>
                </c:pt>
                <c:pt idx="232">
                  <c:v>109.7081</c:v>
                </c:pt>
                <c:pt idx="233">
                  <c:v>819.04849999999999</c:v>
                </c:pt>
                <c:pt idx="234">
                  <c:v>76.659549999999996</c:v>
                </c:pt>
                <c:pt idx="235">
                  <c:v>78.933220000000006</c:v>
                </c:pt>
                <c:pt idx="236">
                  <c:v>85.945460000000011</c:v>
                </c:pt>
                <c:pt idx="237">
                  <c:v>170.84440000000001</c:v>
                </c:pt>
                <c:pt idx="238">
                  <c:v>86.8</c:v>
                </c:pt>
                <c:pt idx="239">
                  <c:v>94.523089999999996</c:v>
                </c:pt>
                <c:pt idx="240">
                  <c:v>445.95459999999997</c:v>
                </c:pt>
                <c:pt idx="241">
                  <c:v>175.27010000000001</c:v>
                </c:pt>
                <c:pt idx="242">
                  <c:v>240.67310000000001</c:v>
                </c:pt>
                <c:pt idx="243">
                  <c:v>71.993880000000004</c:v>
                </c:pt>
                <c:pt idx="244">
                  <c:v>137.34100000000001</c:v>
                </c:pt>
                <c:pt idx="245">
                  <c:v>106.9622</c:v>
                </c:pt>
                <c:pt idx="246">
                  <c:v>228.50639999999999</c:v>
                </c:pt>
                <c:pt idx="247">
                  <c:v>52.797930000000001</c:v>
                </c:pt>
                <c:pt idx="248">
                  <c:v>134</c:v>
                </c:pt>
                <c:pt idx="249">
                  <c:v>151.42310000000001</c:v>
                </c:pt>
                <c:pt idx="250">
                  <c:v>186.4546</c:v>
                </c:pt>
                <c:pt idx="251">
                  <c:v>102.0536</c:v>
                </c:pt>
                <c:pt idx="252">
                  <c:v>148.3972</c:v>
                </c:pt>
                <c:pt idx="253">
                  <c:v>202.75700000000001</c:v>
                </c:pt>
                <c:pt idx="254">
                  <c:v>215.14359999999999</c:v>
                </c:pt>
                <c:pt idx="255">
                  <c:v>75.139750000000006</c:v>
                </c:pt>
                <c:pt idx="256">
                  <c:v>118.36789999999999</c:v>
                </c:pt>
                <c:pt idx="257">
                  <c:v>760.91590000000008</c:v>
                </c:pt>
                <c:pt idx="258">
                  <c:v>432.66409999999996</c:v>
                </c:pt>
                <c:pt idx="259">
                  <c:v>83.694149999999993</c:v>
                </c:pt>
                <c:pt idx="260">
                  <c:v>36.401969999999999</c:v>
                </c:pt>
                <c:pt idx="261">
                  <c:v>62.52749</c:v>
                </c:pt>
                <c:pt idx="262">
                  <c:v>241.81110000000001</c:v>
                </c:pt>
                <c:pt idx="263">
                  <c:v>37.14873</c:v>
                </c:pt>
                <c:pt idx="264">
                  <c:v>139.5316</c:v>
                </c:pt>
                <c:pt idx="265">
                  <c:v>24.940799999999999</c:v>
                </c:pt>
                <c:pt idx="266">
                  <c:v>123.32169999999999</c:v>
                </c:pt>
                <c:pt idx="267">
                  <c:v>179.5839</c:v>
                </c:pt>
                <c:pt idx="268">
                  <c:v>124.76519999999999</c:v>
                </c:pt>
                <c:pt idx="269">
                  <c:v>135.50049999999999</c:v>
                </c:pt>
                <c:pt idx="270">
                  <c:v>155.22999999999999</c:v>
                </c:pt>
                <c:pt idx="271">
                  <c:v>106.45780000000001</c:v>
                </c:pt>
                <c:pt idx="272">
                  <c:v>54.596620000000001</c:v>
                </c:pt>
                <c:pt idx="273">
                  <c:v>89.354590000000002</c:v>
                </c:pt>
                <c:pt idx="274">
                  <c:v>181.89610000000002</c:v>
                </c:pt>
                <c:pt idx="275">
                  <c:v>204.64150000000001</c:v>
                </c:pt>
                <c:pt idx="276">
                  <c:v>196.42010000000002</c:v>
                </c:pt>
                <c:pt idx="277">
                  <c:v>367.274</c:v>
                </c:pt>
                <c:pt idx="278">
                  <c:v>158.1465</c:v>
                </c:pt>
                <c:pt idx="279">
                  <c:v>140.08349999999999</c:v>
                </c:pt>
                <c:pt idx="280">
                  <c:v>47.46895</c:v>
                </c:pt>
                <c:pt idx="281">
                  <c:v>126.509</c:v>
                </c:pt>
                <c:pt idx="282">
                  <c:v>568.43259999999998</c:v>
                </c:pt>
                <c:pt idx="283">
                  <c:v>1474.366</c:v>
                </c:pt>
                <c:pt idx="284">
                  <c:v>1203.1969999999999</c:v>
                </c:pt>
                <c:pt idx="285">
                  <c:v>184.1131</c:v>
                </c:pt>
                <c:pt idx="286">
                  <c:v>588.89880000000005</c:v>
                </c:pt>
                <c:pt idx="287">
                  <c:v>897.26690000000008</c:v>
                </c:pt>
                <c:pt idx="288">
                  <c:v>1074.598</c:v>
                </c:pt>
                <c:pt idx="289">
                  <c:v>357.60290000000003</c:v>
                </c:pt>
                <c:pt idx="290">
                  <c:v>574.48540000000003</c:v>
                </c:pt>
                <c:pt idx="291">
                  <c:v>331.12140000000005</c:v>
                </c:pt>
                <c:pt idx="292">
                  <c:v>286.40270000000004</c:v>
                </c:pt>
                <c:pt idx="293">
                  <c:v>329.35250000000002</c:v>
                </c:pt>
                <c:pt idx="294">
                  <c:v>740.68190000000004</c:v>
                </c:pt>
                <c:pt idx="295">
                  <c:v>1431.3019999999999</c:v>
                </c:pt>
                <c:pt idx="296">
                  <c:v>502.14029999999997</c:v>
                </c:pt>
                <c:pt idx="297">
                  <c:v>101.29360000000001</c:v>
                </c:pt>
                <c:pt idx="298">
                  <c:v>49.25515</c:v>
                </c:pt>
                <c:pt idx="299">
                  <c:v>64.009590000000003</c:v>
                </c:pt>
                <c:pt idx="300">
                  <c:v>211.77699999999999</c:v>
                </c:pt>
                <c:pt idx="301">
                  <c:v>287.16890000000001</c:v>
                </c:pt>
                <c:pt idx="302">
                  <c:v>242.36439999999999</c:v>
                </c:pt>
                <c:pt idx="303">
                  <c:v>76.671229999999994</c:v>
                </c:pt>
                <c:pt idx="304">
                  <c:v>409.83229999999998</c:v>
                </c:pt>
                <c:pt idx="305">
                  <c:v>253.25389999999999</c:v>
                </c:pt>
                <c:pt idx="306">
                  <c:v>432.8193</c:v>
                </c:pt>
                <c:pt idx="307">
                  <c:v>95.85427</c:v>
                </c:pt>
                <c:pt idx="308">
                  <c:v>39.566879999999998</c:v>
                </c:pt>
                <c:pt idx="309">
                  <c:v>322.3544</c:v>
                </c:pt>
                <c:pt idx="310">
                  <c:v>341.38920000000002</c:v>
                </c:pt>
                <c:pt idx="311">
                  <c:v>207.09460000000001</c:v>
                </c:pt>
                <c:pt idx="312">
                  <c:v>1352.1030000000001</c:v>
                </c:pt>
                <c:pt idx="313">
                  <c:v>682.57460000000003</c:v>
                </c:pt>
                <c:pt idx="314">
                  <c:v>482.2133</c:v>
                </c:pt>
                <c:pt idx="315">
                  <c:v>152.94279999999998</c:v>
                </c:pt>
                <c:pt idx="316">
                  <c:v>1189.0139999999999</c:v>
                </c:pt>
                <c:pt idx="317">
                  <c:v>277.66340000000002</c:v>
                </c:pt>
                <c:pt idx="318">
                  <c:v>823.49350000000004</c:v>
                </c:pt>
                <c:pt idx="319">
                  <c:v>416.19779999999997</c:v>
                </c:pt>
                <c:pt idx="320">
                  <c:v>656.12490000000003</c:v>
                </c:pt>
                <c:pt idx="321">
                  <c:v>443.34629999999999</c:v>
                </c:pt>
                <c:pt idx="322">
                  <c:v>231.09039999999999</c:v>
                </c:pt>
                <c:pt idx="323">
                  <c:v>527.52139999999997</c:v>
                </c:pt>
                <c:pt idx="324">
                  <c:v>543</c:v>
                </c:pt>
                <c:pt idx="325">
                  <c:v>1170</c:v>
                </c:pt>
                <c:pt idx="326">
                  <c:v>347.16859999999997</c:v>
                </c:pt>
                <c:pt idx="327">
                  <c:v>792.22850000000005</c:v>
                </c:pt>
                <c:pt idx="328">
                  <c:v>1704.3230000000001</c:v>
                </c:pt>
                <c:pt idx="329">
                  <c:v>767.98709999999994</c:v>
                </c:pt>
                <c:pt idx="330">
                  <c:v>143.20129999999997</c:v>
                </c:pt>
                <c:pt idx="331">
                  <c:v>196.35129999999998</c:v>
                </c:pt>
                <c:pt idx="332">
                  <c:v>1563.8869999999999</c:v>
                </c:pt>
                <c:pt idx="333">
                  <c:v>1195.4849999999999</c:v>
                </c:pt>
                <c:pt idx="334">
                  <c:v>325.31479999999999</c:v>
                </c:pt>
                <c:pt idx="335">
                  <c:v>453.43049999999999</c:v>
                </c:pt>
                <c:pt idx="336">
                  <c:v>590.05009999999993</c:v>
                </c:pt>
                <c:pt idx="337">
                  <c:v>738.8374</c:v>
                </c:pt>
                <c:pt idx="338">
                  <c:v>573.64710000000002</c:v>
                </c:pt>
                <c:pt idx="339">
                  <c:v>705.2559</c:v>
                </c:pt>
                <c:pt idx="340">
                  <c:v>884.92930000000001</c:v>
                </c:pt>
                <c:pt idx="341">
                  <c:v>1270.5170000000001</c:v>
                </c:pt>
                <c:pt idx="342">
                  <c:v>1971.1780000000001</c:v>
                </c:pt>
                <c:pt idx="343">
                  <c:v>2111.5839999999998</c:v>
                </c:pt>
                <c:pt idx="344">
                  <c:v>1264.8789999999999</c:v>
                </c:pt>
                <c:pt idx="345">
                  <c:v>1610.0989999999999</c:v>
                </c:pt>
                <c:pt idx="346">
                  <c:v>1513.0139999999999</c:v>
                </c:pt>
                <c:pt idx="347">
                  <c:v>1261.511</c:v>
                </c:pt>
                <c:pt idx="348">
                  <c:v>497.26559999999995</c:v>
                </c:pt>
                <c:pt idx="349">
                  <c:v>1405.0409999999999</c:v>
                </c:pt>
                <c:pt idx="350">
                  <c:v>1928.605</c:v>
                </c:pt>
                <c:pt idx="351">
                  <c:v>914.65650000000005</c:v>
                </c:pt>
                <c:pt idx="352">
                  <c:v>317.12140000000005</c:v>
                </c:pt>
                <c:pt idx="353">
                  <c:v>341.2944</c:v>
                </c:pt>
                <c:pt idx="354">
                  <c:v>638.91150000000005</c:v>
                </c:pt>
                <c:pt idx="355">
                  <c:v>1171.9949999999999</c:v>
                </c:pt>
                <c:pt idx="356">
                  <c:v>354.77479999999997</c:v>
                </c:pt>
                <c:pt idx="357">
                  <c:v>309.82380000000001</c:v>
                </c:pt>
                <c:pt idx="358">
                  <c:v>811.57759999999996</c:v>
                </c:pt>
                <c:pt idx="359">
                  <c:v>850.54009999999994</c:v>
                </c:pt>
                <c:pt idx="360">
                  <c:v>394.15090000000004</c:v>
                </c:pt>
                <c:pt idx="361">
                  <c:v>110.8023</c:v>
                </c:pt>
                <c:pt idx="362">
                  <c:v>79.609589999999997</c:v>
                </c:pt>
                <c:pt idx="363">
                  <c:v>85.391249999999999</c:v>
                </c:pt>
                <c:pt idx="364">
                  <c:v>131.35139999999998</c:v>
                </c:pt>
                <c:pt idx="365">
                  <c:v>96.053240000000002</c:v>
                </c:pt>
                <c:pt idx="366">
                  <c:v>116.95739999999999</c:v>
                </c:pt>
                <c:pt idx="367">
                  <c:v>58.961379999999998</c:v>
                </c:pt>
                <c:pt idx="368">
                  <c:v>100.2418</c:v>
                </c:pt>
                <c:pt idx="369">
                  <c:v>122.5902</c:v>
                </c:pt>
                <c:pt idx="370">
                  <c:v>95.61263000000001</c:v>
                </c:pt>
                <c:pt idx="371">
                  <c:v>129.59780000000001</c:v>
                </c:pt>
                <c:pt idx="372">
                  <c:v>450.77780000000001</c:v>
                </c:pt>
                <c:pt idx="373">
                  <c:v>282.32830000000001</c:v>
                </c:pt>
                <c:pt idx="374">
                  <c:v>244.24710000000002</c:v>
                </c:pt>
                <c:pt idx="375">
                  <c:v>150.91139999999999</c:v>
                </c:pt>
                <c:pt idx="376">
                  <c:v>121.9543</c:v>
                </c:pt>
                <c:pt idx="377">
                  <c:v>337.55379999999997</c:v>
                </c:pt>
                <c:pt idx="378">
                  <c:v>123.8843</c:v>
                </c:pt>
                <c:pt idx="379">
                  <c:v>214.67310000000001</c:v>
                </c:pt>
                <c:pt idx="380">
                  <c:v>169.89359999999999</c:v>
                </c:pt>
                <c:pt idx="381">
                  <c:v>103.33489999999999</c:v>
                </c:pt>
                <c:pt idx="382">
                  <c:v>185.14709999999999</c:v>
                </c:pt>
                <c:pt idx="383">
                  <c:v>195.3451</c:v>
                </c:pt>
                <c:pt idx="384">
                  <c:v>98.259539999999987</c:v>
                </c:pt>
                <c:pt idx="385">
                  <c:v>112.92689999999999</c:v>
                </c:pt>
                <c:pt idx="386">
                  <c:v>356.0992</c:v>
                </c:pt>
                <c:pt idx="387">
                  <c:v>278.27780000000001</c:v>
                </c:pt>
                <c:pt idx="388">
                  <c:v>120.7675</c:v>
                </c:pt>
                <c:pt idx="389">
                  <c:v>94.893129999999999</c:v>
                </c:pt>
                <c:pt idx="390">
                  <c:v>78.361720000000005</c:v>
                </c:pt>
                <c:pt idx="391">
                  <c:v>255.3784</c:v>
                </c:pt>
                <c:pt idx="392">
                  <c:v>141.8982</c:v>
                </c:pt>
                <c:pt idx="393">
                  <c:v>528.05439999999999</c:v>
                </c:pt>
                <c:pt idx="394">
                  <c:v>404.2457</c:v>
                </c:pt>
                <c:pt idx="395">
                  <c:v>200.14420000000001</c:v>
                </c:pt>
                <c:pt idx="396">
                  <c:v>154.45260000000002</c:v>
                </c:pt>
                <c:pt idx="397">
                  <c:v>760.10680000000002</c:v>
                </c:pt>
                <c:pt idx="398">
                  <c:v>71.332729999999998</c:v>
                </c:pt>
                <c:pt idx="399">
                  <c:v>58.121490000000001</c:v>
                </c:pt>
                <c:pt idx="400">
                  <c:v>111.2919</c:v>
                </c:pt>
                <c:pt idx="401">
                  <c:v>148.67579999999998</c:v>
                </c:pt>
                <c:pt idx="402">
                  <c:v>46.361660000000001</c:v>
                </c:pt>
                <c:pt idx="403">
                  <c:v>383.83409999999998</c:v>
                </c:pt>
                <c:pt idx="404">
                  <c:v>272.60000000000002</c:v>
                </c:pt>
                <c:pt idx="405">
                  <c:v>305.3</c:v>
                </c:pt>
                <c:pt idx="406">
                  <c:v>201</c:v>
                </c:pt>
                <c:pt idx="407">
                  <c:v>322</c:v>
                </c:pt>
                <c:pt idx="408">
                  <c:v>309.89999999999998</c:v>
                </c:pt>
                <c:pt idx="409">
                  <c:v>308</c:v>
                </c:pt>
                <c:pt idx="410">
                  <c:v>237.6</c:v>
                </c:pt>
                <c:pt idx="411">
                  <c:v>250.2</c:v>
                </c:pt>
                <c:pt idx="412">
                  <c:v>472</c:v>
                </c:pt>
                <c:pt idx="413">
                  <c:v>438.4</c:v>
                </c:pt>
                <c:pt idx="414">
                  <c:v>65.7</c:v>
                </c:pt>
                <c:pt idx="415">
                  <c:v>70.244880000000009</c:v>
                </c:pt>
                <c:pt idx="416">
                  <c:v>78.330089999999998</c:v>
                </c:pt>
                <c:pt idx="417">
                  <c:v>42.338819999999998</c:v>
                </c:pt>
                <c:pt idx="418">
                  <c:v>149.15389999999999</c:v>
                </c:pt>
                <c:pt idx="419">
                  <c:v>326.4692</c:v>
                </c:pt>
                <c:pt idx="420">
                  <c:v>78.90594999999999</c:v>
                </c:pt>
                <c:pt idx="421">
                  <c:v>589.25360000000001</c:v>
                </c:pt>
                <c:pt idx="422">
                  <c:v>520.33050000000003</c:v>
                </c:pt>
                <c:pt idx="423">
                  <c:v>35.448629999999994</c:v>
                </c:pt>
                <c:pt idx="424">
                  <c:v>82.46</c:v>
                </c:pt>
                <c:pt idx="425">
                  <c:v>1760</c:v>
                </c:pt>
                <c:pt idx="426">
                  <c:v>346</c:v>
                </c:pt>
                <c:pt idx="427">
                  <c:v>447</c:v>
                </c:pt>
                <c:pt idx="428">
                  <c:v>361</c:v>
                </c:pt>
                <c:pt idx="429">
                  <c:v>233</c:v>
                </c:pt>
                <c:pt idx="430">
                  <c:v>200</c:v>
                </c:pt>
                <c:pt idx="431">
                  <c:v>657</c:v>
                </c:pt>
                <c:pt idx="432">
                  <c:v>695</c:v>
                </c:pt>
                <c:pt idx="433">
                  <c:v>226</c:v>
                </c:pt>
                <c:pt idx="434">
                  <c:v>405</c:v>
                </c:pt>
                <c:pt idx="435">
                  <c:v>63</c:v>
                </c:pt>
                <c:pt idx="436">
                  <c:v>304</c:v>
                </c:pt>
                <c:pt idx="437">
                  <c:v>199</c:v>
                </c:pt>
                <c:pt idx="438">
                  <c:v>129</c:v>
                </c:pt>
                <c:pt idx="439">
                  <c:v>136</c:v>
                </c:pt>
                <c:pt idx="440">
                  <c:v>192</c:v>
                </c:pt>
                <c:pt idx="441">
                  <c:v>277</c:v>
                </c:pt>
                <c:pt idx="442">
                  <c:v>49.3</c:v>
                </c:pt>
                <c:pt idx="443">
                  <c:v>151</c:v>
                </c:pt>
                <c:pt idx="444">
                  <c:v>43.1</c:v>
                </c:pt>
                <c:pt idx="445">
                  <c:v>57.8</c:v>
                </c:pt>
                <c:pt idx="446">
                  <c:v>148</c:v>
                </c:pt>
                <c:pt idx="447">
                  <c:v>67.599999999999994</c:v>
                </c:pt>
                <c:pt idx="448">
                  <c:v>13.4</c:v>
                </c:pt>
                <c:pt idx="449">
                  <c:v>62.4</c:v>
                </c:pt>
                <c:pt idx="450">
                  <c:v>42.2</c:v>
                </c:pt>
                <c:pt idx="451">
                  <c:v>72.8</c:v>
                </c:pt>
                <c:pt idx="452">
                  <c:v>269</c:v>
                </c:pt>
                <c:pt idx="453">
                  <c:v>669</c:v>
                </c:pt>
                <c:pt idx="454">
                  <c:v>167</c:v>
                </c:pt>
                <c:pt idx="455">
                  <c:v>63.7</c:v>
                </c:pt>
                <c:pt idx="456">
                  <c:v>86.9</c:v>
                </c:pt>
                <c:pt idx="457">
                  <c:v>353</c:v>
                </c:pt>
                <c:pt idx="458">
                  <c:v>103</c:v>
                </c:pt>
                <c:pt idx="459">
                  <c:v>108</c:v>
                </c:pt>
                <c:pt idx="460">
                  <c:v>369</c:v>
                </c:pt>
                <c:pt idx="461">
                  <c:v>57.3</c:v>
                </c:pt>
                <c:pt idx="462">
                  <c:v>34.799999999999997</c:v>
                </c:pt>
                <c:pt idx="463">
                  <c:v>68.099999999999994</c:v>
                </c:pt>
                <c:pt idx="464">
                  <c:v>22.1</c:v>
                </c:pt>
                <c:pt idx="465">
                  <c:v>424</c:v>
                </c:pt>
                <c:pt idx="466">
                  <c:v>155</c:v>
                </c:pt>
                <c:pt idx="467">
                  <c:v>64.5</c:v>
                </c:pt>
                <c:pt idx="468">
                  <c:v>284</c:v>
                </c:pt>
                <c:pt idx="469">
                  <c:v>162</c:v>
                </c:pt>
                <c:pt idx="470">
                  <c:v>104</c:v>
                </c:pt>
                <c:pt idx="471">
                  <c:v>87.4</c:v>
                </c:pt>
                <c:pt idx="472">
                  <c:v>324</c:v>
                </c:pt>
                <c:pt idx="473">
                  <c:v>378</c:v>
                </c:pt>
                <c:pt idx="474">
                  <c:v>709</c:v>
                </c:pt>
                <c:pt idx="475">
                  <c:v>363</c:v>
                </c:pt>
                <c:pt idx="476">
                  <c:v>116</c:v>
                </c:pt>
                <c:pt idx="477">
                  <c:v>373</c:v>
                </c:pt>
                <c:pt idx="478">
                  <c:v>176</c:v>
                </c:pt>
                <c:pt idx="479">
                  <c:v>315</c:v>
                </c:pt>
                <c:pt idx="480">
                  <c:v>34.799999999999997</c:v>
                </c:pt>
                <c:pt idx="481">
                  <c:v>99.1</c:v>
                </c:pt>
                <c:pt idx="482">
                  <c:v>90.2</c:v>
                </c:pt>
                <c:pt idx="483">
                  <c:v>28.3</c:v>
                </c:pt>
                <c:pt idx="484">
                  <c:v>307</c:v>
                </c:pt>
                <c:pt idx="485">
                  <c:v>70.900000000000006</c:v>
                </c:pt>
                <c:pt idx="486">
                  <c:v>86.9</c:v>
                </c:pt>
                <c:pt idx="487">
                  <c:v>229</c:v>
                </c:pt>
                <c:pt idx="488">
                  <c:v>478</c:v>
                </c:pt>
                <c:pt idx="489">
                  <c:v>155</c:v>
                </c:pt>
                <c:pt idx="490">
                  <c:v>173</c:v>
                </c:pt>
                <c:pt idx="491">
                  <c:v>207</c:v>
                </c:pt>
                <c:pt idx="492">
                  <c:v>138</c:v>
                </c:pt>
                <c:pt idx="493">
                  <c:v>173</c:v>
                </c:pt>
                <c:pt idx="494">
                  <c:v>154</c:v>
                </c:pt>
                <c:pt idx="495">
                  <c:v>277</c:v>
                </c:pt>
                <c:pt idx="496">
                  <c:v>782</c:v>
                </c:pt>
                <c:pt idx="497">
                  <c:v>358</c:v>
                </c:pt>
                <c:pt idx="498">
                  <c:v>71.8</c:v>
                </c:pt>
                <c:pt idx="499">
                  <c:v>453</c:v>
                </c:pt>
                <c:pt idx="500">
                  <c:v>347</c:v>
                </c:pt>
                <c:pt idx="501">
                  <c:v>14.2</c:v>
                </c:pt>
                <c:pt idx="502">
                  <c:v>41.7</c:v>
                </c:pt>
                <c:pt idx="503">
                  <c:v>158</c:v>
                </c:pt>
                <c:pt idx="504">
                  <c:v>34.299999999999997</c:v>
                </c:pt>
                <c:pt idx="505">
                  <c:v>9.8000000000000007</c:v>
                </c:pt>
                <c:pt idx="506">
                  <c:v>197</c:v>
                </c:pt>
                <c:pt idx="507">
                  <c:v>531</c:v>
                </c:pt>
                <c:pt idx="508">
                  <c:v>35.799999999999997</c:v>
                </c:pt>
                <c:pt idx="509">
                  <c:v>22.3</c:v>
                </c:pt>
                <c:pt idx="510">
                  <c:v>12.3</c:v>
                </c:pt>
                <c:pt idx="511">
                  <c:v>16.899999999999999</c:v>
                </c:pt>
                <c:pt idx="512">
                  <c:v>51</c:v>
                </c:pt>
                <c:pt idx="513">
                  <c:v>19.5</c:v>
                </c:pt>
                <c:pt idx="514">
                  <c:v>12.2</c:v>
                </c:pt>
                <c:pt idx="515">
                  <c:v>7.9</c:v>
                </c:pt>
                <c:pt idx="516">
                  <c:v>103</c:v>
                </c:pt>
                <c:pt idx="517">
                  <c:v>20.8</c:v>
                </c:pt>
                <c:pt idx="518">
                  <c:v>97.4</c:v>
                </c:pt>
                <c:pt idx="519">
                  <c:v>339</c:v>
                </c:pt>
                <c:pt idx="520">
                  <c:v>608</c:v>
                </c:pt>
                <c:pt idx="521">
                  <c:v>106</c:v>
                </c:pt>
                <c:pt idx="522">
                  <c:v>100</c:v>
                </c:pt>
                <c:pt idx="523">
                  <c:v>11.2</c:v>
                </c:pt>
                <c:pt idx="524">
                  <c:v>76.2</c:v>
                </c:pt>
                <c:pt idx="525">
                  <c:v>6.7</c:v>
                </c:pt>
                <c:pt idx="526">
                  <c:v>88.8</c:v>
                </c:pt>
                <c:pt idx="527">
                  <c:v>13.1</c:v>
                </c:pt>
                <c:pt idx="528">
                  <c:v>33.4</c:v>
                </c:pt>
                <c:pt idx="529">
                  <c:v>395</c:v>
                </c:pt>
                <c:pt idx="530">
                  <c:v>18</c:v>
                </c:pt>
                <c:pt idx="531">
                  <c:v>26.5</c:v>
                </c:pt>
                <c:pt idx="532">
                  <c:v>172.7</c:v>
                </c:pt>
                <c:pt idx="533">
                  <c:v>64.7</c:v>
                </c:pt>
                <c:pt idx="534">
                  <c:v>33.200000000000003</c:v>
                </c:pt>
                <c:pt idx="535">
                  <c:v>78</c:v>
                </c:pt>
                <c:pt idx="536">
                  <c:v>56</c:v>
                </c:pt>
                <c:pt idx="537">
                  <c:v>97.5</c:v>
                </c:pt>
                <c:pt idx="538">
                  <c:v>93</c:v>
                </c:pt>
                <c:pt idx="539">
                  <c:v>57.9</c:v>
                </c:pt>
                <c:pt idx="540">
                  <c:v>314</c:v>
                </c:pt>
                <c:pt idx="541">
                  <c:v>15.9</c:v>
                </c:pt>
                <c:pt idx="542">
                  <c:v>107</c:v>
                </c:pt>
                <c:pt idx="543">
                  <c:v>112</c:v>
                </c:pt>
                <c:pt idx="544">
                  <c:v>74</c:v>
                </c:pt>
                <c:pt idx="545">
                  <c:v>16.5</c:v>
                </c:pt>
                <c:pt idx="546">
                  <c:v>157</c:v>
                </c:pt>
                <c:pt idx="547">
                  <c:v>34.799999999999997</c:v>
                </c:pt>
                <c:pt idx="548">
                  <c:v>8.5</c:v>
                </c:pt>
                <c:pt idx="549">
                  <c:v>52</c:v>
                </c:pt>
                <c:pt idx="550">
                  <c:v>119</c:v>
                </c:pt>
                <c:pt idx="551">
                  <c:v>42.3</c:v>
                </c:pt>
                <c:pt idx="552">
                  <c:v>430</c:v>
                </c:pt>
                <c:pt idx="553">
                  <c:v>299</c:v>
                </c:pt>
                <c:pt idx="554">
                  <c:v>556</c:v>
                </c:pt>
                <c:pt idx="555">
                  <c:v>116.3</c:v>
                </c:pt>
                <c:pt idx="556">
                  <c:v>128</c:v>
                </c:pt>
                <c:pt idx="557">
                  <c:v>520</c:v>
                </c:pt>
                <c:pt idx="558">
                  <c:v>104</c:v>
                </c:pt>
                <c:pt idx="559">
                  <c:v>95.8</c:v>
                </c:pt>
                <c:pt idx="560">
                  <c:v>30.3</c:v>
                </c:pt>
                <c:pt idx="561">
                  <c:v>143.19999999999999</c:v>
                </c:pt>
                <c:pt idx="562">
                  <c:v>493.6</c:v>
                </c:pt>
                <c:pt idx="563">
                  <c:v>72</c:v>
                </c:pt>
                <c:pt idx="564">
                  <c:v>20.5</c:v>
                </c:pt>
                <c:pt idx="565">
                  <c:v>32.9</c:v>
                </c:pt>
                <c:pt idx="566">
                  <c:v>27</c:v>
                </c:pt>
                <c:pt idx="567">
                  <c:v>25.7</c:v>
                </c:pt>
                <c:pt idx="568">
                  <c:v>49.6</c:v>
                </c:pt>
                <c:pt idx="569">
                  <c:v>37.799999999999997</c:v>
                </c:pt>
                <c:pt idx="570">
                  <c:v>38.6</c:v>
                </c:pt>
                <c:pt idx="571">
                  <c:v>27.6</c:v>
                </c:pt>
                <c:pt idx="572">
                  <c:v>49.4</c:v>
                </c:pt>
                <c:pt idx="573">
                  <c:v>22.9</c:v>
                </c:pt>
                <c:pt idx="574">
                  <c:v>78</c:v>
                </c:pt>
                <c:pt idx="575">
                  <c:v>25</c:v>
                </c:pt>
                <c:pt idx="576">
                  <c:v>83</c:v>
                </c:pt>
                <c:pt idx="577">
                  <c:v>62</c:v>
                </c:pt>
                <c:pt idx="578">
                  <c:v>231</c:v>
                </c:pt>
                <c:pt idx="579">
                  <c:v>277</c:v>
                </c:pt>
                <c:pt idx="580">
                  <c:v>186</c:v>
                </c:pt>
                <c:pt idx="581">
                  <c:v>78.7</c:v>
                </c:pt>
                <c:pt idx="582">
                  <c:v>14.5</c:v>
                </c:pt>
                <c:pt idx="583">
                  <c:v>53.5</c:v>
                </c:pt>
                <c:pt idx="584">
                  <c:v>38</c:v>
                </c:pt>
                <c:pt idx="585">
                  <c:v>557</c:v>
                </c:pt>
                <c:pt idx="586">
                  <c:v>63</c:v>
                </c:pt>
                <c:pt idx="587">
                  <c:v>18</c:v>
                </c:pt>
                <c:pt idx="588">
                  <c:v>18</c:v>
                </c:pt>
                <c:pt idx="589">
                  <c:v>42</c:v>
                </c:pt>
                <c:pt idx="590">
                  <c:v>918</c:v>
                </c:pt>
                <c:pt idx="591">
                  <c:v>118</c:v>
                </c:pt>
                <c:pt idx="592">
                  <c:v>48</c:v>
                </c:pt>
                <c:pt idx="593">
                  <c:v>37</c:v>
                </c:pt>
                <c:pt idx="594">
                  <c:v>34</c:v>
                </c:pt>
                <c:pt idx="595">
                  <c:v>757</c:v>
                </c:pt>
                <c:pt idx="596">
                  <c:v>101</c:v>
                </c:pt>
                <c:pt idx="597">
                  <c:v>65</c:v>
                </c:pt>
                <c:pt idx="598">
                  <c:v>20</c:v>
                </c:pt>
                <c:pt idx="599">
                  <c:v>38</c:v>
                </c:pt>
                <c:pt idx="600">
                  <c:v>69.5</c:v>
                </c:pt>
                <c:pt idx="601">
                  <c:v>24</c:v>
                </c:pt>
                <c:pt idx="602">
                  <c:v>149</c:v>
                </c:pt>
                <c:pt idx="603">
                  <c:v>666</c:v>
                </c:pt>
                <c:pt idx="604">
                  <c:v>32</c:v>
                </c:pt>
                <c:pt idx="605">
                  <c:v>39</c:v>
                </c:pt>
                <c:pt idx="606">
                  <c:v>91</c:v>
                </c:pt>
                <c:pt idx="607">
                  <c:v>62</c:v>
                </c:pt>
                <c:pt idx="608">
                  <c:v>88</c:v>
                </c:pt>
                <c:pt idx="609">
                  <c:v>709</c:v>
                </c:pt>
                <c:pt idx="610">
                  <c:v>93</c:v>
                </c:pt>
                <c:pt idx="611">
                  <c:v>117</c:v>
                </c:pt>
                <c:pt idx="612">
                  <c:v>181</c:v>
                </c:pt>
                <c:pt idx="613">
                  <c:v>1224</c:v>
                </c:pt>
                <c:pt idx="614">
                  <c:v>81</c:v>
                </c:pt>
                <c:pt idx="615">
                  <c:v>405</c:v>
                </c:pt>
                <c:pt idx="616">
                  <c:v>147</c:v>
                </c:pt>
                <c:pt idx="617">
                  <c:v>124</c:v>
                </c:pt>
                <c:pt idx="618">
                  <c:v>129</c:v>
                </c:pt>
                <c:pt idx="619">
                  <c:v>79</c:v>
                </c:pt>
                <c:pt idx="620">
                  <c:v>84</c:v>
                </c:pt>
                <c:pt idx="621">
                  <c:v>80</c:v>
                </c:pt>
                <c:pt idx="622">
                  <c:v>310</c:v>
                </c:pt>
                <c:pt idx="623">
                  <c:v>382</c:v>
                </c:pt>
                <c:pt idx="624">
                  <c:v>333</c:v>
                </c:pt>
                <c:pt idx="625">
                  <c:v>980</c:v>
                </c:pt>
                <c:pt idx="626">
                  <c:v>48</c:v>
                </c:pt>
                <c:pt idx="627">
                  <c:v>142</c:v>
                </c:pt>
                <c:pt idx="628">
                  <c:v>1109</c:v>
                </c:pt>
                <c:pt idx="629">
                  <c:v>1617</c:v>
                </c:pt>
                <c:pt idx="630">
                  <c:v>523</c:v>
                </c:pt>
                <c:pt idx="631">
                  <c:v>1805</c:v>
                </c:pt>
                <c:pt idx="632">
                  <c:v>557</c:v>
                </c:pt>
                <c:pt idx="633">
                  <c:v>87</c:v>
                </c:pt>
                <c:pt idx="634">
                  <c:v>73</c:v>
                </c:pt>
                <c:pt idx="635">
                  <c:v>341</c:v>
                </c:pt>
                <c:pt idx="636">
                  <c:v>603</c:v>
                </c:pt>
                <c:pt idx="637">
                  <c:v>621</c:v>
                </c:pt>
                <c:pt idx="638">
                  <c:v>131</c:v>
                </c:pt>
                <c:pt idx="639">
                  <c:v>271</c:v>
                </c:pt>
                <c:pt idx="640">
                  <c:v>471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458-ADB7-BACEEBCC54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10538328"/>
        <c:axId val="610538656"/>
      </c:barChart>
      <c:lineChart>
        <c:grouping val="standard"/>
        <c:varyColors val="0"/>
        <c:ser>
          <c:idx val="1"/>
          <c:order val="1"/>
          <c:tx>
            <c:v>Liczba transakcji (prawa skala)</c:v>
          </c:tx>
          <c:spPr>
            <a:ln w="127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BETAW20T!$B$9:$B$650</c:f>
              <c:numCache>
                <c:formatCode>m/d/yyyy</c:formatCode>
                <c:ptCount val="642"/>
                <c:pt idx="1">
                  <c:v>44405</c:v>
                </c:pt>
                <c:pt idx="2">
                  <c:v>44404</c:v>
                </c:pt>
                <c:pt idx="3">
                  <c:v>44403</c:v>
                </c:pt>
                <c:pt idx="4">
                  <c:v>44400</c:v>
                </c:pt>
                <c:pt idx="5">
                  <c:v>44399</c:v>
                </c:pt>
                <c:pt idx="6">
                  <c:v>44398</c:v>
                </c:pt>
                <c:pt idx="7">
                  <c:v>44397</c:v>
                </c:pt>
                <c:pt idx="8">
                  <c:v>44396</c:v>
                </c:pt>
                <c:pt idx="9">
                  <c:v>44393</c:v>
                </c:pt>
                <c:pt idx="10">
                  <c:v>44392</c:v>
                </c:pt>
                <c:pt idx="11">
                  <c:v>44391</c:v>
                </c:pt>
                <c:pt idx="12">
                  <c:v>44390</c:v>
                </c:pt>
                <c:pt idx="13">
                  <c:v>44389</c:v>
                </c:pt>
                <c:pt idx="14">
                  <c:v>44386</c:v>
                </c:pt>
                <c:pt idx="15">
                  <c:v>44385</c:v>
                </c:pt>
                <c:pt idx="16">
                  <c:v>44384</c:v>
                </c:pt>
                <c:pt idx="17">
                  <c:v>44383</c:v>
                </c:pt>
                <c:pt idx="18">
                  <c:v>44382</c:v>
                </c:pt>
                <c:pt idx="19">
                  <c:v>44379</c:v>
                </c:pt>
                <c:pt idx="20">
                  <c:v>44378</c:v>
                </c:pt>
                <c:pt idx="21">
                  <c:v>44377</c:v>
                </c:pt>
                <c:pt idx="22">
                  <c:v>44376</c:v>
                </c:pt>
                <c:pt idx="23">
                  <c:v>44375</c:v>
                </c:pt>
                <c:pt idx="24">
                  <c:v>44372</c:v>
                </c:pt>
                <c:pt idx="25">
                  <c:v>44371</c:v>
                </c:pt>
                <c:pt idx="26">
                  <c:v>44370</c:v>
                </c:pt>
                <c:pt idx="27">
                  <c:v>44369</c:v>
                </c:pt>
                <c:pt idx="28">
                  <c:v>44368</c:v>
                </c:pt>
                <c:pt idx="29">
                  <c:v>44365</c:v>
                </c:pt>
                <c:pt idx="30">
                  <c:v>44364</c:v>
                </c:pt>
                <c:pt idx="31">
                  <c:v>44363</c:v>
                </c:pt>
                <c:pt idx="32">
                  <c:v>44362</c:v>
                </c:pt>
                <c:pt idx="33">
                  <c:v>44361</c:v>
                </c:pt>
                <c:pt idx="34">
                  <c:v>44358</c:v>
                </c:pt>
                <c:pt idx="35">
                  <c:v>44357</c:v>
                </c:pt>
                <c:pt idx="36">
                  <c:v>44356</c:v>
                </c:pt>
                <c:pt idx="37">
                  <c:v>44355</c:v>
                </c:pt>
                <c:pt idx="38">
                  <c:v>44354</c:v>
                </c:pt>
                <c:pt idx="39">
                  <c:v>44351</c:v>
                </c:pt>
                <c:pt idx="40">
                  <c:v>44349</c:v>
                </c:pt>
                <c:pt idx="41">
                  <c:v>44348</c:v>
                </c:pt>
                <c:pt idx="42">
                  <c:v>44347</c:v>
                </c:pt>
                <c:pt idx="43">
                  <c:v>44344</c:v>
                </c:pt>
                <c:pt idx="44">
                  <c:v>44343</c:v>
                </c:pt>
                <c:pt idx="45">
                  <c:v>44342</c:v>
                </c:pt>
                <c:pt idx="46">
                  <c:v>44341</c:v>
                </c:pt>
                <c:pt idx="47">
                  <c:v>44340</c:v>
                </c:pt>
                <c:pt idx="48">
                  <c:v>44337</c:v>
                </c:pt>
                <c:pt idx="49">
                  <c:v>44336</c:v>
                </c:pt>
                <c:pt idx="50">
                  <c:v>44335</c:v>
                </c:pt>
                <c:pt idx="51">
                  <c:v>44334</c:v>
                </c:pt>
                <c:pt idx="52">
                  <c:v>44333</c:v>
                </c:pt>
                <c:pt idx="53">
                  <c:v>44330</c:v>
                </c:pt>
                <c:pt idx="54">
                  <c:v>44329</c:v>
                </c:pt>
                <c:pt idx="55">
                  <c:v>44328</c:v>
                </c:pt>
                <c:pt idx="56">
                  <c:v>44327</c:v>
                </c:pt>
                <c:pt idx="57">
                  <c:v>44326</c:v>
                </c:pt>
                <c:pt idx="58">
                  <c:v>44323</c:v>
                </c:pt>
                <c:pt idx="59">
                  <c:v>44322</c:v>
                </c:pt>
                <c:pt idx="60">
                  <c:v>44321</c:v>
                </c:pt>
                <c:pt idx="61">
                  <c:v>44320</c:v>
                </c:pt>
                <c:pt idx="62">
                  <c:v>44316</c:v>
                </c:pt>
                <c:pt idx="63">
                  <c:v>44315</c:v>
                </c:pt>
                <c:pt idx="64">
                  <c:v>44314</c:v>
                </c:pt>
                <c:pt idx="65">
                  <c:v>44313</c:v>
                </c:pt>
                <c:pt idx="66">
                  <c:v>44312</c:v>
                </c:pt>
                <c:pt idx="67">
                  <c:v>44309</c:v>
                </c:pt>
                <c:pt idx="68">
                  <c:v>44308</c:v>
                </c:pt>
                <c:pt idx="69">
                  <c:v>44307</c:v>
                </c:pt>
                <c:pt idx="70">
                  <c:v>44306</c:v>
                </c:pt>
                <c:pt idx="71">
                  <c:v>44305</c:v>
                </c:pt>
                <c:pt idx="72">
                  <c:v>44302</c:v>
                </c:pt>
                <c:pt idx="73">
                  <c:v>44301</c:v>
                </c:pt>
                <c:pt idx="74">
                  <c:v>44300</c:v>
                </c:pt>
                <c:pt idx="75">
                  <c:v>44299</c:v>
                </c:pt>
                <c:pt idx="76">
                  <c:v>44298</c:v>
                </c:pt>
                <c:pt idx="77">
                  <c:v>44295</c:v>
                </c:pt>
                <c:pt idx="78">
                  <c:v>44294</c:v>
                </c:pt>
                <c:pt idx="79">
                  <c:v>44293</c:v>
                </c:pt>
                <c:pt idx="80">
                  <c:v>44292</c:v>
                </c:pt>
                <c:pt idx="81">
                  <c:v>44287</c:v>
                </c:pt>
                <c:pt idx="82">
                  <c:v>44286</c:v>
                </c:pt>
                <c:pt idx="83">
                  <c:v>44285</c:v>
                </c:pt>
                <c:pt idx="84">
                  <c:v>44284</c:v>
                </c:pt>
                <c:pt idx="85">
                  <c:v>44281</c:v>
                </c:pt>
                <c:pt idx="86">
                  <c:v>44280</c:v>
                </c:pt>
                <c:pt idx="87">
                  <c:v>44279</c:v>
                </c:pt>
                <c:pt idx="88">
                  <c:v>44278</c:v>
                </c:pt>
                <c:pt idx="89">
                  <c:v>44277</c:v>
                </c:pt>
                <c:pt idx="90">
                  <c:v>44274</c:v>
                </c:pt>
                <c:pt idx="91">
                  <c:v>44273</c:v>
                </c:pt>
                <c:pt idx="92">
                  <c:v>44272</c:v>
                </c:pt>
                <c:pt idx="93">
                  <c:v>44271</c:v>
                </c:pt>
                <c:pt idx="94">
                  <c:v>44270</c:v>
                </c:pt>
                <c:pt idx="95">
                  <c:v>44267</c:v>
                </c:pt>
                <c:pt idx="96">
                  <c:v>44266</c:v>
                </c:pt>
                <c:pt idx="97">
                  <c:v>44265</c:v>
                </c:pt>
                <c:pt idx="98">
                  <c:v>44264</c:v>
                </c:pt>
                <c:pt idx="99">
                  <c:v>44263</c:v>
                </c:pt>
                <c:pt idx="100">
                  <c:v>44260</c:v>
                </c:pt>
                <c:pt idx="101">
                  <c:v>44259</c:v>
                </c:pt>
                <c:pt idx="102">
                  <c:v>44258</c:v>
                </c:pt>
                <c:pt idx="103">
                  <c:v>44257</c:v>
                </c:pt>
                <c:pt idx="104">
                  <c:v>44256</c:v>
                </c:pt>
                <c:pt idx="105">
                  <c:v>44253</c:v>
                </c:pt>
                <c:pt idx="106">
                  <c:v>44252</c:v>
                </c:pt>
                <c:pt idx="107">
                  <c:v>44251</c:v>
                </c:pt>
                <c:pt idx="108">
                  <c:v>44250</c:v>
                </c:pt>
                <c:pt idx="109">
                  <c:v>44249</c:v>
                </c:pt>
                <c:pt idx="110">
                  <c:v>44246</c:v>
                </c:pt>
                <c:pt idx="111">
                  <c:v>44245</c:v>
                </c:pt>
                <c:pt idx="112">
                  <c:v>44244</c:v>
                </c:pt>
                <c:pt idx="113">
                  <c:v>44243</c:v>
                </c:pt>
                <c:pt idx="114">
                  <c:v>44242</c:v>
                </c:pt>
                <c:pt idx="115">
                  <c:v>44239</c:v>
                </c:pt>
                <c:pt idx="116">
                  <c:v>44238</c:v>
                </c:pt>
                <c:pt idx="117">
                  <c:v>44237</c:v>
                </c:pt>
                <c:pt idx="118">
                  <c:v>44236</c:v>
                </c:pt>
                <c:pt idx="119">
                  <c:v>44235</c:v>
                </c:pt>
                <c:pt idx="120">
                  <c:v>44232</c:v>
                </c:pt>
                <c:pt idx="121">
                  <c:v>44231</c:v>
                </c:pt>
                <c:pt idx="122">
                  <c:v>44230</c:v>
                </c:pt>
                <c:pt idx="123">
                  <c:v>44229</c:v>
                </c:pt>
                <c:pt idx="124">
                  <c:v>44228</c:v>
                </c:pt>
                <c:pt idx="125">
                  <c:v>44225</c:v>
                </c:pt>
                <c:pt idx="126">
                  <c:v>44224</c:v>
                </c:pt>
                <c:pt idx="127">
                  <c:v>44223</c:v>
                </c:pt>
                <c:pt idx="128">
                  <c:v>44222</c:v>
                </c:pt>
                <c:pt idx="129">
                  <c:v>44221</c:v>
                </c:pt>
                <c:pt idx="130">
                  <c:v>44218</c:v>
                </c:pt>
                <c:pt idx="131">
                  <c:v>44217</c:v>
                </c:pt>
                <c:pt idx="132">
                  <c:v>44216</c:v>
                </c:pt>
                <c:pt idx="133">
                  <c:v>44215</c:v>
                </c:pt>
                <c:pt idx="134">
                  <c:v>44214</c:v>
                </c:pt>
                <c:pt idx="135">
                  <c:v>44211</c:v>
                </c:pt>
                <c:pt idx="136">
                  <c:v>44210</c:v>
                </c:pt>
                <c:pt idx="137">
                  <c:v>44209</c:v>
                </c:pt>
                <c:pt idx="138">
                  <c:v>44208</c:v>
                </c:pt>
                <c:pt idx="139">
                  <c:v>44207</c:v>
                </c:pt>
                <c:pt idx="140">
                  <c:v>44204</c:v>
                </c:pt>
                <c:pt idx="141">
                  <c:v>44203</c:v>
                </c:pt>
                <c:pt idx="142">
                  <c:v>44201</c:v>
                </c:pt>
                <c:pt idx="143">
                  <c:v>44200</c:v>
                </c:pt>
                <c:pt idx="144">
                  <c:v>44195</c:v>
                </c:pt>
                <c:pt idx="145">
                  <c:v>44194</c:v>
                </c:pt>
                <c:pt idx="146">
                  <c:v>44193</c:v>
                </c:pt>
                <c:pt idx="147">
                  <c:v>44188</c:v>
                </c:pt>
                <c:pt idx="148">
                  <c:v>44187</c:v>
                </c:pt>
                <c:pt idx="149">
                  <c:v>44186</c:v>
                </c:pt>
                <c:pt idx="150">
                  <c:v>44183</c:v>
                </c:pt>
                <c:pt idx="151">
                  <c:v>44182</c:v>
                </c:pt>
                <c:pt idx="152">
                  <c:v>44181</c:v>
                </c:pt>
                <c:pt idx="153">
                  <c:v>44180</c:v>
                </c:pt>
                <c:pt idx="154">
                  <c:v>44179</c:v>
                </c:pt>
                <c:pt idx="155">
                  <c:v>44176</c:v>
                </c:pt>
                <c:pt idx="156">
                  <c:v>44175</c:v>
                </c:pt>
                <c:pt idx="157">
                  <c:v>44174</c:v>
                </c:pt>
                <c:pt idx="158">
                  <c:v>44173</c:v>
                </c:pt>
                <c:pt idx="159">
                  <c:v>44172</c:v>
                </c:pt>
                <c:pt idx="160">
                  <c:v>44169</c:v>
                </c:pt>
                <c:pt idx="161">
                  <c:v>44168</c:v>
                </c:pt>
                <c:pt idx="162">
                  <c:v>44167</c:v>
                </c:pt>
                <c:pt idx="163">
                  <c:v>44166</c:v>
                </c:pt>
                <c:pt idx="164">
                  <c:v>44165</c:v>
                </c:pt>
                <c:pt idx="165">
                  <c:v>44162</c:v>
                </c:pt>
                <c:pt idx="166">
                  <c:v>44161</c:v>
                </c:pt>
                <c:pt idx="167">
                  <c:v>44160</c:v>
                </c:pt>
                <c:pt idx="168">
                  <c:v>44159</c:v>
                </c:pt>
                <c:pt idx="169">
                  <c:v>44158</c:v>
                </c:pt>
                <c:pt idx="170">
                  <c:v>44155</c:v>
                </c:pt>
                <c:pt idx="171">
                  <c:v>44154</c:v>
                </c:pt>
                <c:pt idx="172">
                  <c:v>44153</c:v>
                </c:pt>
                <c:pt idx="173">
                  <c:v>44152</c:v>
                </c:pt>
                <c:pt idx="174">
                  <c:v>44151</c:v>
                </c:pt>
                <c:pt idx="175">
                  <c:v>44148</c:v>
                </c:pt>
                <c:pt idx="176">
                  <c:v>44147</c:v>
                </c:pt>
                <c:pt idx="177">
                  <c:v>44145</c:v>
                </c:pt>
                <c:pt idx="178">
                  <c:v>44144</c:v>
                </c:pt>
                <c:pt idx="179">
                  <c:v>44141</c:v>
                </c:pt>
                <c:pt idx="180">
                  <c:v>44140</c:v>
                </c:pt>
                <c:pt idx="181">
                  <c:v>44139</c:v>
                </c:pt>
                <c:pt idx="182">
                  <c:v>44138</c:v>
                </c:pt>
                <c:pt idx="183">
                  <c:v>44137</c:v>
                </c:pt>
                <c:pt idx="184">
                  <c:v>44134</c:v>
                </c:pt>
                <c:pt idx="185">
                  <c:v>44133</c:v>
                </c:pt>
                <c:pt idx="186">
                  <c:v>44132</c:v>
                </c:pt>
                <c:pt idx="187">
                  <c:v>44131</c:v>
                </c:pt>
                <c:pt idx="188">
                  <c:v>44130</c:v>
                </c:pt>
                <c:pt idx="189">
                  <c:v>44127</c:v>
                </c:pt>
                <c:pt idx="190">
                  <c:v>44126</c:v>
                </c:pt>
                <c:pt idx="191">
                  <c:v>44125</c:v>
                </c:pt>
                <c:pt idx="192">
                  <c:v>44124</c:v>
                </c:pt>
                <c:pt idx="193">
                  <c:v>44123</c:v>
                </c:pt>
                <c:pt idx="194">
                  <c:v>44120</c:v>
                </c:pt>
                <c:pt idx="195">
                  <c:v>44119</c:v>
                </c:pt>
                <c:pt idx="196">
                  <c:v>44118</c:v>
                </c:pt>
                <c:pt idx="197">
                  <c:v>44117</c:v>
                </c:pt>
                <c:pt idx="198">
                  <c:v>44116</c:v>
                </c:pt>
                <c:pt idx="199">
                  <c:v>44113</c:v>
                </c:pt>
                <c:pt idx="200">
                  <c:v>44112</c:v>
                </c:pt>
                <c:pt idx="201">
                  <c:v>44111</c:v>
                </c:pt>
                <c:pt idx="202">
                  <c:v>44110</c:v>
                </c:pt>
                <c:pt idx="203">
                  <c:v>44109</c:v>
                </c:pt>
                <c:pt idx="204">
                  <c:v>44106</c:v>
                </c:pt>
                <c:pt idx="205">
                  <c:v>44105</c:v>
                </c:pt>
                <c:pt idx="206">
                  <c:v>44104</c:v>
                </c:pt>
                <c:pt idx="207">
                  <c:v>44103</c:v>
                </c:pt>
                <c:pt idx="208">
                  <c:v>44102</c:v>
                </c:pt>
                <c:pt idx="209">
                  <c:v>44099</c:v>
                </c:pt>
                <c:pt idx="210">
                  <c:v>44098</c:v>
                </c:pt>
                <c:pt idx="211">
                  <c:v>44097</c:v>
                </c:pt>
                <c:pt idx="212">
                  <c:v>44096</c:v>
                </c:pt>
                <c:pt idx="213">
                  <c:v>44095</c:v>
                </c:pt>
                <c:pt idx="214">
                  <c:v>44092</c:v>
                </c:pt>
                <c:pt idx="215">
                  <c:v>44091</c:v>
                </c:pt>
                <c:pt idx="216">
                  <c:v>44090</c:v>
                </c:pt>
                <c:pt idx="217">
                  <c:v>44089</c:v>
                </c:pt>
                <c:pt idx="218">
                  <c:v>44088</c:v>
                </c:pt>
                <c:pt idx="219">
                  <c:v>44085</c:v>
                </c:pt>
                <c:pt idx="220">
                  <c:v>44084</c:v>
                </c:pt>
                <c:pt idx="221">
                  <c:v>44083</c:v>
                </c:pt>
                <c:pt idx="222">
                  <c:v>44082</c:v>
                </c:pt>
                <c:pt idx="223">
                  <c:v>44081</c:v>
                </c:pt>
                <c:pt idx="224">
                  <c:v>44078</c:v>
                </c:pt>
                <c:pt idx="225">
                  <c:v>44077</c:v>
                </c:pt>
                <c:pt idx="226">
                  <c:v>44076</c:v>
                </c:pt>
                <c:pt idx="227">
                  <c:v>44075</c:v>
                </c:pt>
                <c:pt idx="228">
                  <c:v>44074</c:v>
                </c:pt>
                <c:pt idx="229">
                  <c:v>44071</c:v>
                </c:pt>
                <c:pt idx="230">
                  <c:v>44070</c:v>
                </c:pt>
                <c:pt idx="231">
                  <c:v>44069</c:v>
                </c:pt>
                <c:pt idx="232">
                  <c:v>44068</c:v>
                </c:pt>
                <c:pt idx="233">
                  <c:v>44067</c:v>
                </c:pt>
                <c:pt idx="234">
                  <c:v>44064</c:v>
                </c:pt>
                <c:pt idx="235">
                  <c:v>44063</c:v>
                </c:pt>
                <c:pt idx="236">
                  <c:v>44062</c:v>
                </c:pt>
                <c:pt idx="237">
                  <c:v>44061</c:v>
                </c:pt>
                <c:pt idx="238">
                  <c:v>44060</c:v>
                </c:pt>
                <c:pt idx="239">
                  <c:v>44057</c:v>
                </c:pt>
                <c:pt idx="240">
                  <c:v>44056</c:v>
                </c:pt>
                <c:pt idx="241">
                  <c:v>44055</c:v>
                </c:pt>
                <c:pt idx="242">
                  <c:v>44054</c:v>
                </c:pt>
                <c:pt idx="243">
                  <c:v>44053</c:v>
                </c:pt>
                <c:pt idx="244">
                  <c:v>44050</c:v>
                </c:pt>
                <c:pt idx="245">
                  <c:v>44049</c:v>
                </c:pt>
                <c:pt idx="246">
                  <c:v>44048</c:v>
                </c:pt>
                <c:pt idx="247">
                  <c:v>44047</c:v>
                </c:pt>
                <c:pt idx="248">
                  <c:v>44046</c:v>
                </c:pt>
                <c:pt idx="249">
                  <c:v>44043</c:v>
                </c:pt>
                <c:pt idx="250">
                  <c:v>44042</c:v>
                </c:pt>
                <c:pt idx="251">
                  <c:v>44041</c:v>
                </c:pt>
                <c:pt idx="252">
                  <c:v>44040</c:v>
                </c:pt>
                <c:pt idx="253">
                  <c:v>44039</c:v>
                </c:pt>
                <c:pt idx="254">
                  <c:v>44036</c:v>
                </c:pt>
                <c:pt idx="255">
                  <c:v>44035</c:v>
                </c:pt>
                <c:pt idx="256">
                  <c:v>44034</c:v>
                </c:pt>
                <c:pt idx="257">
                  <c:v>44033</c:v>
                </c:pt>
                <c:pt idx="258">
                  <c:v>44032</c:v>
                </c:pt>
                <c:pt idx="259">
                  <c:v>44029</c:v>
                </c:pt>
                <c:pt idx="260">
                  <c:v>44028</c:v>
                </c:pt>
                <c:pt idx="261">
                  <c:v>44027</c:v>
                </c:pt>
                <c:pt idx="262">
                  <c:v>44026</c:v>
                </c:pt>
                <c:pt idx="263">
                  <c:v>44025</c:v>
                </c:pt>
                <c:pt idx="264">
                  <c:v>44022</c:v>
                </c:pt>
                <c:pt idx="265">
                  <c:v>44021</c:v>
                </c:pt>
                <c:pt idx="266">
                  <c:v>44020</c:v>
                </c:pt>
                <c:pt idx="267">
                  <c:v>44019</c:v>
                </c:pt>
                <c:pt idx="268">
                  <c:v>44018</c:v>
                </c:pt>
                <c:pt idx="269">
                  <c:v>44015</c:v>
                </c:pt>
                <c:pt idx="270">
                  <c:v>44014</c:v>
                </c:pt>
                <c:pt idx="271">
                  <c:v>44013</c:v>
                </c:pt>
                <c:pt idx="272">
                  <c:v>44012</c:v>
                </c:pt>
                <c:pt idx="273">
                  <c:v>44011</c:v>
                </c:pt>
                <c:pt idx="274">
                  <c:v>44008</c:v>
                </c:pt>
                <c:pt idx="275">
                  <c:v>44007</c:v>
                </c:pt>
                <c:pt idx="276">
                  <c:v>44006</c:v>
                </c:pt>
                <c:pt idx="277">
                  <c:v>44005</c:v>
                </c:pt>
                <c:pt idx="278">
                  <c:v>44004</c:v>
                </c:pt>
                <c:pt idx="279">
                  <c:v>44001</c:v>
                </c:pt>
                <c:pt idx="280">
                  <c:v>44000</c:v>
                </c:pt>
                <c:pt idx="281">
                  <c:v>43999</c:v>
                </c:pt>
                <c:pt idx="282">
                  <c:v>43998</c:v>
                </c:pt>
                <c:pt idx="283">
                  <c:v>43997</c:v>
                </c:pt>
                <c:pt idx="284">
                  <c:v>43994</c:v>
                </c:pt>
                <c:pt idx="285">
                  <c:v>43992</c:v>
                </c:pt>
                <c:pt idx="286">
                  <c:v>43991</c:v>
                </c:pt>
                <c:pt idx="287">
                  <c:v>43990</c:v>
                </c:pt>
                <c:pt idx="288">
                  <c:v>43987</c:v>
                </c:pt>
                <c:pt idx="289">
                  <c:v>43986</c:v>
                </c:pt>
                <c:pt idx="290">
                  <c:v>43985</c:v>
                </c:pt>
                <c:pt idx="291">
                  <c:v>43984</c:v>
                </c:pt>
                <c:pt idx="292">
                  <c:v>43983</c:v>
                </c:pt>
                <c:pt idx="293">
                  <c:v>43980</c:v>
                </c:pt>
                <c:pt idx="294">
                  <c:v>43979</c:v>
                </c:pt>
                <c:pt idx="295">
                  <c:v>43978</c:v>
                </c:pt>
                <c:pt idx="296">
                  <c:v>43977</c:v>
                </c:pt>
                <c:pt idx="297">
                  <c:v>43976</c:v>
                </c:pt>
                <c:pt idx="298">
                  <c:v>43973</c:v>
                </c:pt>
                <c:pt idx="299">
                  <c:v>43972</c:v>
                </c:pt>
                <c:pt idx="300">
                  <c:v>43971</c:v>
                </c:pt>
                <c:pt idx="301">
                  <c:v>43970</c:v>
                </c:pt>
                <c:pt idx="302">
                  <c:v>43969</c:v>
                </c:pt>
                <c:pt idx="303">
                  <c:v>43966</c:v>
                </c:pt>
                <c:pt idx="304">
                  <c:v>43965</c:v>
                </c:pt>
                <c:pt idx="305">
                  <c:v>43964</c:v>
                </c:pt>
                <c:pt idx="306">
                  <c:v>43963</c:v>
                </c:pt>
                <c:pt idx="307">
                  <c:v>43962</c:v>
                </c:pt>
                <c:pt idx="308">
                  <c:v>43959</c:v>
                </c:pt>
                <c:pt idx="309">
                  <c:v>43958</c:v>
                </c:pt>
                <c:pt idx="310">
                  <c:v>43957</c:v>
                </c:pt>
                <c:pt idx="311">
                  <c:v>43956</c:v>
                </c:pt>
                <c:pt idx="312">
                  <c:v>43955</c:v>
                </c:pt>
                <c:pt idx="313">
                  <c:v>43951</c:v>
                </c:pt>
                <c:pt idx="314">
                  <c:v>43950</c:v>
                </c:pt>
                <c:pt idx="315">
                  <c:v>43949</c:v>
                </c:pt>
                <c:pt idx="316">
                  <c:v>43948</c:v>
                </c:pt>
                <c:pt idx="317">
                  <c:v>43945</c:v>
                </c:pt>
                <c:pt idx="318">
                  <c:v>43944</c:v>
                </c:pt>
                <c:pt idx="319">
                  <c:v>43943</c:v>
                </c:pt>
                <c:pt idx="320">
                  <c:v>43942</c:v>
                </c:pt>
                <c:pt idx="321">
                  <c:v>43941</c:v>
                </c:pt>
                <c:pt idx="322">
                  <c:v>43938</c:v>
                </c:pt>
                <c:pt idx="323">
                  <c:v>43937</c:v>
                </c:pt>
                <c:pt idx="324">
                  <c:v>43936</c:v>
                </c:pt>
                <c:pt idx="325">
                  <c:v>43935</c:v>
                </c:pt>
                <c:pt idx="326">
                  <c:v>43930</c:v>
                </c:pt>
                <c:pt idx="327">
                  <c:v>43929</c:v>
                </c:pt>
                <c:pt idx="328">
                  <c:v>43928</c:v>
                </c:pt>
                <c:pt idx="329">
                  <c:v>43927</c:v>
                </c:pt>
                <c:pt idx="330">
                  <c:v>43924</c:v>
                </c:pt>
                <c:pt idx="331">
                  <c:v>43923</c:v>
                </c:pt>
                <c:pt idx="332">
                  <c:v>43922</c:v>
                </c:pt>
                <c:pt idx="333">
                  <c:v>43921</c:v>
                </c:pt>
                <c:pt idx="334">
                  <c:v>43920</c:v>
                </c:pt>
                <c:pt idx="335">
                  <c:v>43917</c:v>
                </c:pt>
                <c:pt idx="336">
                  <c:v>43916</c:v>
                </c:pt>
                <c:pt idx="337">
                  <c:v>43915</c:v>
                </c:pt>
                <c:pt idx="338">
                  <c:v>43914</c:v>
                </c:pt>
                <c:pt idx="339">
                  <c:v>43913</c:v>
                </c:pt>
                <c:pt idx="340">
                  <c:v>43910</c:v>
                </c:pt>
                <c:pt idx="341">
                  <c:v>43909</c:v>
                </c:pt>
                <c:pt idx="342">
                  <c:v>43908</c:v>
                </c:pt>
                <c:pt idx="343">
                  <c:v>43907</c:v>
                </c:pt>
                <c:pt idx="344">
                  <c:v>43906</c:v>
                </c:pt>
                <c:pt idx="345">
                  <c:v>43903</c:v>
                </c:pt>
                <c:pt idx="346">
                  <c:v>43902</c:v>
                </c:pt>
                <c:pt idx="347">
                  <c:v>43901</c:v>
                </c:pt>
                <c:pt idx="348">
                  <c:v>43900</c:v>
                </c:pt>
                <c:pt idx="349">
                  <c:v>43899</c:v>
                </c:pt>
                <c:pt idx="350">
                  <c:v>43896</c:v>
                </c:pt>
                <c:pt idx="351">
                  <c:v>43895</c:v>
                </c:pt>
                <c:pt idx="352">
                  <c:v>43894</c:v>
                </c:pt>
                <c:pt idx="353">
                  <c:v>43893</c:v>
                </c:pt>
                <c:pt idx="354">
                  <c:v>43892</c:v>
                </c:pt>
                <c:pt idx="355">
                  <c:v>43889</c:v>
                </c:pt>
                <c:pt idx="356">
                  <c:v>43888</c:v>
                </c:pt>
                <c:pt idx="357">
                  <c:v>43887</c:v>
                </c:pt>
                <c:pt idx="358">
                  <c:v>43886</c:v>
                </c:pt>
                <c:pt idx="359">
                  <c:v>43885</c:v>
                </c:pt>
                <c:pt idx="360">
                  <c:v>43882</c:v>
                </c:pt>
                <c:pt idx="361">
                  <c:v>43881</c:v>
                </c:pt>
                <c:pt idx="362">
                  <c:v>43880</c:v>
                </c:pt>
                <c:pt idx="363">
                  <c:v>43879</c:v>
                </c:pt>
                <c:pt idx="364">
                  <c:v>43878</c:v>
                </c:pt>
                <c:pt idx="365">
                  <c:v>43875</c:v>
                </c:pt>
                <c:pt idx="366">
                  <c:v>43874</c:v>
                </c:pt>
                <c:pt idx="367">
                  <c:v>43873</c:v>
                </c:pt>
                <c:pt idx="368">
                  <c:v>43872</c:v>
                </c:pt>
                <c:pt idx="369">
                  <c:v>43871</c:v>
                </c:pt>
                <c:pt idx="370">
                  <c:v>43868</c:v>
                </c:pt>
                <c:pt idx="371">
                  <c:v>43867</c:v>
                </c:pt>
                <c:pt idx="372">
                  <c:v>43866</c:v>
                </c:pt>
                <c:pt idx="373">
                  <c:v>43865</c:v>
                </c:pt>
                <c:pt idx="374">
                  <c:v>43864</c:v>
                </c:pt>
                <c:pt idx="375">
                  <c:v>43861</c:v>
                </c:pt>
                <c:pt idx="376">
                  <c:v>43860</c:v>
                </c:pt>
                <c:pt idx="377">
                  <c:v>43859</c:v>
                </c:pt>
                <c:pt idx="378">
                  <c:v>43858</c:v>
                </c:pt>
                <c:pt idx="379">
                  <c:v>43857</c:v>
                </c:pt>
                <c:pt idx="380">
                  <c:v>43854</c:v>
                </c:pt>
                <c:pt idx="381">
                  <c:v>43853</c:v>
                </c:pt>
                <c:pt idx="382">
                  <c:v>43852</c:v>
                </c:pt>
                <c:pt idx="383">
                  <c:v>43851</c:v>
                </c:pt>
                <c:pt idx="384">
                  <c:v>43850</c:v>
                </c:pt>
                <c:pt idx="385">
                  <c:v>43847</c:v>
                </c:pt>
                <c:pt idx="386">
                  <c:v>43846</c:v>
                </c:pt>
                <c:pt idx="387">
                  <c:v>43845</c:v>
                </c:pt>
                <c:pt idx="388">
                  <c:v>43844</c:v>
                </c:pt>
                <c:pt idx="389">
                  <c:v>43843</c:v>
                </c:pt>
                <c:pt idx="390">
                  <c:v>43840</c:v>
                </c:pt>
                <c:pt idx="391">
                  <c:v>43839</c:v>
                </c:pt>
                <c:pt idx="392">
                  <c:v>43838</c:v>
                </c:pt>
                <c:pt idx="393">
                  <c:v>43837</c:v>
                </c:pt>
                <c:pt idx="394">
                  <c:v>43833</c:v>
                </c:pt>
                <c:pt idx="395">
                  <c:v>43832</c:v>
                </c:pt>
                <c:pt idx="396">
                  <c:v>43829</c:v>
                </c:pt>
                <c:pt idx="397">
                  <c:v>43826</c:v>
                </c:pt>
                <c:pt idx="398">
                  <c:v>43822</c:v>
                </c:pt>
                <c:pt idx="399">
                  <c:v>43819</c:v>
                </c:pt>
                <c:pt idx="400">
                  <c:v>43818</c:v>
                </c:pt>
                <c:pt idx="401">
                  <c:v>43817</c:v>
                </c:pt>
                <c:pt idx="402">
                  <c:v>43816</c:v>
                </c:pt>
                <c:pt idx="403">
                  <c:v>43815</c:v>
                </c:pt>
                <c:pt idx="404">
                  <c:v>43812</c:v>
                </c:pt>
                <c:pt idx="405">
                  <c:v>43811</c:v>
                </c:pt>
                <c:pt idx="406">
                  <c:v>43810</c:v>
                </c:pt>
                <c:pt idx="407">
                  <c:v>43809</c:v>
                </c:pt>
                <c:pt idx="408">
                  <c:v>43808</c:v>
                </c:pt>
                <c:pt idx="409">
                  <c:v>43805</c:v>
                </c:pt>
                <c:pt idx="410">
                  <c:v>43804</c:v>
                </c:pt>
                <c:pt idx="411">
                  <c:v>43803</c:v>
                </c:pt>
                <c:pt idx="412">
                  <c:v>43802</c:v>
                </c:pt>
                <c:pt idx="413">
                  <c:v>43801</c:v>
                </c:pt>
                <c:pt idx="414">
                  <c:v>43798</c:v>
                </c:pt>
                <c:pt idx="415">
                  <c:v>43797</c:v>
                </c:pt>
                <c:pt idx="416">
                  <c:v>43796</c:v>
                </c:pt>
                <c:pt idx="417">
                  <c:v>43795</c:v>
                </c:pt>
                <c:pt idx="418">
                  <c:v>43794</c:v>
                </c:pt>
                <c:pt idx="419">
                  <c:v>43791</c:v>
                </c:pt>
                <c:pt idx="420">
                  <c:v>43790</c:v>
                </c:pt>
                <c:pt idx="421">
                  <c:v>43789</c:v>
                </c:pt>
                <c:pt idx="422">
                  <c:v>43788</c:v>
                </c:pt>
                <c:pt idx="423">
                  <c:v>43787</c:v>
                </c:pt>
                <c:pt idx="424">
                  <c:v>43784</c:v>
                </c:pt>
                <c:pt idx="425">
                  <c:v>43783</c:v>
                </c:pt>
                <c:pt idx="426">
                  <c:v>43782</c:v>
                </c:pt>
                <c:pt idx="427">
                  <c:v>43781</c:v>
                </c:pt>
                <c:pt idx="428">
                  <c:v>43777</c:v>
                </c:pt>
                <c:pt idx="429">
                  <c:v>43776</c:v>
                </c:pt>
                <c:pt idx="430">
                  <c:v>43775</c:v>
                </c:pt>
                <c:pt idx="431">
                  <c:v>43774</c:v>
                </c:pt>
                <c:pt idx="432">
                  <c:v>43773</c:v>
                </c:pt>
                <c:pt idx="433">
                  <c:v>43769</c:v>
                </c:pt>
                <c:pt idx="434">
                  <c:v>43768</c:v>
                </c:pt>
                <c:pt idx="435">
                  <c:v>43767</c:v>
                </c:pt>
                <c:pt idx="436">
                  <c:v>43766</c:v>
                </c:pt>
                <c:pt idx="437">
                  <c:v>43763</c:v>
                </c:pt>
                <c:pt idx="438">
                  <c:v>43762</c:v>
                </c:pt>
                <c:pt idx="439">
                  <c:v>43761</c:v>
                </c:pt>
                <c:pt idx="440">
                  <c:v>43760</c:v>
                </c:pt>
                <c:pt idx="441">
                  <c:v>43759</c:v>
                </c:pt>
                <c:pt idx="442">
                  <c:v>43756</c:v>
                </c:pt>
                <c:pt idx="443">
                  <c:v>43755</c:v>
                </c:pt>
                <c:pt idx="444">
                  <c:v>43754</c:v>
                </c:pt>
                <c:pt idx="445">
                  <c:v>43753</c:v>
                </c:pt>
                <c:pt idx="446">
                  <c:v>43752</c:v>
                </c:pt>
                <c:pt idx="447">
                  <c:v>43749</c:v>
                </c:pt>
                <c:pt idx="448">
                  <c:v>43748</c:v>
                </c:pt>
                <c:pt idx="449">
                  <c:v>43747</c:v>
                </c:pt>
                <c:pt idx="450">
                  <c:v>43746</c:v>
                </c:pt>
                <c:pt idx="451">
                  <c:v>43745</c:v>
                </c:pt>
                <c:pt idx="452">
                  <c:v>43742</c:v>
                </c:pt>
                <c:pt idx="453">
                  <c:v>43741</c:v>
                </c:pt>
                <c:pt idx="454">
                  <c:v>43740</c:v>
                </c:pt>
                <c:pt idx="455">
                  <c:v>43739</c:v>
                </c:pt>
                <c:pt idx="456">
                  <c:v>43738</c:v>
                </c:pt>
                <c:pt idx="457">
                  <c:v>43735</c:v>
                </c:pt>
                <c:pt idx="458">
                  <c:v>43734</c:v>
                </c:pt>
                <c:pt idx="459">
                  <c:v>43733</c:v>
                </c:pt>
                <c:pt idx="460">
                  <c:v>43732</c:v>
                </c:pt>
                <c:pt idx="461">
                  <c:v>43731</c:v>
                </c:pt>
                <c:pt idx="462">
                  <c:v>43728</c:v>
                </c:pt>
                <c:pt idx="463">
                  <c:v>43727</c:v>
                </c:pt>
                <c:pt idx="464">
                  <c:v>43726</c:v>
                </c:pt>
                <c:pt idx="465">
                  <c:v>43725</c:v>
                </c:pt>
                <c:pt idx="466">
                  <c:v>43724</c:v>
                </c:pt>
                <c:pt idx="467">
                  <c:v>43721</c:v>
                </c:pt>
                <c:pt idx="468">
                  <c:v>43720</c:v>
                </c:pt>
                <c:pt idx="469">
                  <c:v>43719</c:v>
                </c:pt>
                <c:pt idx="470">
                  <c:v>43718</c:v>
                </c:pt>
                <c:pt idx="471">
                  <c:v>43717</c:v>
                </c:pt>
                <c:pt idx="472">
                  <c:v>43714</c:v>
                </c:pt>
                <c:pt idx="473">
                  <c:v>43713</c:v>
                </c:pt>
                <c:pt idx="474">
                  <c:v>43712</c:v>
                </c:pt>
                <c:pt idx="475">
                  <c:v>43711</c:v>
                </c:pt>
                <c:pt idx="476">
                  <c:v>43710</c:v>
                </c:pt>
                <c:pt idx="477">
                  <c:v>43707</c:v>
                </c:pt>
                <c:pt idx="478">
                  <c:v>43706</c:v>
                </c:pt>
                <c:pt idx="479">
                  <c:v>43705</c:v>
                </c:pt>
                <c:pt idx="480">
                  <c:v>43704</c:v>
                </c:pt>
                <c:pt idx="481">
                  <c:v>43703</c:v>
                </c:pt>
                <c:pt idx="482">
                  <c:v>43700</c:v>
                </c:pt>
                <c:pt idx="483">
                  <c:v>43699</c:v>
                </c:pt>
                <c:pt idx="484">
                  <c:v>43698</c:v>
                </c:pt>
                <c:pt idx="485">
                  <c:v>43697</c:v>
                </c:pt>
                <c:pt idx="486">
                  <c:v>43696</c:v>
                </c:pt>
                <c:pt idx="487">
                  <c:v>43693</c:v>
                </c:pt>
                <c:pt idx="488">
                  <c:v>43691</c:v>
                </c:pt>
                <c:pt idx="489">
                  <c:v>43690</c:v>
                </c:pt>
                <c:pt idx="490">
                  <c:v>43689</c:v>
                </c:pt>
                <c:pt idx="491">
                  <c:v>43686</c:v>
                </c:pt>
                <c:pt idx="492">
                  <c:v>43685</c:v>
                </c:pt>
                <c:pt idx="493">
                  <c:v>43684</c:v>
                </c:pt>
                <c:pt idx="494">
                  <c:v>43683</c:v>
                </c:pt>
                <c:pt idx="495">
                  <c:v>43682</c:v>
                </c:pt>
                <c:pt idx="496">
                  <c:v>43679</c:v>
                </c:pt>
                <c:pt idx="497">
                  <c:v>43678</c:v>
                </c:pt>
                <c:pt idx="498">
                  <c:v>43677</c:v>
                </c:pt>
                <c:pt idx="499">
                  <c:v>43676</c:v>
                </c:pt>
                <c:pt idx="500">
                  <c:v>43675</c:v>
                </c:pt>
                <c:pt idx="501">
                  <c:v>43672</c:v>
                </c:pt>
                <c:pt idx="502">
                  <c:v>43671</c:v>
                </c:pt>
                <c:pt idx="503">
                  <c:v>43670</c:v>
                </c:pt>
                <c:pt idx="504">
                  <c:v>43669</c:v>
                </c:pt>
                <c:pt idx="505">
                  <c:v>43668</c:v>
                </c:pt>
                <c:pt idx="506">
                  <c:v>43665</c:v>
                </c:pt>
                <c:pt idx="507">
                  <c:v>43664</c:v>
                </c:pt>
                <c:pt idx="508">
                  <c:v>43663</c:v>
                </c:pt>
                <c:pt idx="509">
                  <c:v>43662</c:v>
                </c:pt>
                <c:pt idx="510">
                  <c:v>43661</c:v>
                </c:pt>
                <c:pt idx="511">
                  <c:v>43658</c:v>
                </c:pt>
                <c:pt idx="512">
                  <c:v>43657</c:v>
                </c:pt>
                <c:pt idx="513">
                  <c:v>43656</c:v>
                </c:pt>
                <c:pt idx="514">
                  <c:v>43655</c:v>
                </c:pt>
                <c:pt idx="515">
                  <c:v>43654</c:v>
                </c:pt>
                <c:pt idx="516">
                  <c:v>43651</c:v>
                </c:pt>
                <c:pt idx="517">
                  <c:v>43650</c:v>
                </c:pt>
                <c:pt idx="518">
                  <c:v>43649</c:v>
                </c:pt>
                <c:pt idx="519">
                  <c:v>43648</c:v>
                </c:pt>
                <c:pt idx="520">
                  <c:v>43647</c:v>
                </c:pt>
                <c:pt idx="521">
                  <c:v>43644</c:v>
                </c:pt>
                <c:pt idx="522">
                  <c:v>43643</c:v>
                </c:pt>
                <c:pt idx="523">
                  <c:v>43642</c:v>
                </c:pt>
                <c:pt idx="524">
                  <c:v>43641</c:v>
                </c:pt>
                <c:pt idx="525">
                  <c:v>43640</c:v>
                </c:pt>
                <c:pt idx="526">
                  <c:v>43637</c:v>
                </c:pt>
                <c:pt idx="527">
                  <c:v>43635</c:v>
                </c:pt>
                <c:pt idx="528">
                  <c:v>43634</c:v>
                </c:pt>
                <c:pt idx="529">
                  <c:v>43633</c:v>
                </c:pt>
                <c:pt idx="530">
                  <c:v>43630</c:v>
                </c:pt>
                <c:pt idx="531">
                  <c:v>43629</c:v>
                </c:pt>
                <c:pt idx="532">
                  <c:v>43628</c:v>
                </c:pt>
                <c:pt idx="533">
                  <c:v>43627</c:v>
                </c:pt>
                <c:pt idx="534">
                  <c:v>43626</c:v>
                </c:pt>
                <c:pt idx="535">
                  <c:v>43623</c:v>
                </c:pt>
                <c:pt idx="536">
                  <c:v>43622</c:v>
                </c:pt>
                <c:pt idx="537">
                  <c:v>43621</c:v>
                </c:pt>
                <c:pt idx="538">
                  <c:v>43620</c:v>
                </c:pt>
                <c:pt idx="539">
                  <c:v>43619</c:v>
                </c:pt>
                <c:pt idx="540">
                  <c:v>43616</c:v>
                </c:pt>
                <c:pt idx="541">
                  <c:v>43615</c:v>
                </c:pt>
                <c:pt idx="542">
                  <c:v>43614</c:v>
                </c:pt>
                <c:pt idx="543">
                  <c:v>43613</c:v>
                </c:pt>
                <c:pt idx="544">
                  <c:v>43612</c:v>
                </c:pt>
                <c:pt idx="545">
                  <c:v>43609</c:v>
                </c:pt>
                <c:pt idx="546">
                  <c:v>43608</c:v>
                </c:pt>
                <c:pt idx="547">
                  <c:v>43607</c:v>
                </c:pt>
                <c:pt idx="548">
                  <c:v>43606</c:v>
                </c:pt>
                <c:pt idx="549">
                  <c:v>43605</c:v>
                </c:pt>
                <c:pt idx="550">
                  <c:v>43602</c:v>
                </c:pt>
                <c:pt idx="551">
                  <c:v>43601</c:v>
                </c:pt>
                <c:pt idx="552">
                  <c:v>43600</c:v>
                </c:pt>
                <c:pt idx="553">
                  <c:v>43599</c:v>
                </c:pt>
                <c:pt idx="554">
                  <c:v>43598</c:v>
                </c:pt>
                <c:pt idx="555">
                  <c:v>43595</c:v>
                </c:pt>
                <c:pt idx="556">
                  <c:v>43594</c:v>
                </c:pt>
                <c:pt idx="557">
                  <c:v>43593</c:v>
                </c:pt>
                <c:pt idx="558">
                  <c:v>43592</c:v>
                </c:pt>
                <c:pt idx="559">
                  <c:v>43591</c:v>
                </c:pt>
                <c:pt idx="560">
                  <c:v>43587</c:v>
                </c:pt>
                <c:pt idx="561">
                  <c:v>43585</c:v>
                </c:pt>
                <c:pt idx="562">
                  <c:v>43584</c:v>
                </c:pt>
                <c:pt idx="563">
                  <c:v>43581</c:v>
                </c:pt>
                <c:pt idx="564">
                  <c:v>43580</c:v>
                </c:pt>
                <c:pt idx="565">
                  <c:v>43579</c:v>
                </c:pt>
                <c:pt idx="566">
                  <c:v>43578</c:v>
                </c:pt>
                <c:pt idx="567">
                  <c:v>43573</c:v>
                </c:pt>
                <c:pt idx="568">
                  <c:v>43572</c:v>
                </c:pt>
                <c:pt idx="569">
                  <c:v>43571</c:v>
                </c:pt>
                <c:pt idx="570">
                  <c:v>43570</c:v>
                </c:pt>
                <c:pt idx="571">
                  <c:v>43567</c:v>
                </c:pt>
                <c:pt idx="572">
                  <c:v>43566</c:v>
                </c:pt>
                <c:pt idx="573">
                  <c:v>43565</c:v>
                </c:pt>
                <c:pt idx="574">
                  <c:v>43564</c:v>
                </c:pt>
                <c:pt idx="575">
                  <c:v>43563</c:v>
                </c:pt>
                <c:pt idx="576">
                  <c:v>43560</c:v>
                </c:pt>
                <c:pt idx="577">
                  <c:v>43559</c:v>
                </c:pt>
                <c:pt idx="578">
                  <c:v>43558</c:v>
                </c:pt>
                <c:pt idx="579">
                  <c:v>43557</c:v>
                </c:pt>
                <c:pt idx="580">
                  <c:v>43556</c:v>
                </c:pt>
                <c:pt idx="581">
                  <c:v>43553</c:v>
                </c:pt>
                <c:pt idx="582">
                  <c:v>43552</c:v>
                </c:pt>
                <c:pt idx="583">
                  <c:v>43551</c:v>
                </c:pt>
                <c:pt idx="584">
                  <c:v>43550</c:v>
                </c:pt>
                <c:pt idx="585">
                  <c:v>43549</c:v>
                </c:pt>
                <c:pt idx="586">
                  <c:v>43546</c:v>
                </c:pt>
                <c:pt idx="587">
                  <c:v>43545</c:v>
                </c:pt>
                <c:pt idx="588">
                  <c:v>43544</c:v>
                </c:pt>
                <c:pt idx="589">
                  <c:v>43543</c:v>
                </c:pt>
                <c:pt idx="590">
                  <c:v>43542</c:v>
                </c:pt>
                <c:pt idx="591">
                  <c:v>43539</c:v>
                </c:pt>
                <c:pt idx="592">
                  <c:v>43538</c:v>
                </c:pt>
                <c:pt idx="593">
                  <c:v>43537</c:v>
                </c:pt>
                <c:pt idx="594">
                  <c:v>43536</c:v>
                </c:pt>
                <c:pt idx="595">
                  <c:v>43535</c:v>
                </c:pt>
                <c:pt idx="596">
                  <c:v>43532</c:v>
                </c:pt>
                <c:pt idx="597">
                  <c:v>43531</c:v>
                </c:pt>
                <c:pt idx="598">
                  <c:v>43530</c:v>
                </c:pt>
                <c:pt idx="599">
                  <c:v>43529</c:v>
                </c:pt>
                <c:pt idx="600">
                  <c:v>43528</c:v>
                </c:pt>
                <c:pt idx="601">
                  <c:v>43525</c:v>
                </c:pt>
                <c:pt idx="602">
                  <c:v>43524</c:v>
                </c:pt>
                <c:pt idx="603">
                  <c:v>43523</c:v>
                </c:pt>
                <c:pt idx="604">
                  <c:v>43522</c:v>
                </c:pt>
                <c:pt idx="605">
                  <c:v>43521</c:v>
                </c:pt>
                <c:pt idx="606">
                  <c:v>43518</c:v>
                </c:pt>
                <c:pt idx="607">
                  <c:v>43517</c:v>
                </c:pt>
                <c:pt idx="608">
                  <c:v>43516</c:v>
                </c:pt>
                <c:pt idx="609">
                  <c:v>43515</c:v>
                </c:pt>
                <c:pt idx="610">
                  <c:v>43514</c:v>
                </c:pt>
                <c:pt idx="611">
                  <c:v>43511</c:v>
                </c:pt>
                <c:pt idx="612">
                  <c:v>43510</c:v>
                </c:pt>
                <c:pt idx="613">
                  <c:v>43509</c:v>
                </c:pt>
                <c:pt idx="614">
                  <c:v>43508</c:v>
                </c:pt>
                <c:pt idx="615">
                  <c:v>43507</c:v>
                </c:pt>
                <c:pt idx="616">
                  <c:v>43504</c:v>
                </c:pt>
                <c:pt idx="617">
                  <c:v>43503</c:v>
                </c:pt>
                <c:pt idx="618">
                  <c:v>43502</c:v>
                </c:pt>
                <c:pt idx="619">
                  <c:v>43501</c:v>
                </c:pt>
                <c:pt idx="620">
                  <c:v>43500</c:v>
                </c:pt>
                <c:pt idx="621">
                  <c:v>43497</c:v>
                </c:pt>
                <c:pt idx="622">
                  <c:v>43496</c:v>
                </c:pt>
                <c:pt idx="623">
                  <c:v>43495</c:v>
                </c:pt>
                <c:pt idx="624">
                  <c:v>43494</c:v>
                </c:pt>
                <c:pt idx="625">
                  <c:v>43493</c:v>
                </c:pt>
                <c:pt idx="626">
                  <c:v>43490</c:v>
                </c:pt>
                <c:pt idx="627">
                  <c:v>43489</c:v>
                </c:pt>
                <c:pt idx="628">
                  <c:v>43488</c:v>
                </c:pt>
                <c:pt idx="629">
                  <c:v>43487</c:v>
                </c:pt>
                <c:pt idx="630">
                  <c:v>43486</c:v>
                </c:pt>
                <c:pt idx="631">
                  <c:v>43483</c:v>
                </c:pt>
                <c:pt idx="632">
                  <c:v>43482</c:v>
                </c:pt>
                <c:pt idx="633">
                  <c:v>43481</c:v>
                </c:pt>
                <c:pt idx="634">
                  <c:v>43480</c:v>
                </c:pt>
                <c:pt idx="635">
                  <c:v>43479</c:v>
                </c:pt>
                <c:pt idx="636">
                  <c:v>43476</c:v>
                </c:pt>
                <c:pt idx="637">
                  <c:v>43475</c:v>
                </c:pt>
                <c:pt idx="638">
                  <c:v>43474</c:v>
                </c:pt>
                <c:pt idx="639">
                  <c:v>43473</c:v>
                </c:pt>
                <c:pt idx="640">
                  <c:v>43472</c:v>
                </c:pt>
                <c:pt idx="641">
                  <c:v>43469</c:v>
                </c:pt>
              </c:numCache>
            </c:numRef>
          </c:cat>
          <c:val>
            <c:numRef>
              <c:f>BETAW20T!$F$9:$F$650</c:f>
              <c:numCache>
                <c:formatCode>#,##0</c:formatCode>
                <c:ptCount val="642"/>
                <c:pt idx="1">
                  <c:v>25</c:v>
                </c:pt>
                <c:pt idx="2">
                  <c:v>37</c:v>
                </c:pt>
                <c:pt idx="3">
                  <c:v>45</c:v>
                </c:pt>
                <c:pt idx="4">
                  <c:v>19</c:v>
                </c:pt>
                <c:pt idx="5">
                  <c:v>21</c:v>
                </c:pt>
                <c:pt idx="6">
                  <c:v>24</c:v>
                </c:pt>
                <c:pt idx="7">
                  <c:v>56</c:v>
                </c:pt>
                <c:pt idx="8">
                  <c:v>137</c:v>
                </c:pt>
                <c:pt idx="9">
                  <c:v>34</c:v>
                </c:pt>
                <c:pt idx="10">
                  <c:v>35</c:v>
                </c:pt>
                <c:pt idx="11">
                  <c:v>25</c:v>
                </c:pt>
                <c:pt idx="12">
                  <c:v>29</c:v>
                </c:pt>
                <c:pt idx="13">
                  <c:v>45</c:v>
                </c:pt>
                <c:pt idx="14">
                  <c:v>34</c:v>
                </c:pt>
                <c:pt idx="15">
                  <c:v>62</c:v>
                </c:pt>
                <c:pt idx="16">
                  <c:v>54</c:v>
                </c:pt>
                <c:pt idx="17">
                  <c:v>34</c:v>
                </c:pt>
                <c:pt idx="18">
                  <c:v>22</c:v>
                </c:pt>
                <c:pt idx="19">
                  <c:v>24</c:v>
                </c:pt>
                <c:pt idx="20">
                  <c:v>39</c:v>
                </c:pt>
                <c:pt idx="21">
                  <c:v>61</c:v>
                </c:pt>
                <c:pt idx="22">
                  <c:v>41</c:v>
                </c:pt>
                <c:pt idx="23">
                  <c:v>46</c:v>
                </c:pt>
                <c:pt idx="24">
                  <c:v>65</c:v>
                </c:pt>
                <c:pt idx="25">
                  <c:v>43</c:v>
                </c:pt>
                <c:pt idx="26">
                  <c:v>45</c:v>
                </c:pt>
                <c:pt idx="27">
                  <c:v>34</c:v>
                </c:pt>
                <c:pt idx="28">
                  <c:v>94</c:v>
                </c:pt>
                <c:pt idx="29">
                  <c:v>31</c:v>
                </c:pt>
                <c:pt idx="30">
                  <c:v>77</c:v>
                </c:pt>
                <c:pt idx="31">
                  <c:v>53</c:v>
                </c:pt>
                <c:pt idx="32">
                  <c:v>55</c:v>
                </c:pt>
                <c:pt idx="33">
                  <c:v>44</c:v>
                </c:pt>
                <c:pt idx="34">
                  <c:v>47</c:v>
                </c:pt>
                <c:pt idx="35">
                  <c:v>51</c:v>
                </c:pt>
                <c:pt idx="36">
                  <c:v>65</c:v>
                </c:pt>
                <c:pt idx="37">
                  <c:v>60</c:v>
                </c:pt>
                <c:pt idx="38">
                  <c:v>83</c:v>
                </c:pt>
                <c:pt idx="39">
                  <c:v>58</c:v>
                </c:pt>
                <c:pt idx="40">
                  <c:v>53</c:v>
                </c:pt>
                <c:pt idx="41">
                  <c:v>92</c:v>
                </c:pt>
                <c:pt idx="42">
                  <c:v>129</c:v>
                </c:pt>
                <c:pt idx="43">
                  <c:v>111</c:v>
                </c:pt>
                <c:pt idx="44">
                  <c:v>93</c:v>
                </c:pt>
                <c:pt idx="45">
                  <c:v>59</c:v>
                </c:pt>
                <c:pt idx="46">
                  <c:v>48</c:v>
                </c:pt>
                <c:pt idx="47">
                  <c:v>57</c:v>
                </c:pt>
                <c:pt idx="48">
                  <c:v>55</c:v>
                </c:pt>
                <c:pt idx="49">
                  <c:v>61</c:v>
                </c:pt>
                <c:pt idx="50">
                  <c:v>92</c:v>
                </c:pt>
                <c:pt idx="51">
                  <c:v>81</c:v>
                </c:pt>
                <c:pt idx="52">
                  <c:v>86</c:v>
                </c:pt>
                <c:pt idx="53">
                  <c:v>101</c:v>
                </c:pt>
                <c:pt idx="54">
                  <c:v>128</c:v>
                </c:pt>
                <c:pt idx="55">
                  <c:v>117</c:v>
                </c:pt>
                <c:pt idx="56">
                  <c:v>83</c:v>
                </c:pt>
                <c:pt idx="57">
                  <c:v>135</c:v>
                </c:pt>
                <c:pt idx="58">
                  <c:v>88</c:v>
                </c:pt>
                <c:pt idx="59">
                  <c:v>58</c:v>
                </c:pt>
                <c:pt idx="60">
                  <c:v>49</c:v>
                </c:pt>
                <c:pt idx="61">
                  <c:v>139</c:v>
                </c:pt>
                <c:pt idx="62">
                  <c:v>61</c:v>
                </c:pt>
                <c:pt idx="63">
                  <c:v>109</c:v>
                </c:pt>
                <c:pt idx="64">
                  <c:v>66</c:v>
                </c:pt>
                <c:pt idx="65">
                  <c:v>61</c:v>
                </c:pt>
                <c:pt idx="66">
                  <c:v>37</c:v>
                </c:pt>
                <c:pt idx="67">
                  <c:v>54</c:v>
                </c:pt>
                <c:pt idx="68">
                  <c:v>25</c:v>
                </c:pt>
                <c:pt idx="69">
                  <c:v>70</c:v>
                </c:pt>
                <c:pt idx="70">
                  <c:v>64</c:v>
                </c:pt>
                <c:pt idx="71">
                  <c:v>109</c:v>
                </c:pt>
                <c:pt idx="72">
                  <c:v>47</c:v>
                </c:pt>
                <c:pt idx="73">
                  <c:v>48</c:v>
                </c:pt>
                <c:pt idx="74">
                  <c:v>62</c:v>
                </c:pt>
                <c:pt idx="75">
                  <c:v>43</c:v>
                </c:pt>
                <c:pt idx="76">
                  <c:v>55</c:v>
                </c:pt>
                <c:pt idx="77">
                  <c:v>76</c:v>
                </c:pt>
                <c:pt idx="78">
                  <c:v>69</c:v>
                </c:pt>
                <c:pt idx="79">
                  <c:v>77</c:v>
                </c:pt>
                <c:pt idx="80">
                  <c:v>149</c:v>
                </c:pt>
                <c:pt idx="81">
                  <c:v>34</c:v>
                </c:pt>
                <c:pt idx="82">
                  <c:v>34</c:v>
                </c:pt>
                <c:pt idx="83">
                  <c:v>58</c:v>
                </c:pt>
                <c:pt idx="84">
                  <c:v>51</c:v>
                </c:pt>
                <c:pt idx="85">
                  <c:v>38</c:v>
                </c:pt>
                <c:pt idx="86">
                  <c:v>115</c:v>
                </c:pt>
                <c:pt idx="87">
                  <c:v>102</c:v>
                </c:pt>
                <c:pt idx="88">
                  <c:v>88</c:v>
                </c:pt>
                <c:pt idx="89">
                  <c:v>52</c:v>
                </c:pt>
                <c:pt idx="90">
                  <c:v>37</c:v>
                </c:pt>
                <c:pt idx="91">
                  <c:v>74</c:v>
                </c:pt>
                <c:pt idx="92">
                  <c:v>302</c:v>
                </c:pt>
                <c:pt idx="93">
                  <c:v>46</c:v>
                </c:pt>
                <c:pt idx="94">
                  <c:v>60</c:v>
                </c:pt>
                <c:pt idx="95">
                  <c:v>38</c:v>
                </c:pt>
                <c:pt idx="96">
                  <c:v>31</c:v>
                </c:pt>
                <c:pt idx="97">
                  <c:v>66</c:v>
                </c:pt>
                <c:pt idx="98">
                  <c:v>69</c:v>
                </c:pt>
                <c:pt idx="99">
                  <c:v>44</c:v>
                </c:pt>
                <c:pt idx="100">
                  <c:v>20</c:v>
                </c:pt>
                <c:pt idx="101">
                  <c:v>42</c:v>
                </c:pt>
                <c:pt idx="102">
                  <c:v>48</c:v>
                </c:pt>
                <c:pt idx="103">
                  <c:v>63</c:v>
                </c:pt>
                <c:pt idx="104">
                  <c:v>63</c:v>
                </c:pt>
                <c:pt idx="105">
                  <c:v>111</c:v>
                </c:pt>
                <c:pt idx="106">
                  <c:v>43</c:v>
                </c:pt>
                <c:pt idx="107">
                  <c:v>36</c:v>
                </c:pt>
                <c:pt idx="108">
                  <c:v>123</c:v>
                </c:pt>
                <c:pt idx="109">
                  <c:v>35</c:v>
                </c:pt>
                <c:pt idx="110">
                  <c:v>25</c:v>
                </c:pt>
                <c:pt idx="111">
                  <c:v>53</c:v>
                </c:pt>
                <c:pt idx="112">
                  <c:v>52</c:v>
                </c:pt>
                <c:pt idx="113">
                  <c:v>78</c:v>
                </c:pt>
                <c:pt idx="114">
                  <c:v>65</c:v>
                </c:pt>
                <c:pt idx="115">
                  <c:v>55</c:v>
                </c:pt>
                <c:pt idx="116">
                  <c:v>39</c:v>
                </c:pt>
                <c:pt idx="117">
                  <c:v>76</c:v>
                </c:pt>
                <c:pt idx="118">
                  <c:v>48</c:v>
                </c:pt>
                <c:pt idx="119">
                  <c:v>46</c:v>
                </c:pt>
                <c:pt idx="120">
                  <c:v>36</c:v>
                </c:pt>
                <c:pt idx="121">
                  <c:v>33</c:v>
                </c:pt>
                <c:pt idx="122">
                  <c:v>31</c:v>
                </c:pt>
                <c:pt idx="123">
                  <c:v>58</c:v>
                </c:pt>
                <c:pt idx="124">
                  <c:v>61</c:v>
                </c:pt>
                <c:pt idx="125">
                  <c:v>41</c:v>
                </c:pt>
                <c:pt idx="126">
                  <c:v>155</c:v>
                </c:pt>
                <c:pt idx="127">
                  <c:v>106</c:v>
                </c:pt>
                <c:pt idx="128">
                  <c:v>53</c:v>
                </c:pt>
                <c:pt idx="129">
                  <c:v>78</c:v>
                </c:pt>
                <c:pt idx="130">
                  <c:v>77</c:v>
                </c:pt>
                <c:pt idx="131">
                  <c:v>63</c:v>
                </c:pt>
                <c:pt idx="132">
                  <c:v>81</c:v>
                </c:pt>
                <c:pt idx="133">
                  <c:v>84</c:v>
                </c:pt>
                <c:pt idx="134">
                  <c:v>62</c:v>
                </c:pt>
                <c:pt idx="135">
                  <c:v>110</c:v>
                </c:pt>
                <c:pt idx="136">
                  <c:v>51</c:v>
                </c:pt>
                <c:pt idx="137">
                  <c:v>60</c:v>
                </c:pt>
                <c:pt idx="138">
                  <c:v>70</c:v>
                </c:pt>
                <c:pt idx="139">
                  <c:v>90</c:v>
                </c:pt>
                <c:pt idx="140">
                  <c:v>99</c:v>
                </c:pt>
                <c:pt idx="141">
                  <c:v>92</c:v>
                </c:pt>
                <c:pt idx="142">
                  <c:v>68</c:v>
                </c:pt>
                <c:pt idx="143">
                  <c:v>94</c:v>
                </c:pt>
                <c:pt idx="144">
                  <c:v>85</c:v>
                </c:pt>
                <c:pt idx="145">
                  <c:v>110</c:v>
                </c:pt>
                <c:pt idx="146">
                  <c:v>106</c:v>
                </c:pt>
                <c:pt idx="147">
                  <c:v>29</c:v>
                </c:pt>
                <c:pt idx="148">
                  <c:v>75</c:v>
                </c:pt>
                <c:pt idx="149">
                  <c:v>181</c:v>
                </c:pt>
                <c:pt idx="150">
                  <c:v>55</c:v>
                </c:pt>
                <c:pt idx="151">
                  <c:v>79</c:v>
                </c:pt>
                <c:pt idx="152">
                  <c:v>45</c:v>
                </c:pt>
                <c:pt idx="153">
                  <c:v>42</c:v>
                </c:pt>
                <c:pt idx="154">
                  <c:v>77</c:v>
                </c:pt>
                <c:pt idx="155">
                  <c:v>103</c:v>
                </c:pt>
                <c:pt idx="156">
                  <c:v>70</c:v>
                </c:pt>
                <c:pt idx="157">
                  <c:v>136</c:v>
                </c:pt>
                <c:pt idx="158">
                  <c:v>67</c:v>
                </c:pt>
                <c:pt idx="159">
                  <c:v>95</c:v>
                </c:pt>
                <c:pt idx="160">
                  <c:v>51</c:v>
                </c:pt>
                <c:pt idx="161">
                  <c:v>33</c:v>
                </c:pt>
                <c:pt idx="162">
                  <c:v>60</c:v>
                </c:pt>
                <c:pt idx="163">
                  <c:v>39</c:v>
                </c:pt>
                <c:pt idx="164">
                  <c:v>38</c:v>
                </c:pt>
                <c:pt idx="165">
                  <c:v>32</c:v>
                </c:pt>
                <c:pt idx="166">
                  <c:v>33</c:v>
                </c:pt>
                <c:pt idx="167">
                  <c:v>44</c:v>
                </c:pt>
                <c:pt idx="168">
                  <c:v>44</c:v>
                </c:pt>
                <c:pt idx="169">
                  <c:v>89</c:v>
                </c:pt>
                <c:pt idx="170">
                  <c:v>43</c:v>
                </c:pt>
                <c:pt idx="171">
                  <c:v>26</c:v>
                </c:pt>
                <c:pt idx="172">
                  <c:v>38</c:v>
                </c:pt>
                <c:pt idx="173">
                  <c:v>43</c:v>
                </c:pt>
                <c:pt idx="174">
                  <c:v>79</c:v>
                </c:pt>
                <c:pt idx="175">
                  <c:v>28</c:v>
                </c:pt>
                <c:pt idx="176">
                  <c:v>41</c:v>
                </c:pt>
                <c:pt idx="177">
                  <c:v>86</c:v>
                </c:pt>
                <c:pt idx="178">
                  <c:v>113</c:v>
                </c:pt>
                <c:pt idx="179">
                  <c:v>29</c:v>
                </c:pt>
                <c:pt idx="180">
                  <c:v>45</c:v>
                </c:pt>
                <c:pt idx="181">
                  <c:v>51</c:v>
                </c:pt>
                <c:pt idx="182">
                  <c:v>77</c:v>
                </c:pt>
                <c:pt idx="183">
                  <c:v>65</c:v>
                </c:pt>
                <c:pt idx="184">
                  <c:v>100</c:v>
                </c:pt>
                <c:pt idx="185">
                  <c:v>89</c:v>
                </c:pt>
                <c:pt idx="186">
                  <c:v>129</c:v>
                </c:pt>
                <c:pt idx="187">
                  <c:v>36</c:v>
                </c:pt>
                <c:pt idx="188">
                  <c:v>17</c:v>
                </c:pt>
                <c:pt idx="189">
                  <c:v>26</c:v>
                </c:pt>
                <c:pt idx="190">
                  <c:v>22</c:v>
                </c:pt>
                <c:pt idx="191">
                  <c:v>21</c:v>
                </c:pt>
                <c:pt idx="192">
                  <c:v>16</c:v>
                </c:pt>
                <c:pt idx="193">
                  <c:v>31</c:v>
                </c:pt>
                <c:pt idx="194">
                  <c:v>35</c:v>
                </c:pt>
                <c:pt idx="195">
                  <c:v>71</c:v>
                </c:pt>
                <c:pt idx="196">
                  <c:v>53</c:v>
                </c:pt>
                <c:pt idx="197">
                  <c:v>73</c:v>
                </c:pt>
                <c:pt idx="198">
                  <c:v>52</c:v>
                </c:pt>
                <c:pt idx="199">
                  <c:v>64</c:v>
                </c:pt>
                <c:pt idx="200">
                  <c:v>24</c:v>
                </c:pt>
                <c:pt idx="201">
                  <c:v>25</c:v>
                </c:pt>
                <c:pt idx="202">
                  <c:v>40</c:v>
                </c:pt>
                <c:pt idx="203">
                  <c:v>30</c:v>
                </c:pt>
                <c:pt idx="204">
                  <c:v>24</c:v>
                </c:pt>
                <c:pt idx="205">
                  <c:v>13</c:v>
                </c:pt>
                <c:pt idx="206">
                  <c:v>22</c:v>
                </c:pt>
                <c:pt idx="207">
                  <c:v>26</c:v>
                </c:pt>
                <c:pt idx="208">
                  <c:v>37</c:v>
                </c:pt>
                <c:pt idx="209">
                  <c:v>40</c:v>
                </c:pt>
                <c:pt idx="210">
                  <c:v>52</c:v>
                </c:pt>
                <c:pt idx="211">
                  <c:v>30</c:v>
                </c:pt>
                <c:pt idx="212">
                  <c:v>37</c:v>
                </c:pt>
                <c:pt idx="213">
                  <c:v>62</c:v>
                </c:pt>
                <c:pt idx="214">
                  <c:v>19</c:v>
                </c:pt>
                <c:pt idx="215">
                  <c:v>22</c:v>
                </c:pt>
                <c:pt idx="216">
                  <c:v>17</c:v>
                </c:pt>
                <c:pt idx="217">
                  <c:v>23</c:v>
                </c:pt>
                <c:pt idx="218">
                  <c:v>30</c:v>
                </c:pt>
                <c:pt idx="219">
                  <c:v>18</c:v>
                </c:pt>
                <c:pt idx="220">
                  <c:v>25</c:v>
                </c:pt>
                <c:pt idx="221">
                  <c:v>30</c:v>
                </c:pt>
                <c:pt idx="222">
                  <c:v>73</c:v>
                </c:pt>
                <c:pt idx="223">
                  <c:v>35</c:v>
                </c:pt>
                <c:pt idx="224">
                  <c:v>76</c:v>
                </c:pt>
                <c:pt idx="225">
                  <c:v>37</c:v>
                </c:pt>
                <c:pt idx="226">
                  <c:v>38</c:v>
                </c:pt>
                <c:pt idx="227">
                  <c:v>68</c:v>
                </c:pt>
                <c:pt idx="228">
                  <c:v>30</c:v>
                </c:pt>
                <c:pt idx="229">
                  <c:v>13</c:v>
                </c:pt>
                <c:pt idx="230">
                  <c:v>22</c:v>
                </c:pt>
                <c:pt idx="231">
                  <c:v>24</c:v>
                </c:pt>
                <c:pt idx="232">
                  <c:v>22</c:v>
                </c:pt>
                <c:pt idx="233">
                  <c:v>22</c:v>
                </c:pt>
                <c:pt idx="234">
                  <c:v>19</c:v>
                </c:pt>
                <c:pt idx="235">
                  <c:v>28</c:v>
                </c:pt>
                <c:pt idx="236">
                  <c:v>24</c:v>
                </c:pt>
                <c:pt idx="237">
                  <c:v>28</c:v>
                </c:pt>
                <c:pt idx="238">
                  <c:v>20</c:v>
                </c:pt>
                <c:pt idx="239">
                  <c:v>23</c:v>
                </c:pt>
                <c:pt idx="240">
                  <c:v>44</c:v>
                </c:pt>
                <c:pt idx="241">
                  <c:v>27</c:v>
                </c:pt>
                <c:pt idx="242">
                  <c:v>40</c:v>
                </c:pt>
                <c:pt idx="243">
                  <c:v>23</c:v>
                </c:pt>
                <c:pt idx="244">
                  <c:v>17</c:v>
                </c:pt>
                <c:pt idx="245">
                  <c:v>21</c:v>
                </c:pt>
                <c:pt idx="246">
                  <c:v>37</c:v>
                </c:pt>
                <c:pt idx="247">
                  <c:v>15</c:v>
                </c:pt>
                <c:pt idx="248">
                  <c:v>37</c:v>
                </c:pt>
                <c:pt idx="249">
                  <c:v>40</c:v>
                </c:pt>
                <c:pt idx="250">
                  <c:v>63</c:v>
                </c:pt>
                <c:pt idx="251">
                  <c:v>29</c:v>
                </c:pt>
                <c:pt idx="252">
                  <c:v>35</c:v>
                </c:pt>
                <c:pt idx="253">
                  <c:v>25</c:v>
                </c:pt>
                <c:pt idx="254">
                  <c:v>28</c:v>
                </c:pt>
                <c:pt idx="255">
                  <c:v>21</c:v>
                </c:pt>
                <c:pt idx="256">
                  <c:v>36</c:v>
                </c:pt>
                <c:pt idx="257">
                  <c:v>84</c:v>
                </c:pt>
                <c:pt idx="258">
                  <c:v>45</c:v>
                </c:pt>
                <c:pt idx="259">
                  <c:v>16</c:v>
                </c:pt>
                <c:pt idx="260">
                  <c:v>16</c:v>
                </c:pt>
                <c:pt idx="261">
                  <c:v>23</c:v>
                </c:pt>
                <c:pt idx="262">
                  <c:v>35</c:v>
                </c:pt>
                <c:pt idx="263">
                  <c:v>23</c:v>
                </c:pt>
                <c:pt idx="264">
                  <c:v>28</c:v>
                </c:pt>
                <c:pt idx="265">
                  <c:v>16</c:v>
                </c:pt>
                <c:pt idx="266">
                  <c:v>31</c:v>
                </c:pt>
                <c:pt idx="267">
                  <c:v>28</c:v>
                </c:pt>
                <c:pt idx="268">
                  <c:v>38</c:v>
                </c:pt>
                <c:pt idx="269">
                  <c:v>23</c:v>
                </c:pt>
                <c:pt idx="270">
                  <c:v>41</c:v>
                </c:pt>
                <c:pt idx="271">
                  <c:v>39</c:v>
                </c:pt>
                <c:pt idx="272">
                  <c:v>22</c:v>
                </c:pt>
                <c:pt idx="273">
                  <c:v>27</c:v>
                </c:pt>
                <c:pt idx="274">
                  <c:v>46</c:v>
                </c:pt>
                <c:pt idx="275">
                  <c:v>35</c:v>
                </c:pt>
                <c:pt idx="276">
                  <c:v>42</c:v>
                </c:pt>
                <c:pt idx="277">
                  <c:v>44</c:v>
                </c:pt>
                <c:pt idx="278">
                  <c:v>36</c:v>
                </c:pt>
                <c:pt idx="279">
                  <c:v>29</c:v>
                </c:pt>
                <c:pt idx="280">
                  <c:v>22</c:v>
                </c:pt>
                <c:pt idx="281">
                  <c:v>51</c:v>
                </c:pt>
                <c:pt idx="282">
                  <c:v>57</c:v>
                </c:pt>
                <c:pt idx="283">
                  <c:v>106</c:v>
                </c:pt>
                <c:pt idx="284">
                  <c:v>146</c:v>
                </c:pt>
                <c:pt idx="285">
                  <c:v>55</c:v>
                </c:pt>
                <c:pt idx="286">
                  <c:v>97</c:v>
                </c:pt>
                <c:pt idx="287">
                  <c:v>130</c:v>
                </c:pt>
                <c:pt idx="288">
                  <c:v>140</c:v>
                </c:pt>
                <c:pt idx="289">
                  <c:v>82</c:v>
                </c:pt>
                <c:pt idx="290">
                  <c:v>101</c:v>
                </c:pt>
                <c:pt idx="291">
                  <c:v>73</c:v>
                </c:pt>
                <c:pt idx="292">
                  <c:v>60</c:v>
                </c:pt>
                <c:pt idx="293">
                  <c:v>64</c:v>
                </c:pt>
                <c:pt idx="294">
                  <c:v>99</c:v>
                </c:pt>
                <c:pt idx="295">
                  <c:v>188</c:v>
                </c:pt>
                <c:pt idx="296">
                  <c:v>100</c:v>
                </c:pt>
                <c:pt idx="297">
                  <c:v>29</c:v>
                </c:pt>
                <c:pt idx="298">
                  <c:v>30</c:v>
                </c:pt>
                <c:pt idx="299">
                  <c:v>31</c:v>
                </c:pt>
                <c:pt idx="300">
                  <c:v>50</c:v>
                </c:pt>
                <c:pt idx="301">
                  <c:v>60</c:v>
                </c:pt>
                <c:pt idx="302">
                  <c:v>64</c:v>
                </c:pt>
                <c:pt idx="303">
                  <c:v>34</c:v>
                </c:pt>
                <c:pt idx="304">
                  <c:v>102</c:v>
                </c:pt>
                <c:pt idx="305">
                  <c:v>36</c:v>
                </c:pt>
                <c:pt idx="306">
                  <c:v>49</c:v>
                </c:pt>
                <c:pt idx="307">
                  <c:v>53</c:v>
                </c:pt>
                <c:pt idx="308">
                  <c:v>24</c:v>
                </c:pt>
                <c:pt idx="309">
                  <c:v>45</c:v>
                </c:pt>
                <c:pt idx="310">
                  <c:v>81</c:v>
                </c:pt>
                <c:pt idx="311">
                  <c:v>40</c:v>
                </c:pt>
                <c:pt idx="312">
                  <c:v>100</c:v>
                </c:pt>
                <c:pt idx="313">
                  <c:v>108</c:v>
                </c:pt>
                <c:pt idx="314">
                  <c:v>84</c:v>
                </c:pt>
                <c:pt idx="315">
                  <c:v>36</c:v>
                </c:pt>
                <c:pt idx="316">
                  <c:v>76</c:v>
                </c:pt>
                <c:pt idx="317">
                  <c:v>50</c:v>
                </c:pt>
                <c:pt idx="318">
                  <c:v>53</c:v>
                </c:pt>
                <c:pt idx="319">
                  <c:v>69</c:v>
                </c:pt>
                <c:pt idx="320">
                  <c:v>115</c:v>
                </c:pt>
                <c:pt idx="321">
                  <c:v>79</c:v>
                </c:pt>
                <c:pt idx="322">
                  <c:v>60</c:v>
                </c:pt>
                <c:pt idx="323">
                  <c:v>72</c:v>
                </c:pt>
                <c:pt idx="324">
                  <c:v>167</c:v>
                </c:pt>
                <c:pt idx="325">
                  <c:v>229</c:v>
                </c:pt>
                <c:pt idx="326">
                  <c:v>79</c:v>
                </c:pt>
                <c:pt idx="327">
                  <c:v>98</c:v>
                </c:pt>
                <c:pt idx="328">
                  <c:v>212</c:v>
                </c:pt>
                <c:pt idx="329">
                  <c:v>103</c:v>
                </c:pt>
                <c:pt idx="330">
                  <c:v>46</c:v>
                </c:pt>
                <c:pt idx="331">
                  <c:v>58</c:v>
                </c:pt>
                <c:pt idx="332">
                  <c:v>94</c:v>
                </c:pt>
                <c:pt idx="333">
                  <c:v>66</c:v>
                </c:pt>
                <c:pt idx="334">
                  <c:v>72</c:v>
                </c:pt>
                <c:pt idx="335">
                  <c:v>60</c:v>
                </c:pt>
                <c:pt idx="336">
                  <c:v>64</c:v>
                </c:pt>
                <c:pt idx="337">
                  <c:v>133</c:v>
                </c:pt>
                <c:pt idx="338">
                  <c:v>106</c:v>
                </c:pt>
                <c:pt idx="339">
                  <c:v>139</c:v>
                </c:pt>
                <c:pt idx="340">
                  <c:v>218</c:v>
                </c:pt>
                <c:pt idx="341">
                  <c:v>105</c:v>
                </c:pt>
                <c:pt idx="342">
                  <c:v>195</c:v>
                </c:pt>
                <c:pt idx="343">
                  <c:v>217</c:v>
                </c:pt>
                <c:pt idx="344">
                  <c:v>300</c:v>
                </c:pt>
                <c:pt idx="345">
                  <c:v>275</c:v>
                </c:pt>
                <c:pt idx="346">
                  <c:v>330</c:v>
                </c:pt>
                <c:pt idx="347">
                  <c:v>237</c:v>
                </c:pt>
                <c:pt idx="348">
                  <c:v>133</c:v>
                </c:pt>
                <c:pt idx="349">
                  <c:v>234</c:v>
                </c:pt>
                <c:pt idx="350">
                  <c:v>138</c:v>
                </c:pt>
                <c:pt idx="351">
                  <c:v>76</c:v>
                </c:pt>
                <c:pt idx="352">
                  <c:v>85</c:v>
                </c:pt>
                <c:pt idx="353">
                  <c:v>103</c:v>
                </c:pt>
                <c:pt idx="354">
                  <c:v>169</c:v>
                </c:pt>
                <c:pt idx="355">
                  <c:v>255</c:v>
                </c:pt>
                <c:pt idx="356">
                  <c:v>142</c:v>
                </c:pt>
                <c:pt idx="357">
                  <c:v>108</c:v>
                </c:pt>
                <c:pt idx="358">
                  <c:v>132</c:v>
                </c:pt>
                <c:pt idx="359">
                  <c:v>194</c:v>
                </c:pt>
                <c:pt idx="360">
                  <c:v>31</c:v>
                </c:pt>
                <c:pt idx="361">
                  <c:v>27</c:v>
                </c:pt>
                <c:pt idx="362">
                  <c:v>22</c:v>
                </c:pt>
                <c:pt idx="363">
                  <c:v>21</c:v>
                </c:pt>
                <c:pt idx="364">
                  <c:v>16</c:v>
                </c:pt>
                <c:pt idx="365">
                  <c:v>21</c:v>
                </c:pt>
                <c:pt idx="366">
                  <c:v>22</c:v>
                </c:pt>
                <c:pt idx="367">
                  <c:v>24</c:v>
                </c:pt>
                <c:pt idx="368">
                  <c:v>21</c:v>
                </c:pt>
                <c:pt idx="369">
                  <c:v>35</c:v>
                </c:pt>
                <c:pt idx="370">
                  <c:v>27</c:v>
                </c:pt>
                <c:pt idx="371">
                  <c:v>31</c:v>
                </c:pt>
                <c:pt idx="372">
                  <c:v>62</c:v>
                </c:pt>
                <c:pt idx="373">
                  <c:v>72</c:v>
                </c:pt>
                <c:pt idx="374">
                  <c:v>81</c:v>
                </c:pt>
                <c:pt idx="375">
                  <c:v>65</c:v>
                </c:pt>
                <c:pt idx="376">
                  <c:v>47</c:v>
                </c:pt>
                <c:pt idx="377">
                  <c:v>47</c:v>
                </c:pt>
                <c:pt idx="378">
                  <c:v>57</c:v>
                </c:pt>
                <c:pt idx="379">
                  <c:v>82</c:v>
                </c:pt>
                <c:pt idx="380">
                  <c:v>34</c:v>
                </c:pt>
                <c:pt idx="381">
                  <c:v>29</c:v>
                </c:pt>
                <c:pt idx="382">
                  <c:v>31</c:v>
                </c:pt>
                <c:pt idx="383">
                  <c:v>23</c:v>
                </c:pt>
                <c:pt idx="384">
                  <c:v>32</c:v>
                </c:pt>
                <c:pt idx="385">
                  <c:v>26</c:v>
                </c:pt>
                <c:pt idx="386">
                  <c:v>28</c:v>
                </c:pt>
                <c:pt idx="387">
                  <c:v>57</c:v>
                </c:pt>
                <c:pt idx="388">
                  <c:v>38</c:v>
                </c:pt>
                <c:pt idx="389">
                  <c:v>30</c:v>
                </c:pt>
                <c:pt idx="390">
                  <c:v>28</c:v>
                </c:pt>
                <c:pt idx="391">
                  <c:v>38</c:v>
                </c:pt>
                <c:pt idx="392">
                  <c:v>74</c:v>
                </c:pt>
                <c:pt idx="393">
                  <c:v>77</c:v>
                </c:pt>
                <c:pt idx="394">
                  <c:v>68</c:v>
                </c:pt>
                <c:pt idx="395">
                  <c:v>63</c:v>
                </c:pt>
                <c:pt idx="396">
                  <c:v>32</c:v>
                </c:pt>
                <c:pt idx="397">
                  <c:v>43</c:v>
                </c:pt>
                <c:pt idx="398">
                  <c:v>25</c:v>
                </c:pt>
                <c:pt idx="399">
                  <c:v>21</c:v>
                </c:pt>
                <c:pt idx="400">
                  <c:v>20</c:v>
                </c:pt>
                <c:pt idx="401">
                  <c:v>24</c:v>
                </c:pt>
                <c:pt idx="402">
                  <c:v>26</c:v>
                </c:pt>
                <c:pt idx="403">
                  <c:v>27</c:v>
                </c:pt>
                <c:pt idx="404">
                  <c:v>51</c:v>
                </c:pt>
                <c:pt idx="405">
                  <c:v>46</c:v>
                </c:pt>
                <c:pt idx="406">
                  <c:v>63</c:v>
                </c:pt>
                <c:pt idx="407">
                  <c:v>73</c:v>
                </c:pt>
                <c:pt idx="408">
                  <c:v>66</c:v>
                </c:pt>
                <c:pt idx="409">
                  <c:v>103</c:v>
                </c:pt>
                <c:pt idx="410">
                  <c:v>45</c:v>
                </c:pt>
                <c:pt idx="411">
                  <c:v>56</c:v>
                </c:pt>
                <c:pt idx="412">
                  <c:v>110</c:v>
                </c:pt>
                <c:pt idx="413">
                  <c:v>62</c:v>
                </c:pt>
                <c:pt idx="414">
                  <c:v>27</c:v>
                </c:pt>
                <c:pt idx="415">
                  <c:v>21</c:v>
                </c:pt>
                <c:pt idx="416">
                  <c:v>17</c:v>
                </c:pt>
                <c:pt idx="417">
                  <c:v>19</c:v>
                </c:pt>
                <c:pt idx="418">
                  <c:v>25</c:v>
                </c:pt>
                <c:pt idx="419">
                  <c:v>18</c:v>
                </c:pt>
                <c:pt idx="420">
                  <c:v>24</c:v>
                </c:pt>
                <c:pt idx="421">
                  <c:v>44</c:v>
                </c:pt>
                <c:pt idx="422">
                  <c:v>40</c:v>
                </c:pt>
                <c:pt idx="423">
                  <c:v>23</c:v>
                </c:pt>
                <c:pt idx="424">
                  <c:v>17</c:v>
                </c:pt>
                <c:pt idx="425">
                  <c:v>33</c:v>
                </c:pt>
                <c:pt idx="426">
                  <c:v>28</c:v>
                </c:pt>
                <c:pt idx="427">
                  <c:v>38</c:v>
                </c:pt>
                <c:pt idx="428">
                  <c:v>24</c:v>
                </c:pt>
                <c:pt idx="429">
                  <c:v>27</c:v>
                </c:pt>
                <c:pt idx="430">
                  <c:v>30</c:v>
                </c:pt>
                <c:pt idx="431">
                  <c:v>42</c:v>
                </c:pt>
                <c:pt idx="432">
                  <c:v>51</c:v>
                </c:pt>
                <c:pt idx="433">
                  <c:v>25</c:v>
                </c:pt>
                <c:pt idx="434">
                  <c:v>20</c:v>
                </c:pt>
                <c:pt idx="435">
                  <c:v>19</c:v>
                </c:pt>
                <c:pt idx="436">
                  <c:v>33</c:v>
                </c:pt>
                <c:pt idx="437">
                  <c:v>27</c:v>
                </c:pt>
                <c:pt idx="438">
                  <c:v>12</c:v>
                </c:pt>
                <c:pt idx="439">
                  <c:v>19</c:v>
                </c:pt>
                <c:pt idx="440">
                  <c:v>25</c:v>
                </c:pt>
                <c:pt idx="441">
                  <c:v>27</c:v>
                </c:pt>
                <c:pt idx="442">
                  <c:v>7</c:v>
                </c:pt>
                <c:pt idx="443">
                  <c:v>27</c:v>
                </c:pt>
                <c:pt idx="444">
                  <c:v>18</c:v>
                </c:pt>
                <c:pt idx="445">
                  <c:v>12</c:v>
                </c:pt>
                <c:pt idx="446">
                  <c:v>31</c:v>
                </c:pt>
                <c:pt idx="447">
                  <c:v>14</c:v>
                </c:pt>
                <c:pt idx="448">
                  <c:v>8</c:v>
                </c:pt>
                <c:pt idx="449">
                  <c:v>7</c:v>
                </c:pt>
                <c:pt idx="450">
                  <c:v>9</c:v>
                </c:pt>
                <c:pt idx="451">
                  <c:v>12</c:v>
                </c:pt>
                <c:pt idx="452">
                  <c:v>31</c:v>
                </c:pt>
                <c:pt idx="453">
                  <c:v>49</c:v>
                </c:pt>
                <c:pt idx="454">
                  <c:v>39</c:v>
                </c:pt>
                <c:pt idx="455">
                  <c:v>20</c:v>
                </c:pt>
                <c:pt idx="456">
                  <c:v>21</c:v>
                </c:pt>
                <c:pt idx="457">
                  <c:v>49</c:v>
                </c:pt>
                <c:pt idx="458">
                  <c:v>17</c:v>
                </c:pt>
                <c:pt idx="459">
                  <c:v>13</c:v>
                </c:pt>
                <c:pt idx="460">
                  <c:v>22</c:v>
                </c:pt>
                <c:pt idx="461">
                  <c:v>18</c:v>
                </c:pt>
                <c:pt idx="462">
                  <c:v>14</c:v>
                </c:pt>
                <c:pt idx="463">
                  <c:v>9</c:v>
                </c:pt>
                <c:pt idx="464">
                  <c:v>10</c:v>
                </c:pt>
                <c:pt idx="465">
                  <c:v>17</c:v>
                </c:pt>
                <c:pt idx="466">
                  <c:v>27</c:v>
                </c:pt>
                <c:pt idx="467">
                  <c:v>13</c:v>
                </c:pt>
                <c:pt idx="468">
                  <c:v>24</c:v>
                </c:pt>
                <c:pt idx="469">
                  <c:v>19</c:v>
                </c:pt>
                <c:pt idx="470">
                  <c:v>19</c:v>
                </c:pt>
                <c:pt idx="471">
                  <c:v>30</c:v>
                </c:pt>
                <c:pt idx="472">
                  <c:v>24</c:v>
                </c:pt>
                <c:pt idx="473">
                  <c:v>29</c:v>
                </c:pt>
                <c:pt idx="474">
                  <c:v>21</c:v>
                </c:pt>
                <c:pt idx="475">
                  <c:v>25</c:v>
                </c:pt>
                <c:pt idx="476">
                  <c:v>23</c:v>
                </c:pt>
                <c:pt idx="477">
                  <c:v>20</c:v>
                </c:pt>
                <c:pt idx="478">
                  <c:v>10</c:v>
                </c:pt>
                <c:pt idx="479">
                  <c:v>38</c:v>
                </c:pt>
                <c:pt idx="480">
                  <c:v>11</c:v>
                </c:pt>
                <c:pt idx="481">
                  <c:v>28</c:v>
                </c:pt>
                <c:pt idx="482">
                  <c:v>29</c:v>
                </c:pt>
                <c:pt idx="483">
                  <c:v>7</c:v>
                </c:pt>
                <c:pt idx="484">
                  <c:v>23</c:v>
                </c:pt>
                <c:pt idx="485">
                  <c:v>27</c:v>
                </c:pt>
                <c:pt idx="486">
                  <c:v>31</c:v>
                </c:pt>
                <c:pt idx="487">
                  <c:v>65</c:v>
                </c:pt>
                <c:pt idx="488">
                  <c:v>80</c:v>
                </c:pt>
                <c:pt idx="489">
                  <c:v>44</c:v>
                </c:pt>
                <c:pt idx="490">
                  <c:v>71</c:v>
                </c:pt>
                <c:pt idx="491">
                  <c:v>53</c:v>
                </c:pt>
                <c:pt idx="492">
                  <c:v>30</c:v>
                </c:pt>
                <c:pt idx="493">
                  <c:v>65</c:v>
                </c:pt>
                <c:pt idx="494">
                  <c:v>63</c:v>
                </c:pt>
                <c:pt idx="495">
                  <c:v>72</c:v>
                </c:pt>
                <c:pt idx="496">
                  <c:v>40</c:v>
                </c:pt>
                <c:pt idx="497">
                  <c:v>40</c:v>
                </c:pt>
                <c:pt idx="498">
                  <c:v>11</c:v>
                </c:pt>
                <c:pt idx="499">
                  <c:v>23</c:v>
                </c:pt>
                <c:pt idx="500">
                  <c:v>21</c:v>
                </c:pt>
                <c:pt idx="501">
                  <c:v>9</c:v>
                </c:pt>
                <c:pt idx="502">
                  <c:v>22</c:v>
                </c:pt>
                <c:pt idx="503">
                  <c:v>11</c:v>
                </c:pt>
                <c:pt idx="504">
                  <c:v>7</c:v>
                </c:pt>
                <c:pt idx="505">
                  <c:v>10</c:v>
                </c:pt>
                <c:pt idx="506">
                  <c:v>20</c:v>
                </c:pt>
                <c:pt idx="507">
                  <c:v>18</c:v>
                </c:pt>
                <c:pt idx="508">
                  <c:v>20</c:v>
                </c:pt>
                <c:pt idx="509">
                  <c:v>12</c:v>
                </c:pt>
                <c:pt idx="510">
                  <c:v>7</c:v>
                </c:pt>
                <c:pt idx="511">
                  <c:v>11</c:v>
                </c:pt>
                <c:pt idx="512">
                  <c:v>13</c:v>
                </c:pt>
                <c:pt idx="513">
                  <c:v>14</c:v>
                </c:pt>
                <c:pt idx="514">
                  <c:v>12</c:v>
                </c:pt>
                <c:pt idx="515">
                  <c:v>9</c:v>
                </c:pt>
                <c:pt idx="516">
                  <c:v>12</c:v>
                </c:pt>
                <c:pt idx="517">
                  <c:v>10</c:v>
                </c:pt>
                <c:pt idx="518">
                  <c:v>13</c:v>
                </c:pt>
                <c:pt idx="519">
                  <c:v>22</c:v>
                </c:pt>
                <c:pt idx="520">
                  <c:v>23</c:v>
                </c:pt>
                <c:pt idx="521">
                  <c:v>18</c:v>
                </c:pt>
                <c:pt idx="522">
                  <c:v>12</c:v>
                </c:pt>
                <c:pt idx="523">
                  <c:v>6</c:v>
                </c:pt>
                <c:pt idx="524">
                  <c:v>18</c:v>
                </c:pt>
                <c:pt idx="525">
                  <c:v>4</c:v>
                </c:pt>
                <c:pt idx="526">
                  <c:v>15</c:v>
                </c:pt>
                <c:pt idx="527">
                  <c:v>10</c:v>
                </c:pt>
                <c:pt idx="528">
                  <c:v>12</c:v>
                </c:pt>
                <c:pt idx="529">
                  <c:v>19</c:v>
                </c:pt>
                <c:pt idx="530">
                  <c:v>17</c:v>
                </c:pt>
                <c:pt idx="531">
                  <c:v>13</c:v>
                </c:pt>
                <c:pt idx="532">
                  <c:v>24</c:v>
                </c:pt>
                <c:pt idx="533">
                  <c:v>12</c:v>
                </c:pt>
                <c:pt idx="534">
                  <c:v>20</c:v>
                </c:pt>
                <c:pt idx="535">
                  <c:v>14</c:v>
                </c:pt>
                <c:pt idx="536">
                  <c:v>13</c:v>
                </c:pt>
                <c:pt idx="537">
                  <c:v>12</c:v>
                </c:pt>
                <c:pt idx="538">
                  <c:v>15</c:v>
                </c:pt>
                <c:pt idx="539">
                  <c:v>12</c:v>
                </c:pt>
                <c:pt idx="540">
                  <c:v>16</c:v>
                </c:pt>
                <c:pt idx="541">
                  <c:v>12</c:v>
                </c:pt>
                <c:pt idx="542">
                  <c:v>22</c:v>
                </c:pt>
                <c:pt idx="543">
                  <c:v>10</c:v>
                </c:pt>
                <c:pt idx="544">
                  <c:v>16</c:v>
                </c:pt>
                <c:pt idx="545">
                  <c:v>7</c:v>
                </c:pt>
                <c:pt idx="546">
                  <c:v>28</c:v>
                </c:pt>
                <c:pt idx="547">
                  <c:v>9</c:v>
                </c:pt>
                <c:pt idx="548">
                  <c:v>6</c:v>
                </c:pt>
                <c:pt idx="549">
                  <c:v>19</c:v>
                </c:pt>
                <c:pt idx="550">
                  <c:v>24</c:v>
                </c:pt>
                <c:pt idx="551">
                  <c:v>23</c:v>
                </c:pt>
                <c:pt idx="552">
                  <c:v>36</c:v>
                </c:pt>
                <c:pt idx="553">
                  <c:v>28</c:v>
                </c:pt>
                <c:pt idx="554">
                  <c:v>56</c:v>
                </c:pt>
                <c:pt idx="555">
                  <c:v>45</c:v>
                </c:pt>
                <c:pt idx="556">
                  <c:v>60</c:v>
                </c:pt>
                <c:pt idx="557">
                  <c:v>41</c:v>
                </c:pt>
                <c:pt idx="558">
                  <c:v>46</c:v>
                </c:pt>
                <c:pt idx="559">
                  <c:v>42</c:v>
                </c:pt>
                <c:pt idx="560">
                  <c:v>17</c:v>
                </c:pt>
                <c:pt idx="561">
                  <c:v>39</c:v>
                </c:pt>
                <c:pt idx="562">
                  <c:v>18</c:v>
                </c:pt>
                <c:pt idx="563">
                  <c:v>12</c:v>
                </c:pt>
                <c:pt idx="564">
                  <c:v>15</c:v>
                </c:pt>
                <c:pt idx="565">
                  <c:v>11</c:v>
                </c:pt>
                <c:pt idx="566">
                  <c:v>13</c:v>
                </c:pt>
                <c:pt idx="567">
                  <c:v>19</c:v>
                </c:pt>
                <c:pt idx="568">
                  <c:v>13</c:v>
                </c:pt>
                <c:pt idx="569">
                  <c:v>10</c:v>
                </c:pt>
                <c:pt idx="570">
                  <c:v>17</c:v>
                </c:pt>
                <c:pt idx="571">
                  <c:v>12</c:v>
                </c:pt>
                <c:pt idx="572">
                  <c:v>14</c:v>
                </c:pt>
                <c:pt idx="573">
                  <c:v>14</c:v>
                </c:pt>
                <c:pt idx="574">
                  <c:v>21</c:v>
                </c:pt>
                <c:pt idx="575">
                  <c:v>10</c:v>
                </c:pt>
                <c:pt idx="576">
                  <c:v>31</c:v>
                </c:pt>
                <c:pt idx="577">
                  <c:v>20</c:v>
                </c:pt>
                <c:pt idx="578">
                  <c:v>15</c:v>
                </c:pt>
                <c:pt idx="579">
                  <c:v>22</c:v>
                </c:pt>
                <c:pt idx="580">
                  <c:v>17</c:v>
                </c:pt>
                <c:pt idx="581">
                  <c:v>14</c:v>
                </c:pt>
                <c:pt idx="582">
                  <c:v>6</c:v>
                </c:pt>
                <c:pt idx="583">
                  <c:v>14</c:v>
                </c:pt>
                <c:pt idx="584">
                  <c:v>12</c:v>
                </c:pt>
                <c:pt idx="585">
                  <c:v>49</c:v>
                </c:pt>
                <c:pt idx="586">
                  <c:v>28</c:v>
                </c:pt>
                <c:pt idx="587">
                  <c:v>9</c:v>
                </c:pt>
                <c:pt idx="588">
                  <c:v>11</c:v>
                </c:pt>
                <c:pt idx="589">
                  <c:v>12</c:v>
                </c:pt>
                <c:pt idx="590">
                  <c:v>30</c:v>
                </c:pt>
                <c:pt idx="591">
                  <c:v>22</c:v>
                </c:pt>
                <c:pt idx="592">
                  <c:v>18</c:v>
                </c:pt>
                <c:pt idx="593">
                  <c:v>12</c:v>
                </c:pt>
                <c:pt idx="594">
                  <c:v>15</c:v>
                </c:pt>
                <c:pt idx="595">
                  <c:v>29</c:v>
                </c:pt>
                <c:pt idx="596">
                  <c:v>39</c:v>
                </c:pt>
                <c:pt idx="597">
                  <c:v>26</c:v>
                </c:pt>
                <c:pt idx="598">
                  <c:v>12</c:v>
                </c:pt>
                <c:pt idx="599">
                  <c:v>17</c:v>
                </c:pt>
                <c:pt idx="600">
                  <c:v>33</c:v>
                </c:pt>
                <c:pt idx="601">
                  <c:v>14</c:v>
                </c:pt>
                <c:pt idx="602">
                  <c:v>16</c:v>
                </c:pt>
                <c:pt idx="603">
                  <c:v>16</c:v>
                </c:pt>
                <c:pt idx="604">
                  <c:v>13</c:v>
                </c:pt>
                <c:pt idx="605">
                  <c:v>17</c:v>
                </c:pt>
                <c:pt idx="606">
                  <c:v>13</c:v>
                </c:pt>
                <c:pt idx="607">
                  <c:v>18</c:v>
                </c:pt>
                <c:pt idx="608">
                  <c:v>22</c:v>
                </c:pt>
                <c:pt idx="609">
                  <c:v>24</c:v>
                </c:pt>
                <c:pt idx="610">
                  <c:v>29</c:v>
                </c:pt>
                <c:pt idx="611">
                  <c:v>18</c:v>
                </c:pt>
                <c:pt idx="612">
                  <c:v>34</c:v>
                </c:pt>
                <c:pt idx="613">
                  <c:v>45</c:v>
                </c:pt>
                <c:pt idx="614">
                  <c:v>17</c:v>
                </c:pt>
                <c:pt idx="615">
                  <c:v>20</c:v>
                </c:pt>
                <c:pt idx="616">
                  <c:v>26</c:v>
                </c:pt>
                <c:pt idx="617">
                  <c:v>30</c:v>
                </c:pt>
                <c:pt idx="618">
                  <c:v>22</c:v>
                </c:pt>
                <c:pt idx="619">
                  <c:v>27</c:v>
                </c:pt>
                <c:pt idx="620">
                  <c:v>28</c:v>
                </c:pt>
                <c:pt idx="621">
                  <c:v>15</c:v>
                </c:pt>
                <c:pt idx="622">
                  <c:v>27</c:v>
                </c:pt>
                <c:pt idx="623">
                  <c:v>30</c:v>
                </c:pt>
                <c:pt idx="624">
                  <c:v>40</c:v>
                </c:pt>
                <c:pt idx="625">
                  <c:v>49</c:v>
                </c:pt>
                <c:pt idx="626">
                  <c:v>19</c:v>
                </c:pt>
                <c:pt idx="627">
                  <c:v>49</c:v>
                </c:pt>
                <c:pt idx="628">
                  <c:v>38</c:v>
                </c:pt>
                <c:pt idx="629">
                  <c:v>29</c:v>
                </c:pt>
                <c:pt idx="630">
                  <c:v>46</c:v>
                </c:pt>
                <c:pt idx="631">
                  <c:v>38</c:v>
                </c:pt>
                <c:pt idx="632">
                  <c:v>34</c:v>
                </c:pt>
                <c:pt idx="633">
                  <c:v>20</c:v>
                </c:pt>
                <c:pt idx="634">
                  <c:v>22</c:v>
                </c:pt>
                <c:pt idx="635">
                  <c:v>28</c:v>
                </c:pt>
                <c:pt idx="636">
                  <c:v>43</c:v>
                </c:pt>
                <c:pt idx="637">
                  <c:v>54</c:v>
                </c:pt>
                <c:pt idx="638">
                  <c:v>51</c:v>
                </c:pt>
                <c:pt idx="639">
                  <c:v>97</c:v>
                </c:pt>
                <c:pt idx="640">
                  <c:v>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489-4458-ADB7-BACEEBCC54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2296200"/>
        <c:axId val="510904392"/>
      </c:lineChart>
      <c:dateAx>
        <c:axId val="61053832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numFmt formatCode="m/d/yyyy" sourceLinked="0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10538656"/>
        <c:crosses val="autoZero"/>
        <c:auto val="0"/>
        <c:lblOffset val="100"/>
        <c:baseTimeUnit val="days"/>
      </c:dateAx>
      <c:valAx>
        <c:axId val="610538656"/>
        <c:scaling>
          <c:orientation val="minMax"/>
          <c:max val="2500"/>
          <c:min val="-1500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 sz="1100">
                    <a:solidFill>
                      <a:sysClr val="windowText" lastClr="000000"/>
                    </a:solidFill>
                  </a:rPr>
                  <a:t>Obroty [tys.</a:t>
                </a:r>
                <a:r>
                  <a:rPr lang="pl-PL" sz="1100" baseline="0">
                    <a:solidFill>
                      <a:sysClr val="windowText" lastClr="000000"/>
                    </a:solidFill>
                  </a:rPr>
                  <a:t> PLN]</a:t>
                </a:r>
                <a:endParaRPr lang="pl-PL" sz="110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4.7037037037037039E-3"/>
              <c:y val="0.222144629629629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#,##0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10538328"/>
        <c:crosses val="autoZero"/>
        <c:crossBetween val="between"/>
      </c:valAx>
      <c:valAx>
        <c:axId val="510904392"/>
        <c:scaling>
          <c:orientation val="minMax"/>
          <c:max val="100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 sz="1100">
                    <a:solidFill>
                      <a:sysClr val="windowText" lastClr="000000"/>
                    </a:solidFill>
                  </a:rPr>
                  <a:t>Liczba transakcji</a:t>
                </a:r>
              </a:p>
            </c:rich>
          </c:tx>
          <c:layout>
            <c:manualLayout>
              <c:xMode val="edge"/>
              <c:yMode val="edge"/>
              <c:x val="0.97648148148148151"/>
              <c:y val="0.632242962962963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522296200"/>
        <c:crosses val="max"/>
        <c:crossBetween val="between"/>
        <c:majorUnit val="125"/>
      </c:valAx>
      <c:dateAx>
        <c:axId val="522296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51090439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7.4228518518518527E-2"/>
          <c:y val="0.59946092592592592"/>
          <c:w val="0.21786407407407407"/>
          <c:h val="0.10274722222222223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l-PL" sz="2000" b="1">
                <a:solidFill>
                  <a:sysClr val="windowText" lastClr="000000"/>
                </a:solidFill>
              </a:rPr>
              <a:t>Beta ETF WIG</a:t>
            </a:r>
            <a:r>
              <a:rPr lang="pl-PL" sz="2000" b="1" baseline="0">
                <a:solidFill>
                  <a:sysClr val="windowText" lastClr="000000"/>
                </a:solidFill>
              </a:rPr>
              <a:t>20TR - </a:t>
            </a:r>
            <a:r>
              <a:rPr lang="en-US" sz="2000" b="1">
                <a:solidFill>
                  <a:sysClr val="windowText" lastClr="000000"/>
                </a:solidFill>
              </a:rPr>
              <a:t>WANCI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3.937101851851852E-2"/>
          <c:y val="0.11029467592592594"/>
          <c:w val="0.94769379629629624"/>
          <c:h val="0.71470810185185185"/>
        </c:manualLayout>
      </c:layout>
      <c:lineChart>
        <c:grouping val="standard"/>
        <c:varyColors val="0"/>
        <c:ser>
          <c:idx val="0"/>
          <c:order val="0"/>
          <c:tx>
            <c:strRef>
              <c:f>OKRES!$J$7</c:f>
              <c:strCache>
                <c:ptCount val="1"/>
                <c:pt idx="0">
                  <c:v>WANCI</c:v>
                </c:pt>
              </c:strCache>
            </c:strRef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OKRES!daty</c:f>
              <c:numCache>
                <c:formatCode>m/d/yyyy</c:formatCode>
                <c:ptCount val="144"/>
                <c:pt idx="0">
                  <c:v>44405</c:v>
                </c:pt>
                <c:pt idx="1">
                  <c:v>44404</c:v>
                </c:pt>
                <c:pt idx="2">
                  <c:v>44403</c:v>
                </c:pt>
                <c:pt idx="3">
                  <c:v>44400</c:v>
                </c:pt>
                <c:pt idx="4">
                  <c:v>44399</c:v>
                </c:pt>
                <c:pt idx="5">
                  <c:v>44398</c:v>
                </c:pt>
                <c:pt idx="6">
                  <c:v>44397</c:v>
                </c:pt>
                <c:pt idx="7">
                  <c:v>44396</c:v>
                </c:pt>
                <c:pt idx="8">
                  <c:v>44393</c:v>
                </c:pt>
                <c:pt idx="9">
                  <c:v>44392</c:v>
                </c:pt>
                <c:pt idx="10">
                  <c:v>44391</c:v>
                </c:pt>
                <c:pt idx="11">
                  <c:v>44390</c:v>
                </c:pt>
                <c:pt idx="12">
                  <c:v>44389</c:v>
                </c:pt>
                <c:pt idx="13">
                  <c:v>44386</c:v>
                </c:pt>
                <c:pt idx="14">
                  <c:v>44385</c:v>
                </c:pt>
                <c:pt idx="15">
                  <c:v>44384</c:v>
                </c:pt>
                <c:pt idx="16">
                  <c:v>44383</c:v>
                </c:pt>
                <c:pt idx="17">
                  <c:v>44382</c:v>
                </c:pt>
                <c:pt idx="18">
                  <c:v>44379</c:v>
                </c:pt>
                <c:pt idx="19">
                  <c:v>44378</c:v>
                </c:pt>
                <c:pt idx="20">
                  <c:v>44377</c:v>
                </c:pt>
                <c:pt idx="21">
                  <c:v>44376</c:v>
                </c:pt>
                <c:pt idx="22">
                  <c:v>44375</c:v>
                </c:pt>
                <c:pt idx="23">
                  <c:v>44372</c:v>
                </c:pt>
                <c:pt idx="24">
                  <c:v>44371</c:v>
                </c:pt>
                <c:pt idx="25">
                  <c:v>44370</c:v>
                </c:pt>
                <c:pt idx="26">
                  <c:v>44369</c:v>
                </c:pt>
                <c:pt idx="27">
                  <c:v>44368</c:v>
                </c:pt>
                <c:pt idx="28">
                  <c:v>44365</c:v>
                </c:pt>
                <c:pt idx="29">
                  <c:v>44364</c:v>
                </c:pt>
                <c:pt idx="30">
                  <c:v>44363</c:v>
                </c:pt>
                <c:pt idx="31">
                  <c:v>44362</c:v>
                </c:pt>
                <c:pt idx="32">
                  <c:v>44361</c:v>
                </c:pt>
                <c:pt idx="33">
                  <c:v>44358</c:v>
                </c:pt>
                <c:pt idx="34">
                  <c:v>44357</c:v>
                </c:pt>
                <c:pt idx="35">
                  <c:v>44356</c:v>
                </c:pt>
                <c:pt idx="36">
                  <c:v>44355</c:v>
                </c:pt>
                <c:pt idx="37">
                  <c:v>44354</c:v>
                </c:pt>
                <c:pt idx="38">
                  <c:v>44351</c:v>
                </c:pt>
                <c:pt idx="39">
                  <c:v>44349</c:v>
                </c:pt>
                <c:pt idx="40">
                  <c:v>44348</c:v>
                </c:pt>
                <c:pt idx="41">
                  <c:v>44347</c:v>
                </c:pt>
                <c:pt idx="42">
                  <c:v>44344</c:v>
                </c:pt>
                <c:pt idx="43">
                  <c:v>44343</c:v>
                </c:pt>
                <c:pt idx="44">
                  <c:v>44342</c:v>
                </c:pt>
                <c:pt idx="45">
                  <c:v>44341</c:v>
                </c:pt>
                <c:pt idx="46">
                  <c:v>44340</c:v>
                </c:pt>
                <c:pt idx="47">
                  <c:v>44337</c:v>
                </c:pt>
                <c:pt idx="48">
                  <c:v>44336</c:v>
                </c:pt>
                <c:pt idx="49">
                  <c:v>44335</c:v>
                </c:pt>
                <c:pt idx="50">
                  <c:v>44334</c:v>
                </c:pt>
                <c:pt idx="51">
                  <c:v>44333</c:v>
                </c:pt>
                <c:pt idx="52">
                  <c:v>44330</c:v>
                </c:pt>
                <c:pt idx="53">
                  <c:v>44329</c:v>
                </c:pt>
                <c:pt idx="54">
                  <c:v>44328</c:v>
                </c:pt>
                <c:pt idx="55">
                  <c:v>44327</c:v>
                </c:pt>
                <c:pt idx="56">
                  <c:v>44326</c:v>
                </c:pt>
                <c:pt idx="57">
                  <c:v>44323</c:v>
                </c:pt>
                <c:pt idx="58">
                  <c:v>44322</c:v>
                </c:pt>
                <c:pt idx="59">
                  <c:v>44321</c:v>
                </c:pt>
                <c:pt idx="60">
                  <c:v>44320</c:v>
                </c:pt>
                <c:pt idx="61">
                  <c:v>44316</c:v>
                </c:pt>
                <c:pt idx="62">
                  <c:v>44315</c:v>
                </c:pt>
                <c:pt idx="63">
                  <c:v>44314</c:v>
                </c:pt>
                <c:pt idx="64">
                  <c:v>44313</c:v>
                </c:pt>
                <c:pt idx="65">
                  <c:v>44312</c:v>
                </c:pt>
                <c:pt idx="66">
                  <c:v>44309</c:v>
                </c:pt>
                <c:pt idx="67">
                  <c:v>44308</c:v>
                </c:pt>
                <c:pt idx="68">
                  <c:v>44307</c:v>
                </c:pt>
                <c:pt idx="69">
                  <c:v>44306</c:v>
                </c:pt>
                <c:pt idx="70">
                  <c:v>44305</c:v>
                </c:pt>
                <c:pt idx="71">
                  <c:v>44302</c:v>
                </c:pt>
                <c:pt idx="72">
                  <c:v>44301</c:v>
                </c:pt>
                <c:pt idx="73">
                  <c:v>44300</c:v>
                </c:pt>
                <c:pt idx="74">
                  <c:v>44299</c:v>
                </c:pt>
                <c:pt idx="75">
                  <c:v>44298</c:v>
                </c:pt>
                <c:pt idx="76">
                  <c:v>44295</c:v>
                </c:pt>
                <c:pt idx="77">
                  <c:v>44294</c:v>
                </c:pt>
                <c:pt idx="78">
                  <c:v>44293</c:v>
                </c:pt>
                <c:pt idx="79">
                  <c:v>44292</c:v>
                </c:pt>
                <c:pt idx="80">
                  <c:v>44287</c:v>
                </c:pt>
                <c:pt idx="81">
                  <c:v>44286</c:v>
                </c:pt>
                <c:pt idx="82">
                  <c:v>44285</c:v>
                </c:pt>
                <c:pt idx="83">
                  <c:v>44284</c:v>
                </c:pt>
                <c:pt idx="84">
                  <c:v>44281</c:v>
                </c:pt>
                <c:pt idx="85">
                  <c:v>44280</c:v>
                </c:pt>
                <c:pt idx="86">
                  <c:v>44279</c:v>
                </c:pt>
                <c:pt idx="87">
                  <c:v>44278</c:v>
                </c:pt>
                <c:pt idx="88">
                  <c:v>44277</c:v>
                </c:pt>
                <c:pt idx="89">
                  <c:v>44274</c:v>
                </c:pt>
                <c:pt idx="90">
                  <c:v>44273</c:v>
                </c:pt>
                <c:pt idx="91">
                  <c:v>44272</c:v>
                </c:pt>
                <c:pt idx="92">
                  <c:v>44271</c:v>
                </c:pt>
                <c:pt idx="93">
                  <c:v>44270</c:v>
                </c:pt>
                <c:pt idx="94">
                  <c:v>44267</c:v>
                </c:pt>
                <c:pt idx="95">
                  <c:v>44266</c:v>
                </c:pt>
                <c:pt idx="96">
                  <c:v>44265</c:v>
                </c:pt>
                <c:pt idx="97">
                  <c:v>44264</c:v>
                </c:pt>
                <c:pt idx="98">
                  <c:v>44263</c:v>
                </c:pt>
                <c:pt idx="99">
                  <c:v>44260</c:v>
                </c:pt>
                <c:pt idx="100">
                  <c:v>44259</c:v>
                </c:pt>
                <c:pt idx="101">
                  <c:v>44258</c:v>
                </c:pt>
                <c:pt idx="102">
                  <c:v>44257</c:v>
                </c:pt>
                <c:pt idx="103">
                  <c:v>44256</c:v>
                </c:pt>
                <c:pt idx="104">
                  <c:v>44253</c:v>
                </c:pt>
                <c:pt idx="105">
                  <c:v>44252</c:v>
                </c:pt>
                <c:pt idx="106">
                  <c:v>44251</c:v>
                </c:pt>
                <c:pt idx="107">
                  <c:v>44250</c:v>
                </c:pt>
                <c:pt idx="108">
                  <c:v>44249</c:v>
                </c:pt>
                <c:pt idx="109">
                  <c:v>44246</c:v>
                </c:pt>
                <c:pt idx="110">
                  <c:v>44245</c:v>
                </c:pt>
                <c:pt idx="111">
                  <c:v>44244</c:v>
                </c:pt>
                <c:pt idx="112">
                  <c:v>44243</c:v>
                </c:pt>
                <c:pt idx="113">
                  <c:v>44242</c:v>
                </c:pt>
                <c:pt idx="114">
                  <c:v>44239</c:v>
                </c:pt>
                <c:pt idx="115">
                  <c:v>44238</c:v>
                </c:pt>
                <c:pt idx="116">
                  <c:v>44237</c:v>
                </c:pt>
                <c:pt idx="117">
                  <c:v>44236</c:v>
                </c:pt>
                <c:pt idx="118">
                  <c:v>44235</c:v>
                </c:pt>
                <c:pt idx="119">
                  <c:v>44232</c:v>
                </c:pt>
                <c:pt idx="120">
                  <c:v>44231</c:v>
                </c:pt>
                <c:pt idx="121">
                  <c:v>44230</c:v>
                </c:pt>
                <c:pt idx="122">
                  <c:v>44229</c:v>
                </c:pt>
                <c:pt idx="123">
                  <c:v>44228</c:v>
                </c:pt>
                <c:pt idx="124">
                  <c:v>44225</c:v>
                </c:pt>
                <c:pt idx="125">
                  <c:v>44224</c:v>
                </c:pt>
                <c:pt idx="126">
                  <c:v>44223</c:v>
                </c:pt>
                <c:pt idx="127">
                  <c:v>44222</c:v>
                </c:pt>
                <c:pt idx="128">
                  <c:v>44221</c:v>
                </c:pt>
                <c:pt idx="129">
                  <c:v>44218</c:v>
                </c:pt>
                <c:pt idx="130">
                  <c:v>44217</c:v>
                </c:pt>
                <c:pt idx="131">
                  <c:v>44216</c:v>
                </c:pt>
                <c:pt idx="132">
                  <c:v>44215</c:v>
                </c:pt>
                <c:pt idx="133">
                  <c:v>44214</c:v>
                </c:pt>
                <c:pt idx="134">
                  <c:v>44211</c:v>
                </c:pt>
                <c:pt idx="135">
                  <c:v>44210</c:v>
                </c:pt>
                <c:pt idx="136">
                  <c:v>44209</c:v>
                </c:pt>
                <c:pt idx="137">
                  <c:v>44208</c:v>
                </c:pt>
                <c:pt idx="138">
                  <c:v>44207</c:v>
                </c:pt>
                <c:pt idx="139">
                  <c:v>44204</c:v>
                </c:pt>
                <c:pt idx="140">
                  <c:v>44203</c:v>
                </c:pt>
                <c:pt idx="141">
                  <c:v>44201</c:v>
                </c:pt>
                <c:pt idx="142">
                  <c:v>44200</c:v>
                </c:pt>
                <c:pt idx="143">
                  <c:v>44195</c:v>
                </c:pt>
              </c:numCache>
            </c:numRef>
          </c:cat>
          <c:val>
            <c:numRef>
              <c:f>OKRES!WANCI</c:f>
              <c:numCache>
                <c:formatCode>#\ ##0.000</c:formatCode>
                <c:ptCount val="144"/>
                <c:pt idx="0">
                  <c:v>38.415136207248381</c:v>
                </c:pt>
                <c:pt idx="1">
                  <c:v>38.055012459564544</c:v>
                </c:pt>
                <c:pt idx="2">
                  <c:v>38.330747453516665</c:v>
                </c:pt>
                <c:pt idx="3">
                  <c:v>38.3638000988012</c:v>
                </c:pt>
                <c:pt idx="4">
                  <c:v>38.150335852964552</c:v>
                </c:pt>
                <c:pt idx="5">
                  <c:v>38.359087834048992</c:v>
                </c:pt>
                <c:pt idx="6">
                  <c:v>37.847467443361175</c:v>
                </c:pt>
                <c:pt idx="7">
                  <c:v>37.586240288965676</c:v>
                </c:pt>
                <c:pt idx="8">
                  <c:v>38.480754253398381</c:v>
                </c:pt>
                <c:pt idx="9">
                  <c:v>38.470360813714841</c:v>
                </c:pt>
                <c:pt idx="10">
                  <c:v>38.608013646944762</c:v>
                </c:pt>
                <c:pt idx="11">
                  <c:v>38.535639136486218</c:v>
                </c:pt>
                <c:pt idx="12">
                  <c:v>38.387021956763327</c:v>
                </c:pt>
                <c:pt idx="13">
                  <c:v>38.32566765908858</c:v>
                </c:pt>
                <c:pt idx="14">
                  <c:v>38.034568850350603</c:v>
                </c:pt>
                <c:pt idx="15">
                  <c:v>38.907065419050539</c:v>
                </c:pt>
                <c:pt idx="16">
                  <c:v>37.931765179659877</c:v>
                </c:pt>
                <c:pt idx="17">
                  <c:v>38.449527789084172</c:v>
                </c:pt>
                <c:pt idx="18">
                  <c:v>38.265644538147768</c:v>
                </c:pt>
                <c:pt idx="19">
                  <c:v>38.239061056052783</c:v>
                </c:pt>
                <c:pt idx="20">
                  <c:v>37.693674019125851</c:v>
                </c:pt>
                <c:pt idx="21">
                  <c:v>38.37104106736426</c:v>
                </c:pt>
                <c:pt idx="22">
                  <c:v>38.840896929894768</c:v>
                </c:pt>
                <c:pt idx="23">
                  <c:v>38.785708865178492</c:v>
                </c:pt>
                <c:pt idx="24">
                  <c:v>38.628087476428071</c:v>
                </c:pt>
                <c:pt idx="25">
                  <c:v>37.958581456598942</c:v>
                </c:pt>
                <c:pt idx="26">
                  <c:v>37.73611096628764</c:v>
                </c:pt>
                <c:pt idx="27">
                  <c:v>37.718945156620244</c:v>
                </c:pt>
                <c:pt idx="28">
                  <c:v>37.741414091984758</c:v>
                </c:pt>
                <c:pt idx="29">
                  <c:v>37.556776829056986</c:v>
                </c:pt>
                <c:pt idx="30">
                  <c:v>37.790241220013286</c:v>
                </c:pt>
                <c:pt idx="31">
                  <c:v>37.87716124645754</c:v>
                </c:pt>
                <c:pt idx="32">
                  <c:v>38.265309462359355</c:v>
                </c:pt>
                <c:pt idx="33">
                  <c:v>37.783520719665958</c:v>
                </c:pt>
                <c:pt idx="34">
                  <c:v>37.992715130191229</c:v>
                </c:pt>
                <c:pt idx="35">
                  <c:v>37.679789502889605</c:v>
                </c:pt>
                <c:pt idx="36">
                  <c:v>38.006433927719364</c:v>
                </c:pt>
                <c:pt idx="37">
                  <c:v>38.161009490765082</c:v>
                </c:pt>
                <c:pt idx="38">
                  <c:v>38.297131687223981</c:v>
                </c:pt>
                <c:pt idx="39">
                  <c:v>38.258928855086587</c:v>
                </c:pt>
                <c:pt idx="40">
                  <c:v>37.912751869620259</c:v>
                </c:pt>
                <c:pt idx="41">
                  <c:v>37.913646202855517</c:v>
                </c:pt>
                <c:pt idx="42">
                  <c:v>37.911621560505985</c:v>
                </c:pt>
                <c:pt idx="43">
                  <c:v>37.423068697650763</c:v>
                </c:pt>
                <c:pt idx="44">
                  <c:v>36.702303829791163</c:v>
                </c:pt>
                <c:pt idx="45">
                  <c:v>36.515790253466143</c:v>
                </c:pt>
                <c:pt idx="46">
                  <c:v>36.184240497393873</c:v>
                </c:pt>
                <c:pt idx="47">
                  <c:v>36.269243277292155</c:v>
                </c:pt>
                <c:pt idx="48">
                  <c:v>36.136608267412349</c:v>
                </c:pt>
                <c:pt idx="49">
                  <c:v>35.865873208916412</c:v>
                </c:pt>
                <c:pt idx="50">
                  <c:v>36.229595562019448</c:v>
                </c:pt>
                <c:pt idx="51">
                  <c:v>36.096223358410931</c:v>
                </c:pt>
                <c:pt idx="52">
                  <c:v>35.49253284690181</c:v>
                </c:pt>
                <c:pt idx="53">
                  <c:v>35.435446368005223</c:v>
                </c:pt>
                <c:pt idx="54">
                  <c:v>35.471115107932427</c:v>
                </c:pt>
                <c:pt idx="55">
                  <c:v>35.795657060565311</c:v>
                </c:pt>
                <c:pt idx="56">
                  <c:v>35.884950975357064</c:v>
                </c:pt>
                <c:pt idx="57">
                  <c:v>35.575747789393986</c:v>
                </c:pt>
                <c:pt idx="58">
                  <c:v>34.716862604367897</c:v>
                </c:pt>
                <c:pt idx="59">
                  <c:v>34.730653082248736</c:v>
                </c:pt>
                <c:pt idx="60">
                  <c:v>33.996746166262895</c:v>
                </c:pt>
                <c:pt idx="61">
                  <c:v>34.569536146202758</c:v>
                </c:pt>
                <c:pt idx="62">
                  <c:v>34.792629913241363</c:v>
                </c:pt>
                <c:pt idx="63">
                  <c:v>34.436151655109789</c:v>
                </c:pt>
                <c:pt idx="64">
                  <c:v>33.915647313012094</c:v>
                </c:pt>
                <c:pt idx="65">
                  <c:v>34.021028247800629</c:v>
                </c:pt>
                <c:pt idx="66">
                  <c:v>33.710216441148191</c:v>
                </c:pt>
                <c:pt idx="67">
                  <c:v>33.764307375063972</c:v>
                </c:pt>
                <c:pt idx="68">
                  <c:v>33.640891018935079</c:v>
                </c:pt>
                <c:pt idx="69">
                  <c:v>33.732386614171929</c:v>
                </c:pt>
                <c:pt idx="70">
                  <c:v>33.923755933497645</c:v>
                </c:pt>
                <c:pt idx="71">
                  <c:v>34.151291092882659</c:v>
                </c:pt>
                <c:pt idx="72">
                  <c:v>34.27143667854692</c:v>
                </c:pt>
                <c:pt idx="73">
                  <c:v>34.147708173675866</c:v>
                </c:pt>
                <c:pt idx="74">
                  <c:v>33.51622766966937</c:v>
                </c:pt>
                <c:pt idx="75">
                  <c:v>33.650775252340743</c:v>
                </c:pt>
                <c:pt idx="76">
                  <c:v>33.526073886462981</c:v>
                </c:pt>
                <c:pt idx="77">
                  <c:v>33.61616773487971</c:v>
                </c:pt>
                <c:pt idx="78">
                  <c:v>33.929525705465899</c:v>
                </c:pt>
                <c:pt idx="79">
                  <c:v>34.171162161717568</c:v>
                </c:pt>
                <c:pt idx="80">
                  <c:v>33.181252404401121</c:v>
                </c:pt>
                <c:pt idx="81">
                  <c:v>32.918447115654601</c:v>
                </c:pt>
                <c:pt idx="82">
                  <c:v>32.97829186125464</c:v>
                </c:pt>
                <c:pt idx="83">
                  <c:v>33.160578383618478</c:v>
                </c:pt>
                <c:pt idx="84">
                  <c:v>32.580411056249652</c:v>
                </c:pt>
                <c:pt idx="85">
                  <c:v>31.870072961074577</c:v>
                </c:pt>
                <c:pt idx="86">
                  <c:v>32.2637079176885</c:v>
                </c:pt>
                <c:pt idx="87">
                  <c:v>32.665336312141541</c:v>
                </c:pt>
                <c:pt idx="88">
                  <c:v>32.761350015978685</c:v>
                </c:pt>
                <c:pt idx="89">
                  <c:v>32.737701439314904</c:v>
                </c:pt>
                <c:pt idx="90">
                  <c:v>33.302943401799723</c:v>
                </c:pt>
                <c:pt idx="91">
                  <c:v>32.93724844844494</c:v>
                </c:pt>
                <c:pt idx="92">
                  <c:v>33.658125561278986</c:v>
                </c:pt>
                <c:pt idx="93">
                  <c:v>33.996252173929371</c:v>
                </c:pt>
                <c:pt idx="94">
                  <c:v>34.081209878134793</c:v>
                </c:pt>
                <c:pt idx="95">
                  <c:v>33.882849742132393</c:v>
                </c:pt>
                <c:pt idx="96">
                  <c:v>34.039434775234945</c:v>
                </c:pt>
                <c:pt idx="97">
                  <c:v>33.880724376108084</c:v>
                </c:pt>
                <c:pt idx="98">
                  <c:v>33.389892121786353</c:v>
                </c:pt>
                <c:pt idx="99">
                  <c:v>32.955968522691784</c:v>
                </c:pt>
                <c:pt idx="100">
                  <c:v>33.046477217470532</c:v>
                </c:pt>
                <c:pt idx="101">
                  <c:v>33.019351967222249</c:v>
                </c:pt>
                <c:pt idx="102">
                  <c:v>33.296651538600656</c:v>
                </c:pt>
                <c:pt idx="103">
                  <c:v>33.128578364404071</c:v>
                </c:pt>
                <c:pt idx="104">
                  <c:v>32.412456485428187</c:v>
                </c:pt>
                <c:pt idx="105">
                  <c:v>32.909070912021136</c:v>
                </c:pt>
                <c:pt idx="106">
                  <c:v>32.934338673931954</c:v>
                </c:pt>
                <c:pt idx="107">
                  <c:v>32.674987017661941</c:v>
                </c:pt>
                <c:pt idx="108">
                  <c:v>33.338973883650759</c:v>
                </c:pt>
                <c:pt idx="109">
                  <c:v>33.744043634015505</c:v>
                </c:pt>
                <c:pt idx="110">
                  <c:v>33.668275256705606</c:v>
                </c:pt>
                <c:pt idx="111">
                  <c:v>33.771836001111744</c:v>
                </c:pt>
                <c:pt idx="112">
                  <c:v>34.073680462259446</c:v>
                </c:pt>
                <c:pt idx="113">
                  <c:v>33.569476556136316</c:v>
                </c:pt>
                <c:pt idx="114">
                  <c:v>32.92995409884891</c:v>
                </c:pt>
                <c:pt idx="115">
                  <c:v>33.234682963682822</c:v>
                </c:pt>
                <c:pt idx="116">
                  <c:v>32.599754370109245</c:v>
                </c:pt>
                <c:pt idx="117">
                  <c:v>33.009302952090387</c:v>
                </c:pt>
                <c:pt idx="118">
                  <c:v>33.188677134088998</c:v>
                </c:pt>
                <c:pt idx="119">
                  <c:v>33.28619416488597</c:v>
                </c:pt>
                <c:pt idx="120">
                  <c:v>32.764214227623754</c:v>
                </c:pt>
                <c:pt idx="121">
                  <c:v>32.99781503203323</c:v>
                </c:pt>
                <c:pt idx="122">
                  <c:v>33.225003045741325</c:v>
                </c:pt>
                <c:pt idx="123">
                  <c:v>33.458763056730383</c:v>
                </c:pt>
                <c:pt idx="124">
                  <c:v>33.125217505727214</c:v>
                </c:pt>
                <c:pt idx="125">
                  <c:v>33.803174946226129</c:v>
                </c:pt>
                <c:pt idx="126">
                  <c:v>32.807190972795013</c:v>
                </c:pt>
                <c:pt idx="127">
                  <c:v>33.70578336530987</c:v>
                </c:pt>
                <c:pt idx="128">
                  <c:v>33.090155778917051</c:v>
                </c:pt>
                <c:pt idx="129">
                  <c:v>33.210005398247525</c:v>
                </c:pt>
                <c:pt idx="130">
                  <c:v>33.224264236834784</c:v>
                </c:pt>
                <c:pt idx="131">
                  <c:v>33.78013680481515</c:v>
                </c:pt>
                <c:pt idx="132">
                  <c:v>33.679404613736452</c:v>
                </c:pt>
                <c:pt idx="133">
                  <c:v>34.421698952380524</c:v>
                </c:pt>
                <c:pt idx="134">
                  <c:v>33.776116612416736</c:v>
                </c:pt>
                <c:pt idx="135">
                  <c:v>34.559689090469107</c:v>
                </c:pt>
                <c:pt idx="136">
                  <c:v>34.418450163776797</c:v>
                </c:pt>
                <c:pt idx="137">
                  <c:v>34.765652029349518</c:v>
                </c:pt>
                <c:pt idx="138">
                  <c:v>35.162512341831665</c:v>
                </c:pt>
                <c:pt idx="139">
                  <c:v>35.262937378403031</c:v>
                </c:pt>
                <c:pt idx="140">
                  <c:v>35.2866576760063</c:v>
                </c:pt>
                <c:pt idx="141">
                  <c:v>34.181742606936332</c:v>
                </c:pt>
                <c:pt idx="142">
                  <c:v>34.176578781998742</c:v>
                </c:pt>
                <c:pt idx="143">
                  <c:v>33.758967323592529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994-4B76-9992-A2A85FEFD9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0538328"/>
        <c:axId val="610538656"/>
      </c:lineChart>
      <c:dateAx>
        <c:axId val="61053832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numFmt formatCode="m/d/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10538656"/>
        <c:crosses val="autoZero"/>
        <c:auto val="0"/>
        <c:lblOffset val="100"/>
        <c:baseTimeUnit val="days"/>
      </c:dateAx>
      <c:valAx>
        <c:axId val="610538656"/>
        <c:scaling>
          <c:orientation val="minMax"/>
          <c:min val="30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>
                    <a:solidFill>
                      <a:sysClr val="windowText" lastClr="000000"/>
                    </a:solidFill>
                  </a:rPr>
                  <a:t>PLN</a:t>
                </a:r>
              </a:p>
            </c:rich>
          </c:tx>
          <c:layout>
            <c:manualLayout>
              <c:xMode val="edge"/>
              <c:yMode val="edge"/>
              <c:x val="5.8796296296296296E-3"/>
              <c:y val="3.517245370370370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#,##0.0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10538328"/>
        <c:crosses val="autoZero"/>
        <c:crossBetween val="between"/>
        <c:majorUnit val="2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l-PL" sz="2000" b="1">
                <a:solidFill>
                  <a:sysClr val="windowText" lastClr="000000"/>
                </a:solidFill>
              </a:rPr>
              <a:t>Beta ETF WIG</a:t>
            </a:r>
            <a:r>
              <a:rPr lang="pl-PL" sz="2000" b="1" baseline="0">
                <a:solidFill>
                  <a:sysClr val="windowText" lastClr="000000"/>
                </a:solidFill>
              </a:rPr>
              <a:t>20TR - S</a:t>
            </a:r>
            <a:r>
              <a:rPr lang="en-US" sz="2000" b="1">
                <a:solidFill>
                  <a:sysClr val="windowText" lastClr="000000"/>
                </a:solidFill>
              </a:rPr>
              <a:t>WAN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3.937101851851852E-2"/>
          <c:y val="0.11029467592592594"/>
          <c:w val="0.94769379629629624"/>
          <c:h val="0.71470810185185185"/>
        </c:manualLayout>
      </c:layout>
      <c:areaChart>
        <c:grouping val="standard"/>
        <c:varyColors val="0"/>
        <c:ser>
          <c:idx val="0"/>
          <c:order val="0"/>
          <c:tx>
            <c:strRef>
              <c:f>OKRES!$K$7</c:f>
              <c:strCache>
                <c:ptCount val="1"/>
                <c:pt idx="0">
                  <c:v>SWAN</c:v>
                </c:pt>
              </c:strCache>
            </c:strRef>
          </c:tx>
          <c:spPr>
            <a:solidFill>
              <a:srgbClr val="00B0F0"/>
            </a:solidFill>
            <a:ln w="12700">
              <a:noFill/>
            </a:ln>
            <a:effectLst/>
          </c:spPr>
          <c:cat>
            <c:numRef>
              <c:f>OKRES!daty</c:f>
              <c:numCache>
                <c:formatCode>m/d/yyyy</c:formatCode>
                <c:ptCount val="144"/>
                <c:pt idx="0">
                  <c:v>44405</c:v>
                </c:pt>
                <c:pt idx="1">
                  <c:v>44404</c:v>
                </c:pt>
                <c:pt idx="2">
                  <c:v>44403</c:v>
                </c:pt>
                <c:pt idx="3">
                  <c:v>44400</c:v>
                </c:pt>
                <c:pt idx="4">
                  <c:v>44399</c:v>
                </c:pt>
                <c:pt idx="5">
                  <c:v>44398</c:v>
                </c:pt>
                <c:pt idx="6">
                  <c:v>44397</c:v>
                </c:pt>
                <c:pt idx="7">
                  <c:v>44396</c:v>
                </c:pt>
                <c:pt idx="8">
                  <c:v>44393</c:v>
                </c:pt>
                <c:pt idx="9">
                  <c:v>44392</c:v>
                </c:pt>
                <c:pt idx="10">
                  <c:v>44391</c:v>
                </c:pt>
                <c:pt idx="11">
                  <c:v>44390</c:v>
                </c:pt>
                <c:pt idx="12">
                  <c:v>44389</c:v>
                </c:pt>
                <c:pt idx="13">
                  <c:v>44386</c:v>
                </c:pt>
                <c:pt idx="14">
                  <c:v>44385</c:v>
                </c:pt>
                <c:pt idx="15">
                  <c:v>44384</c:v>
                </c:pt>
                <c:pt idx="16">
                  <c:v>44383</c:v>
                </c:pt>
                <c:pt idx="17">
                  <c:v>44382</c:v>
                </c:pt>
                <c:pt idx="18">
                  <c:v>44379</c:v>
                </c:pt>
                <c:pt idx="19">
                  <c:v>44378</c:v>
                </c:pt>
                <c:pt idx="20">
                  <c:v>44377</c:v>
                </c:pt>
                <c:pt idx="21">
                  <c:v>44376</c:v>
                </c:pt>
                <c:pt idx="22">
                  <c:v>44375</c:v>
                </c:pt>
                <c:pt idx="23">
                  <c:v>44372</c:v>
                </c:pt>
                <c:pt idx="24">
                  <c:v>44371</c:v>
                </c:pt>
                <c:pt idx="25">
                  <c:v>44370</c:v>
                </c:pt>
                <c:pt idx="26">
                  <c:v>44369</c:v>
                </c:pt>
                <c:pt idx="27">
                  <c:v>44368</c:v>
                </c:pt>
                <c:pt idx="28">
                  <c:v>44365</c:v>
                </c:pt>
                <c:pt idx="29">
                  <c:v>44364</c:v>
                </c:pt>
                <c:pt idx="30">
                  <c:v>44363</c:v>
                </c:pt>
                <c:pt idx="31">
                  <c:v>44362</c:v>
                </c:pt>
                <c:pt idx="32">
                  <c:v>44361</c:v>
                </c:pt>
                <c:pt idx="33">
                  <c:v>44358</c:v>
                </c:pt>
                <c:pt idx="34">
                  <c:v>44357</c:v>
                </c:pt>
                <c:pt idx="35">
                  <c:v>44356</c:v>
                </c:pt>
                <c:pt idx="36">
                  <c:v>44355</c:v>
                </c:pt>
                <c:pt idx="37">
                  <c:v>44354</c:v>
                </c:pt>
                <c:pt idx="38">
                  <c:v>44351</c:v>
                </c:pt>
                <c:pt idx="39">
                  <c:v>44349</c:v>
                </c:pt>
                <c:pt idx="40">
                  <c:v>44348</c:v>
                </c:pt>
                <c:pt idx="41">
                  <c:v>44347</c:v>
                </c:pt>
                <c:pt idx="42">
                  <c:v>44344</c:v>
                </c:pt>
                <c:pt idx="43">
                  <c:v>44343</c:v>
                </c:pt>
                <c:pt idx="44">
                  <c:v>44342</c:v>
                </c:pt>
                <c:pt idx="45">
                  <c:v>44341</c:v>
                </c:pt>
                <c:pt idx="46">
                  <c:v>44340</c:v>
                </c:pt>
                <c:pt idx="47">
                  <c:v>44337</c:v>
                </c:pt>
                <c:pt idx="48">
                  <c:v>44336</c:v>
                </c:pt>
                <c:pt idx="49">
                  <c:v>44335</c:v>
                </c:pt>
                <c:pt idx="50">
                  <c:v>44334</c:v>
                </c:pt>
                <c:pt idx="51">
                  <c:v>44333</c:v>
                </c:pt>
                <c:pt idx="52">
                  <c:v>44330</c:v>
                </c:pt>
                <c:pt idx="53">
                  <c:v>44329</c:v>
                </c:pt>
                <c:pt idx="54">
                  <c:v>44328</c:v>
                </c:pt>
                <c:pt idx="55">
                  <c:v>44327</c:v>
                </c:pt>
                <c:pt idx="56">
                  <c:v>44326</c:v>
                </c:pt>
                <c:pt idx="57">
                  <c:v>44323</c:v>
                </c:pt>
                <c:pt idx="58">
                  <c:v>44322</c:v>
                </c:pt>
                <c:pt idx="59">
                  <c:v>44321</c:v>
                </c:pt>
                <c:pt idx="60">
                  <c:v>44320</c:v>
                </c:pt>
                <c:pt idx="61">
                  <c:v>44316</c:v>
                </c:pt>
                <c:pt idx="62">
                  <c:v>44315</c:v>
                </c:pt>
                <c:pt idx="63">
                  <c:v>44314</c:v>
                </c:pt>
                <c:pt idx="64">
                  <c:v>44313</c:v>
                </c:pt>
                <c:pt idx="65">
                  <c:v>44312</c:v>
                </c:pt>
                <c:pt idx="66">
                  <c:v>44309</c:v>
                </c:pt>
                <c:pt idx="67">
                  <c:v>44308</c:v>
                </c:pt>
                <c:pt idx="68">
                  <c:v>44307</c:v>
                </c:pt>
                <c:pt idx="69">
                  <c:v>44306</c:v>
                </c:pt>
                <c:pt idx="70">
                  <c:v>44305</c:v>
                </c:pt>
                <c:pt idx="71">
                  <c:v>44302</c:v>
                </c:pt>
                <c:pt idx="72">
                  <c:v>44301</c:v>
                </c:pt>
                <c:pt idx="73">
                  <c:v>44300</c:v>
                </c:pt>
                <c:pt idx="74">
                  <c:v>44299</c:v>
                </c:pt>
                <c:pt idx="75">
                  <c:v>44298</c:v>
                </c:pt>
                <c:pt idx="76">
                  <c:v>44295</c:v>
                </c:pt>
                <c:pt idx="77">
                  <c:v>44294</c:v>
                </c:pt>
                <c:pt idx="78">
                  <c:v>44293</c:v>
                </c:pt>
                <c:pt idx="79">
                  <c:v>44292</c:v>
                </c:pt>
                <c:pt idx="80">
                  <c:v>44287</c:v>
                </c:pt>
                <c:pt idx="81">
                  <c:v>44286</c:v>
                </c:pt>
                <c:pt idx="82">
                  <c:v>44285</c:v>
                </c:pt>
                <c:pt idx="83">
                  <c:v>44284</c:v>
                </c:pt>
                <c:pt idx="84">
                  <c:v>44281</c:v>
                </c:pt>
                <c:pt idx="85">
                  <c:v>44280</c:v>
                </c:pt>
                <c:pt idx="86">
                  <c:v>44279</c:v>
                </c:pt>
                <c:pt idx="87">
                  <c:v>44278</c:v>
                </c:pt>
                <c:pt idx="88">
                  <c:v>44277</c:v>
                </c:pt>
                <c:pt idx="89">
                  <c:v>44274</c:v>
                </c:pt>
                <c:pt idx="90">
                  <c:v>44273</c:v>
                </c:pt>
                <c:pt idx="91">
                  <c:v>44272</c:v>
                </c:pt>
                <c:pt idx="92">
                  <c:v>44271</c:v>
                </c:pt>
                <c:pt idx="93">
                  <c:v>44270</c:v>
                </c:pt>
                <c:pt idx="94">
                  <c:v>44267</c:v>
                </c:pt>
                <c:pt idx="95">
                  <c:v>44266</c:v>
                </c:pt>
                <c:pt idx="96">
                  <c:v>44265</c:v>
                </c:pt>
                <c:pt idx="97">
                  <c:v>44264</c:v>
                </c:pt>
                <c:pt idx="98">
                  <c:v>44263</c:v>
                </c:pt>
                <c:pt idx="99">
                  <c:v>44260</c:v>
                </c:pt>
                <c:pt idx="100">
                  <c:v>44259</c:v>
                </c:pt>
                <c:pt idx="101">
                  <c:v>44258</c:v>
                </c:pt>
                <c:pt idx="102">
                  <c:v>44257</c:v>
                </c:pt>
                <c:pt idx="103">
                  <c:v>44256</c:v>
                </c:pt>
                <c:pt idx="104">
                  <c:v>44253</c:v>
                </c:pt>
                <c:pt idx="105">
                  <c:v>44252</c:v>
                </c:pt>
                <c:pt idx="106">
                  <c:v>44251</c:v>
                </c:pt>
                <c:pt idx="107">
                  <c:v>44250</c:v>
                </c:pt>
                <c:pt idx="108">
                  <c:v>44249</c:v>
                </c:pt>
                <c:pt idx="109">
                  <c:v>44246</c:v>
                </c:pt>
                <c:pt idx="110">
                  <c:v>44245</c:v>
                </c:pt>
                <c:pt idx="111">
                  <c:v>44244</c:v>
                </c:pt>
                <c:pt idx="112">
                  <c:v>44243</c:v>
                </c:pt>
                <c:pt idx="113">
                  <c:v>44242</c:v>
                </c:pt>
                <c:pt idx="114">
                  <c:v>44239</c:v>
                </c:pt>
                <c:pt idx="115">
                  <c:v>44238</c:v>
                </c:pt>
                <c:pt idx="116">
                  <c:v>44237</c:v>
                </c:pt>
                <c:pt idx="117">
                  <c:v>44236</c:v>
                </c:pt>
                <c:pt idx="118">
                  <c:v>44235</c:v>
                </c:pt>
                <c:pt idx="119">
                  <c:v>44232</c:v>
                </c:pt>
                <c:pt idx="120">
                  <c:v>44231</c:v>
                </c:pt>
                <c:pt idx="121">
                  <c:v>44230</c:v>
                </c:pt>
                <c:pt idx="122">
                  <c:v>44229</c:v>
                </c:pt>
                <c:pt idx="123">
                  <c:v>44228</c:v>
                </c:pt>
                <c:pt idx="124">
                  <c:v>44225</c:v>
                </c:pt>
                <c:pt idx="125">
                  <c:v>44224</c:v>
                </c:pt>
                <c:pt idx="126">
                  <c:v>44223</c:v>
                </c:pt>
                <c:pt idx="127">
                  <c:v>44222</c:v>
                </c:pt>
                <c:pt idx="128">
                  <c:v>44221</c:v>
                </c:pt>
                <c:pt idx="129">
                  <c:v>44218</c:v>
                </c:pt>
                <c:pt idx="130">
                  <c:v>44217</c:v>
                </c:pt>
                <c:pt idx="131">
                  <c:v>44216</c:v>
                </c:pt>
                <c:pt idx="132">
                  <c:v>44215</c:v>
                </c:pt>
                <c:pt idx="133">
                  <c:v>44214</c:v>
                </c:pt>
                <c:pt idx="134">
                  <c:v>44211</c:v>
                </c:pt>
                <c:pt idx="135">
                  <c:v>44210</c:v>
                </c:pt>
                <c:pt idx="136">
                  <c:v>44209</c:v>
                </c:pt>
                <c:pt idx="137">
                  <c:v>44208</c:v>
                </c:pt>
                <c:pt idx="138">
                  <c:v>44207</c:v>
                </c:pt>
                <c:pt idx="139">
                  <c:v>44204</c:v>
                </c:pt>
                <c:pt idx="140">
                  <c:v>44203</c:v>
                </c:pt>
                <c:pt idx="141">
                  <c:v>44201</c:v>
                </c:pt>
                <c:pt idx="142">
                  <c:v>44200</c:v>
                </c:pt>
                <c:pt idx="143">
                  <c:v>44195</c:v>
                </c:pt>
              </c:numCache>
            </c:numRef>
          </c:cat>
          <c:val>
            <c:numRef>
              <c:f>OKRES!SWAN</c:f>
              <c:numCache>
                <c:formatCode>#,##0</c:formatCode>
                <c:ptCount val="144"/>
                <c:pt idx="0">
                  <c:v>69259148.464818791</c:v>
                </c:pt>
                <c:pt idx="1">
                  <c:v>68609876.678510889</c:v>
                </c:pt>
                <c:pt idx="2">
                  <c:v>70065271.570000008</c:v>
                </c:pt>
                <c:pt idx="3">
                  <c:v>70125688.929999992</c:v>
                </c:pt>
                <c:pt idx="4">
                  <c:v>69735494.859999999</c:v>
                </c:pt>
                <c:pt idx="5">
                  <c:v>70117075.319999993</c:v>
                </c:pt>
                <c:pt idx="6">
                  <c:v>69181877.756796658</c:v>
                </c:pt>
                <c:pt idx="7">
                  <c:v>68704377.24532412</c:v>
                </c:pt>
                <c:pt idx="8">
                  <c:v>74957161.459999993</c:v>
                </c:pt>
                <c:pt idx="9">
                  <c:v>74936915.94372572</c:v>
                </c:pt>
                <c:pt idx="10">
                  <c:v>75205051.687061116</c:v>
                </c:pt>
                <c:pt idx="11">
                  <c:v>75834785.219999999</c:v>
                </c:pt>
                <c:pt idx="12">
                  <c:v>75542319.539999992</c:v>
                </c:pt>
                <c:pt idx="13">
                  <c:v>75421579.61999999</c:v>
                </c:pt>
                <c:pt idx="14">
                  <c:v>74848722.49000001</c:v>
                </c:pt>
                <c:pt idx="15">
                  <c:v>76565719.829999998</c:v>
                </c:pt>
                <c:pt idx="16">
                  <c:v>74646413.810000002</c:v>
                </c:pt>
                <c:pt idx="17">
                  <c:v>75665325.579999998</c:v>
                </c:pt>
                <c:pt idx="18">
                  <c:v>75303459.339999989</c:v>
                </c:pt>
                <c:pt idx="19">
                  <c:v>75251145.359999999</c:v>
                </c:pt>
                <c:pt idx="20">
                  <c:v>74177871.120000005</c:v>
                </c:pt>
                <c:pt idx="21">
                  <c:v>75510870.540000007</c:v>
                </c:pt>
                <c:pt idx="22">
                  <c:v>76435506</c:v>
                </c:pt>
                <c:pt idx="23">
                  <c:v>76326900.689999998</c:v>
                </c:pt>
                <c:pt idx="24">
                  <c:v>76016715.50999999</c:v>
                </c:pt>
                <c:pt idx="25">
                  <c:v>74699185.909999996</c:v>
                </c:pt>
                <c:pt idx="26">
                  <c:v>74261383.340000004</c:v>
                </c:pt>
                <c:pt idx="27">
                  <c:v>74227602.520000011</c:v>
                </c:pt>
                <c:pt idx="28">
                  <c:v>74271819.430000007</c:v>
                </c:pt>
                <c:pt idx="29">
                  <c:v>73908469.360000014</c:v>
                </c:pt>
                <c:pt idx="30">
                  <c:v>74367906.969999999</c:v>
                </c:pt>
                <c:pt idx="31">
                  <c:v>74538958.019999996</c:v>
                </c:pt>
                <c:pt idx="32">
                  <c:v>75302799.939999983</c:v>
                </c:pt>
                <c:pt idx="33">
                  <c:v>74354681.609999999</c:v>
                </c:pt>
                <c:pt idx="34">
                  <c:v>74766358.010000005</c:v>
                </c:pt>
                <c:pt idx="35">
                  <c:v>74150547.599999994</c:v>
                </c:pt>
                <c:pt idx="36">
                  <c:v>74793355.409999996</c:v>
                </c:pt>
                <c:pt idx="37">
                  <c:v>75097546.669999987</c:v>
                </c:pt>
                <c:pt idx="38">
                  <c:v>75365423.310000002</c:v>
                </c:pt>
                <c:pt idx="39">
                  <c:v>75290243.460000008</c:v>
                </c:pt>
                <c:pt idx="40">
                  <c:v>74608997.270000011</c:v>
                </c:pt>
                <c:pt idx="41">
                  <c:v>74610757.24000001</c:v>
                </c:pt>
                <c:pt idx="42">
                  <c:v>74606772.920000017</c:v>
                </c:pt>
                <c:pt idx="43">
                  <c:v>73645343.390000001</c:v>
                </c:pt>
                <c:pt idx="44">
                  <c:v>72226940.836595818</c:v>
                </c:pt>
                <c:pt idx="45">
                  <c:v>71859898.345069319</c:v>
                </c:pt>
                <c:pt idx="46">
                  <c:v>70483752.459999993</c:v>
                </c:pt>
                <c:pt idx="47">
                  <c:v>70649330.479999989</c:v>
                </c:pt>
                <c:pt idx="48">
                  <c:v>70390969.019999996</c:v>
                </c:pt>
                <c:pt idx="49">
                  <c:v>69863600.679999992</c:v>
                </c:pt>
                <c:pt idx="50">
                  <c:v>70572100.179999992</c:v>
                </c:pt>
                <c:pt idx="51">
                  <c:v>70312302.730752319</c:v>
                </c:pt>
                <c:pt idx="52">
                  <c:v>69136366.135407045</c:v>
                </c:pt>
                <c:pt idx="53">
                  <c:v>67962103.25</c:v>
                </c:pt>
                <c:pt idx="54">
                  <c:v>68030512.790000007</c:v>
                </c:pt>
                <c:pt idx="55">
                  <c:v>68652956.019999996</c:v>
                </c:pt>
                <c:pt idx="56">
                  <c:v>68824213.979999989</c:v>
                </c:pt>
                <c:pt idx="57">
                  <c:v>68231189.169999987</c:v>
                </c:pt>
                <c:pt idx="58">
                  <c:v>66583922.108131044</c:v>
                </c:pt>
                <c:pt idx="59">
                  <c:v>66610371.044934921</c:v>
                </c:pt>
                <c:pt idx="60">
                  <c:v>64182899.04498788</c:v>
                </c:pt>
                <c:pt idx="61">
                  <c:v>64227190.609999999</c:v>
                </c:pt>
                <c:pt idx="62">
                  <c:v>64641679.420000002</c:v>
                </c:pt>
                <c:pt idx="63">
                  <c:v>63979373.829999998</c:v>
                </c:pt>
                <c:pt idx="64">
                  <c:v>63012322.046260245</c:v>
                </c:pt>
                <c:pt idx="65">
                  <c:v>63208110.654956006</c:v>
                </c:pt>
                <c:pt idx="66">
                  <c:v>61956445.030000001</c:v>
                </c:pt>
                <c:pt idx="67">
                  <c:v>62055859.460625954</c:v>
                </c:pt>
                <c:pt idx="68">
                  <c:v>61829030.935284026</c:v>
                </c:pt>
                <c:pt idx="69">
                  <c:v>61491206.079999998</c:v>
                </c:pt>
                <c:pt idx="70">
                  <c:v>61840055.699999996</c:v>
                </c:pt>
                <c:pt idx="71">
                  <c:v>62254832.5</c:v>
                </c:pt>
                <c:pt idx="72">
                  <c:v>62473847.449999996</c:v>
                </c:pt>
                <c:pt idx="73">
                  <c:v>62248301.149999999</c:v>
                </c:pt>
                <c:pt idx="74">
                  <c:v>61097167.130000003</c:v>
                </c:pt>
                <c:pt idx="75">
                  <c:v>61342435.667570218</c:v>
                </c:pt>
                <c:pt idx="76">
                  <c:v>61115115.926593892</c:v>
                </c:pt>
                <c:pt idx="77">
                  <c:v>60270864.142046392</c:v>
                </c:pt>
                <c:pt idx="78">
                  <c:v>60832687.721163981</c:v>
                </c:pt>
                <c:pt idx="79">
                  <c:v>60240786</c:v>
                </c:pt>
                <c:pt idx="80">
                  <c:v>58495661.219999999</c:v>
                </c:pt>
                <c:pt idx="81">
                  <c:v>58032358.359999999</c:v>
                </c:pt>
                <c:pt idx="82">
                  <c:v>58137859.439999998</c:v>
                </c:pt>
                <c:pt idx="83">
                  <c:v>58459214.719999999</c:v>
                </c:pt>
                <c:pt idx="84">
                  <c:v>57436430.196406245</c:v>
                </c:pt>
                <c:pt idx="85">
                  <c:v>56184165.934026867</c:v>
                </c:pt>
                <c:pt idx="86">
                  <c:v>56071517.418353766</c:v>
                </c:pt>
                <c:pt idx="87">
                  <c:v>56769512.626242839</c:v>
                </c:pt>
                <c:pt idx="88">
                  <c:v>56281149.089999996</c:v>
                </c:pt>
                <c:pt idx="89">
                  <c:v>56240522.892717779</c:v>
                </c:pt>
                <c:pt idx="90">
                  <c:v>57211559.408215962</c:v>
                </c:pt>
                <c:pt idx="91">
                  <c:v>52630857.479999997</c:v>
                </c:pt>
                <c:pt idx="92">
                  <c:v>53782756.389999993</c:v>
                </c:pt>
                <c:pt idx="93">
                  <c:v>54323053.299999997</c:v>
                </c:pt>
                <c:pt idx="94">
                  <c:v>54458808.32</c:v>
                </c:pt>
                <c:pt idx="95">
                  <c:v>54141846.079999998</c:v>
                </c:pt>
                <c:pt idx="96">
                  <c:v>54392055.339999996</c:v>
                </c:pt>
                <c:pt idx="97">
                  <c:v>54138449.93</c:v>
                </c:pt>
                <c:pt idx="98">
                  <c:v>53354142.689999998</c:v>
                </c:pt>
                <c:pt idx="99">
                  <c:v>52660770.529999994</c:v>
                </c:pt>
                <c:pt idx="100">
                  <c:v>52805395.54999999</c:v>
                </c:pt>
                <c:pt idx="101">
                  <c:v>52762051.760000005</c:v>
                </c:pt>
                <c:pt idx="102">
                  <c:v>53205152.349999994</c:v>
                </c:pt>
                <c:pt idx="103">
                  <c:v>52936586.039999999</c:v>
                </c:pt>
                <c:pt idx="104">
                  <c:v>51792285.580000006</c:v>
                </c:pt>
                <c:pt idx="105">
                  <c:v>52585832.228240423</c:v>
                </c:pt>
                <c:pt idx="106">
                  <c:v>52626207.913478635</c:v>
                </c:pt>
                <c:pt idx="107">
                  <c:v>51558286.790000007</c:v>
                </c:pt>
                <c:pt idx="108">
                  <c:v>52606000.297673017</c:v>
                </c:pt>
                <c:pt idx="109">
                  <c:v>53245165.122680306</c:v>
                </c:pt>
                <c:pt idx="110">
                  <c:v>52452243.710000001</c:v>
                </c:pt>
                <c:pt idx="111">
                  <c:v>52613582.340000004</c:v>
                </c:pt>
                <c:pt idx="112">
                  <c:v>53083829.75</c:v>
                </c:pt>
                <c:pt idx="113">
                  <c:v>52298323.929999992</c:v>
                </c:pt>
                <c:pt idx="114">
                  <c:v>51302003.579999998</c:v>
                </c:pt>
                <c:pt idx="115">
                  <c:v>51776744.639999993</c:v>
                </c:pt>
                <c:pt idx="116">
                  <c:v>50787581.130000003</c:v>
                </c:pt>
                <c:pt idx="117">
                  <c:v>51425622.18999999</c:v>
                </c:pt>
                <c:pt idx="118">
                  <c:v>51705071.559999995</c:v>
                </c:pt>
                <c:pt idx="119">
                  <c:v>51856994.609999992</c:v>
                </c:pt>
                <c:pt idx="120">
                  <c:v>51043795.280000001</c:v>
                </c:pt>
                <c:pt idx="121">
                  <c:v>51407725.00999999</c:v>
                </c:pt>
                <c:pt idx="122">
                  <c:v>51761664.170000002</c:v>
                </c:pt>
                <c:pt idx="123">
                  <c:v>52125841.93</c:v>
                </c:pt>
                <c:pt idx="124">
                  <c:v>51606206.979999997</c:v>
                </c:pt>
                <c:pt idx="125">
                  <c:v>52662405.68999999</c:v>
                </c:pt>
                <c:pt idx="126">
                  <c:v>51110749.309999995</c:v>
                </c:pt>
                <c:pt idx="127">
                  <c:v>52510678.079999991</c:v>
                </c:pt>
                <c:pt idx="128">
                  <c:v>51551583.859999999</c:v>
                </c:pt>
                <c:pt idx="129">
                  <c:v>51738299.139999993</c:v>
                </c:pt>
                <c:pt idx="130">
                  <c:v>51760513.169999994</c:v>
                </c:pt>
                <c:pt idx="131">
                  <c:v>52626514.269999988</c:v>
                </c:pt>
                <c:pt idx="132">
                  <c:v>52469582.279999994</c:v>
                </c:pt>
                <c:pt idx="133">
                  <c:v>53626012.280000001</c:v>
                </c:pt>
                <c:pt idx="134">
                  <c:v>52620251.159999996</c:v>
                </c:pt>
                <c:pt idx="135">
                  <c:v>53840988.909999996</c:v>
                </c:pt>
                <c:pt idx="136">
                  <c:v>53620950.949999996</c:v>
                </c:pt>
                <c:pt idx="137">
                  <c:v>54161861.249999993</c:v>
                </c:pt>
                <c:pt idx="138">
                  <c:v>54780135.089999996</c:v>
                </c:pt>
                <c:pt idx="139">
                  <c:v>54936588.560000002</c:v>
                </c:pt>
                <c:pt idx="140">
                  <c:v>54973542.719999999</c:v>
                </c:pt>
                <c:pt idx="141">
                  <c:v>53252181.170000002</c:v>
                </c:pt>
                <c:pt idx="142">
                  <c:v>53244136.380000003</c:v>
                </c:pt>
                <c:pt idx="143">
                  <c:v>52593534.060000002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39-483F-9014-45B7AEBAA3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10538328"/>
        <c:axId val="610538656"/>
      </c:areaChart>
      <c:dateAx>
        <c:axId val="61053832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numFmt formatCode="m/d/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10538656"/>
        <c:crosses val="autoZero"/>
        <c:auto val="0"/>
        <c:lblOffset val="100"/>
        <c:baseTimeUnit val="days"/>
      </c:dateAx>
      <c:valAx>
        <c:axId val="61053865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10538328"/>
        <c:crosses val="autoZero"/>
        <c:crossBetween val="midCat"/>
        <c:dispUnits>
          <c:builtInUnit val="millions"/>
          <c:dispUnitsLbl>
            <c:layout>
              <c:manualLayout>
                <c:xMode val="edge"/>
                <c:yMode val="edge"/>
                <c:x val="3.9511111111111101E-3"/>
                <c:y val="3.3859490740740739E-2"/>
              </c:manualLayout>
            </c:layout>
            <c:tx>
              <c:rich>
                <a:bodyPr rot="0" spcFirstLastPara="1" vertOverflow="ellipsis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pl-PL">
                      <a:solidFill>
                        <a:sysClr val="windowText" lastClr="000000"/>
                      </a:solidFill>
                    </a:rPr>
                    <a:t>Miliony PLN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l-PL" sz="2000" b="1">
                <a:solidFill>
                  <a:sysClr val="windowText" lastClr="000000"/>
                </a:solidFill>
              </a:rPr>
              <a:t>Beta ETF WIG</a:t>
            </a:r>
            <a:r>
              <a:rPr lang="pl-PL" sz="2000" b="1" baseline="0">
                <a:solidFill>
                  <a:sysClr val="windowText" lastClr="000000"/>
                </a:solidFill>
              </a:rPr>
              <a:t>20TR - liczba CI (skorygowana)</a:t>
            </a:r>
            <a:endParaRPr lang="en-US" sz="2000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3.937101851851852E-2"/>
          <c:y val="0.11029467592592594"/>
          <c:w val="0.94769379629629624"/>
          <c:h val="0.71470810185185185"/>
        </c:manualLayout>
      </c:layout>
      <c:lineChart>
        <c:grouping val="standard"/>
        <c:varyColors val="0"/>
        <c:ser>
          <c:idx val="0"/>
          <c:order val="0"/>
          <c:tx>
            <c:strRef>
              <c:f>OKRES!$L$7</c:f>
              <c:strCache>
                <c:ptCount val="1"/>
                <c:pt idx="0">
                  <c:v>Liczba CI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OKRES!daty</c:f>
              <c:numCache>
                <c:formatCode>m/d/yyyy</c:formatCode>
                <c:ptCount val="144"/>
                <c:pt idx="0">
                  <c:v>44405</c:v>
                </c:pt>
                <c:pt idx="1">
                  <c:v>44404</c:v>
                </c:pt>
                <c:pt idx="2">
                  <c:v>44403</c:v>
                </c:pt>
                <c:pt idx="3">
                  <c:v>44400</c:v>
                </c:pt>
                <c:pt idx="4">
                  <c:v>44399</c:v>
                </c:pt>
                <c:pt idx="5">
                  <c:v>44398</c:v>
                </c:pt>
                <c:pt idx="6">
                  <c:v>44397</c:v>
                </c:pt>
                <c:pt idx="7">
                  <c:v>44396</c:v>
                </c:pt>
                <c:pt idx="8">
                  <c:v>44393</c:v>
                </c:pt>
                <c:pt idx="9">
                  <c:v>44392</c:v>
                </c:pt>
                <c:pt idx="10">
                  <c:v>44391</c:v>
                </c:pt>
                <c:pt idx="11">
                  <c:v>44390</c:v>
                </c:pt>
                <c:pt idx="12">
                  <c:v>44389</c:v>
                </c:pt>
                <c:pt idx="13">
                  <c:v>44386</c:v>
                </c:pt>
                <c:pt idx="14">
                  <c:v>44385</c:v>
                </c:pt>
                <c:pt idx="15">
                  <c:v>44384</c:v>
                </c:pt>
                <c:pt idx="16">
                  <c:v>44383</c:v>
                </c:pt>
                <c:pt idx="17">
                  <c:v>44382</c:v>
                </c:pt>
                <c:pt idx="18">
                  <c:v>44379</c:v>
                </c:pt>
                <c:pt idx="19">
                  <c:v>44378</c:v>
                </c:pt>
                <c:pt idx="20">
                  <c:v>44377</c:v>
                </c:pt>
                <c:pt idx="21">
                  <c:v>44376</c:v>
                </c:pt>
                <c:pt idx="22">
                  <c:v>44375</c:v>
                </c:pt>
                <c:pt idx="23">
                  <c:v>44372</c:v>
                </c:pt>
                <c:pt idx="24">
                  <c:v>44371</c:v>
                </c:pt>
                <c:pt idx="25">
                  <c:v>44370</c:v>
                </c:pt>
                <c:pt idx="26">
                  <c:v>44369</c:v>
                </c:pt>
                <c:pt idx="27">
                  <c:v>44368</c:v>
                </c:pt>
                <c:pt idx="28">
                  <c:v>44365</c:v>
                </c:pt>
                <c:pt idx="29">
                  <c:v>44364</c:v>
                </c:pt>
                <c:pt idx="30">
                  <c:v>44363</c:v>
                </c:pt>
                <c:pt idx="31">
                  <c:v>44362</c:v>
                </c:pt>
                <c:pt idx="32">
                  <c:v>44361</c:v>
                </c:pt>
                <c:pt idx="33">
                  <c:v>44358</c:v>
                </c:pt>
                <c:pt idx="34">
                  <c:v>44357</c:v>
                </c:pt>
                <c:pt idx="35">
                  <c:v>44356</c:v>
                </c:pt>
                <c:pt idx="36">
                  <c:v>44355</c:v>
                </c:pt>
                <c:pt idx="37">
                  <c:v>44354</c:v>
                </c:pt>
                <c:pt idx="38">
                  <c:v>44351</c:v>
                </c:pt>
                <c:pt idx="39">
                  <c:v>44349</c:v>
                </c:pt>
                <c:pt idx="40">
                  <c:v>44348</c:v>
                </c:pt>
                <c:pt idx="41">
                  <c:v>44347</c:v>
                </c:pt>
                <c:pt idx="42">
                  <c:v>44344</c:v>
                </c:pt>
                <c:pt idx="43">
                  <c:v>44343</c:v>
                </c:pt>
                <c:pt idx="44">
                  <c:v>44342</c:v>
                </c:pt>
                <c:pt idx="45">
                  <c:v>44341</c:v>
                </c:pt>
                <c:pt idx="46">
                  <c:v>44340</c:v>
                </c:pt>
                <c:pt idx="47">
                  <c:v>44337</c:v>
                </c:pt>
                <c:pt idx="48">
                  <c:v>44336</c:v>
                </c:pt>
                <c:pt idx="49">
                  <c:v>44335</c:v>
                </c:pt>
                <c:pt idx="50">
                  <c:v>44334</c:v>
                </c:pt>
                <c:pt idx="51">
                  <c:v>44333</c:v>
                </c:pt>
                <c:pt idx="52">
                  <c:v>44330</c:v>
                </c:pt>
                <c:pt idx="53">
                  <c:v>44329</c:v>
                </c:pt>
                <c:pt idx="54">
                  <c:v>44328</c:v>
                </c:pt>
                <c:pt idx="55">
                  <c:v>44327</c:v>
                </c:pt>
                <c:pt idx="56">
                  <c:v>44326</c:v>
                </c:pt>
                <c:pt idx="57">
                  <c:v>44323</c:v>
                </c:pt>
                <c:pt idx="58">
                  <c:v>44322</c:v>
                </c:pt>
                <c:pt idx="59">
                  <c:v>44321</c:v>
                </c:pt>
                <c:pt idx="60">
                  <c:v>44320</c:v>
                </c:pt>
                <c:pt idx="61">
                  <c:v>44316</c:v>
                </c:pt>
                <c:pt idx="62">
                  <c:v>44315</c:v>
                </c:pt>
                <c:pt idx="63">
                  <c:v>44314</c:v>
                </c:pt>
                <c:pt idx="64">
                  <c:v>44313</c:v>
                </c:pt>
                <c:pt idx="65">
                  <c:v>44312</c:v>
                </c:pt>
                <c:pt idx="66">
                  <c:v>44309</c:v>
                </c:pt>
                <c:pt idx="67">
                  <c:v>44308</c:v>
                </c:pt>
                <c:pt idx="68">
                  <c:v>44307</c:v>
                </c:pt>
                <c:pt idx="69">
                  <c:v>44306</c:v>
                </c:pt>
                <c:pt idx="70">
                  <c:v>44305</c:v>
                </c:pt>
                <c:pt idx="71">
                  <c:v>44302</c:v>
                </c:pt>
                <c:pt idx="72">
                  <c:v>44301</c:v>
                </c:pt>
                <c:pt idx="73">
                  <c:v>44300</c:v>
                </c:pt>
                <c:pt idx="74">
                  <c:v>44299</c:v>
                </c:pt>
                <c:pt idx="75">
                  <c:v>44298</c:v>
                </c:pt>
                <c:pt idx="76">
                  <c:v>44295</c:v>
                </c:pt>
                <c:pt idx="77">
                  <c:v>44294</c:v>
                </c:pt>
                <c:pt idx="78">
                  <c:v>44293</c:v>
                </c:pt>
                <c:pt idx="79">
                  <c:v>44292</c:v>
                </c:pt>
                <c:pt idx="80">
                  <c:v>44287</c:v>
                </c:pt>
                <c:pt idx="81">
                  <c:v>44286</c:v>
                </c:pt>
                <c:pt idx="82">
                  <c:v>44285</c:v>
                </c:pt>
                <c:pt idx="83">
                  <c:v>44284</c:v>
                </c:pt>
                <c:pt idx="84">
                  <c:v>44281</c:v>
                </c:pt>
                <c:pt idx="85">
                  <c:v>44280</c:v>
                </c:pt>
                <c:pt idx="86">
                  <c:v>44279</c:v>
                </c:pt>
                <c:pt idx="87">
                  <c:v>44278</c:v>
                </c:pt>
                <c:pt idx="88">
                  <c:v>44277</c:v>
                </c:pt>
                <c:pt idx="89">
                  <c:v>44274</c:v>
                </c:pt>
                <c:pt idx="90">
                  <c:v>44273</c:v>
                </c:pt>
                <c:pt idx="91">
                  <c:v>44272</c:v>
                </c:pt>
                <c:pt idx="92">
                  <c:v>44271</c:v>
                </c:pt>
                <c:pt idx="93">
                  <c:v>44270</c:v>
                </c:pt>
                <c:pt idx="94">
                  <c:v>44267</c:v>
                </c:pt>
                <c:pt idx="95">
                  <c:v>44266</c:v>
                </c:pt>
                <c:pt idx="96">
                  <c:v>44265</c:v>
                </c:pt>
                <c:pt idx="97">
                  <c:v>44264</c:v>
                </c:pt>
                <c:pt idx="98">
                  <c:v>44263</c:v>
                </c:pt>
                <c:pt idx="99">
                  <c:v>44260</c:v>
                </c:pt>
                <c:pt idx="100">
                  <c:v>44259</c:v>
                </c:pt>
                <c:pt idx="101">
                  <c:v>44258</c:v>
                </c:pt>
                <c:pt idx="102">
                  <c:v>44257</c:v>
                </c:pt>
                <c:pt idx="103">
                  <c:v>44256</c:v>
                </c:pt>
                <c:pt idx="104">
                  <c:v>44253</c:v>
                </c:pt>
                <c:pt idx="105">
                  <c:v>44252</c:v>
                </c:pt>
                <c:pt idx="106">
                  <c:v>44251</c:v>
                </c:pt>
                <c:pt idx="107">
                  <c:v>44250</c:v>
                </c:pt>
                <c:pt idx="108">
                  <c:v>44249</c:v>
                </c:pt>
                <c:pt idx="109">
                  <c:v>44246</c:v>
                </c:pt>
                <c:pt idx="110">
                  <c:v>44245</c:v>
                </c:pt>
                <c:pt idx="111">
                  <c:v>44244</c:v>
                </c:pt>
                <c:pt idx="112">
                  <c:v>44243</c:v>
                </c:pt>
                <c:pt idx="113">
                  <c:v>44242</c:v>
                </c:pt>
                <c:pt idx="114">
                  <c:v>44239</c:v>
                </c:pt>
                <c:pt idx="115">
                  <c:v>44238</c:v>
                </c:pt>
                <c:pt idx="116">
                  <c:v>44237</c:v>
                </c:pt>
                <c:pt idx="117">
                  <c:v>44236</c:v>
                </c:pt>
                <c:pt idx="118">
                  <c:v>44235</c:v>
                </c:pt>
                <c:pt idx="119">
                  <c:v>44232</c:v>
                </c:pt>
                <c:pt idx="120">
                  <c:v>44231</c:v>
                </c:pt>
                <c:pt idx="121">
                  <c:v>44230</c:v>
                </c:pt>
                <c:pt idx="122">
                  <c:v>44229</c:v>
                </c:pt>
                <c:pt idx="123">
                  <c:v>44228</c:v>
                </c:pt>
                <c:pt idx="124">
                  <c:v>44225</c:v>
                </c:pt>
                <c:pt idx="125">
                  <c:v>44224</c:v>
                </c:pt>
                <c:pt idx="126">
                  <c:v>44223</c:v>
                </c:pt>
                <c:pt idx="127">
                  <c:v>44222</c:v>
                </c:pt>
                <c:pt idx="128">
                  <c:v>44221</c:v>
                </c:pt>
                <c:pt idx="129">
                  <c:v>44218</c:v>
                </c:pt>
                <c:pt idx="130">
                  <c:v>44217</c:v>
                </c:pt>
                <c:pt idx="131">
                  <c:v>44216</c:v>
                </c:pt>
                <c:pt idx="132">
                  <c:v>44215</c:v>
                </c:pt>
                <c:pt idx="133">
                  <c:v>44214</c:v>
                </c:pt>
                <c:pt idx="134">
                  <c:v>44211</c:v>
                </c:pt>
                <c:pt idx="135">
                  <c:v>44210</c:v>
                </c:pt>
                <c:pt idx="136">
                  <c:v>44209</c:v>
                </c:pt>
                <c:pt idx="137">
                  <c:v>44208</c:v>
                </c:pt>
                <c:pt idx="138">
                  <c:v>44207</c:v>
                </c:pt>
                <c:pt idx="139">
                  <c:v>44204</c:v>
                </c:pt>
                <c:pt idx="140">
                  <c:v>44203</c:v>
                </c:pt>
                <c:pt idx="141">
                  <c:v>44201</c:v>
                </c:pt>
                <c:pt idx="142">
                  <c:v>44200</c:v>
                </c:pt>
                <c:pt idx="143">
                  <c:v>44195</c:v>
                </c:pt>
              </c:numCache>
            </c:numRef>
          </c:cat>
          <c:val>
            <c:numRef>
              <c:f>OKRES!liczba_CI</c:f>
              <c:numCache>
                <c:formatCode>#,##0</c:formatCode>
                <c:ptCount val="144"/>
                <c:pt idx="0">
                  <c:v>1802913</c:v>
                </c:pt>
                <c:pt idx="1">
                  <c:v>1802913</c:v>
                </c:pt>
                <c:pt idx="2">
                  <c:v>1827913</c:v>
                </c:pt>
                <c:pt idx="3">
                  <c:v>1827913</c:v>
                </c:pt>
                <c:pt idx="4">
                  <c:v>1827913</c:v>
                </c:pt>
                <c:pt idx="5">
                  <c:v>1827913</c:v>
                </c:pt>
                <c:pt idx="6">
                  <c:v>1827913</c:v>
                </c:pt>
                <c:pt idx="7">
                  <c:v>1827913</c:v>
                </c:pt>
                <c:pt idx="8">
                  <c:v>1947913</c:v>
                </c:pt>
                <c:pt idx="9">
                  <c:v>1947913</c:v>
                </c:pt>
                <c:pt idx="10">
                  <c:v>1947913</c:v>
                </c:pt>
                <c:pt idx="11">
                  <c:v>1967913</c:v>
                </c:pt>
                <c:pt idx="12">
                  <c:v>1967913</c:v>
                </c:pt>
                <c:pt idx="13">
                  <c:v>1967913</c:v>
                </c:pt>
                <c:pt idx="14">
                  <c:v>1967913</c:v>
                </c:pt>
                <c:pt idx="15">
                  <c:v>1967913</c:v>
                </c:pt>
                <c:pt idx="16">
                  <c:v>1967913</c:v>
                </c:pt>
                <c:pt idx="17">
                  <c:v>1967913</c:v>
                </c:pt>
                <c:pt idx="18">
                  <c:v>1967913</c:v>
                </c:pt>
                <c:pt idx="19">
                  <c:v>1967913</c:v>
                </c:pt>
                <c:pt idx="20">
                  <c:v>1967913</c:v>
                </c:pt>
                <c:pt idx="21">
                  <c:v>1967913</c:v>
                </c:pt>
                <c:pt idx="22">
                  <c:v>1967913</c:v>
                </c:pt>
                <c:pt idx="23">
                  <c:v>1967913</c:v>
                </c:pt>
                <c:pt idx="24">
                  <c:v>1967913</c:v>
                </c:pt>
                <c:pt idx="25">
                  <c:v>1967913</c:v>
                </c:pt>
                <c:pt idx="26">
                  <c:v>1967913</c:v>
                </c:pt>
                <c:pt idx="27">
                  <c:v>1967913</c:v>
                </c:pt>
                <c:pt idx="28">
                  <c:v>1967913</c:v>
                </c:pt>
                <c:pt idx="29">
                  <c:v>1967913</c:v>
                </c:pt>
                <c:pt idx="30">
                  <c:v>1967913</c:v>
                </c:pt>
                <c:pt idx="31">
                  <c:v>1967913</c:v>
                </c:pt>
                <c:pt idx="32">
                  <c:v>1967913</c:v>
                </c:pt>
                <c:pt idx="33">
                  <c:v>1967913</c:v>
                </c:pt>
                <c:pt idx="34">
                  <c:v>1967913</c:v>
                </c:pt>
                <c:pt idx="35">
                  <c:v>1967913</c:v>
                </c:pt>
                <c:pt idx="36">
                  <c:v>1967913</c:v>
                </c:pt>
                <c:pt idx="37">
                  <c:v>1967913</c:v>
                </c:pt>
                <c:pt idx="38">
                  <c:v>1967913</c:v>
                </c:pt>
                <c:pt idx="39">
                  <c:v>1967913</c:v>
                </c:pt>
                <c:pt idx="40">
                  <c:v>1967913</c:v>
                </c:pt>
                <c:pt idx="41">
                  <c:v>1967913</c:v>
                </c:pt>
                <c:pt idx="42">
                  <c:v>1967913</c:v>
                </c:pt>
                <c:pt idx="43">
                  <c:v>1967913</c:v>
                </c:pt>
                <c:pt idx="44">
                  <c:v>1967913</c:v>
                </c:pt>
                <c:pt idx="45">
                  <c:v>1967913</c:v>
                </c:pt>
                <c:pt idx="46">
                  <c:v>1947913</c:v>
                </c:pt>
                <c:pt idx="47">
                  <c:v>1947913</c:v>
                </c:pt>
                <c:pt idx="48">
                  <c:v>1947913</c:v>
                </c:pt>
                <c:pt idx="49">
                  <c:v>1947913</c:v>
                </c:pt>
                <c:pt idx="50">
                  <c:v>1947913</c:v>
                </c:pt>
                <c:pt idx="51">
                  <c:v>1947913</c:v>
                </c:pt>
                <c:pt idx="52">
                  <c:v>1947913</c:v>
                </c:pt>
                <c:pt idx="53">
                  <c:v>1917913</c:v>
                </c:pt>
                <c:pt idx="54">
                  <c:v>1917913</c:v>
                </c:pt>
                <c:pt idx="55">
                  <c:v>1917913</c:v>
                </c:pt>
                <c:pt idx="56">
                  <c:v>1917913</c:v>
                </c:pt>
                <c:pt idx="57">
                  <c:v>1917913</c:v>
                </c:pt>
                <c:pt idx="58">
                  <c:v>1917913</c:v>
                </c:pt>
                <c:pt idx="59">
                  <c:v>1917913</c:v>
                </c:pt>
                <c:pt idx="60">
                  <c:v>1887913</c:v>
                </c:pt>
                <c:pt idx="61">
                  <c:v>1857913</c:v>
                </c:pt>
                <c:pt idx="62">
                  <c:v>1857913</c:v>
                </c:pt>
                <c:pt idx="63">
                  <c:v>1857913</c:v>
                </c:pt>
                <c:pt idx="64">
                  <c:v>1857913</c:v>
                </c:pt>
                <c:pt idx="65">
                  <c:v>1857913</c:v>
                </c:pt>
                <c:pt idx="66">
                  <c:v>1837913</c:v>
                </c:pt>
                <c:pt idx="67">
                  <c:v>1837913</c:v>
                </c:pt>
                <c:pt idx="68">
                  <c:v>1837913</c:v>
                </c:pt>
                <c:pt idx="69">
                  <c:v>1822913</c:v>
                </c:pt>
                <c:pt idx="70">
                  <c:v>1822913</c:v>
                </c:pt>
                <c:pt idx="71">
                  <c:v>1822913</c:v>
                </c:pt>
                <c:pt idx="72">
                  <c:v>1822913</c:v>
                </c:pt>
                <c:pt idx="73">
                  <c:v>1822913</c:v>
                </c:pt>
                <c:pt idx="74">
                  <c:v>1822913</c:v>
                </c:pt>
                <c:pt idx="75">
                  <c:v>1822913</c:v>
                </c:pt>
                <c:pt idx="76">
                  <c:v>1822913</c:v>
                </c:pt>
                <c:pt idx="77">
                  <c:v>1792913</c:v>
                </c:pt>
                <c:pt idx="78">
                  <c:v>1792913</c:v>
                </c:pt>
                <c:pt idx="79">
                  <c:v>1762913</c:v>
                </c:pt>
                <c:pt idx="80">
                  <c:v>1762913</c:v>
                </c:pt>
                <c:pt idx="81">
                  <c:v>1762913</c:v>
                </c:pt>
                <c:pt idx="82">
                  <c:v>1762913</c:v>
                </c:pt>
                <c:pt idx="83">
                  <c:v>1762913</c:v>
                </c:pt>
                <c:pt idx="84">
                  <c:v>1762913</c:v>
                </c:pt>
                <c:pt idx="85">
                  <c:v>1762913</c:v>
                </c:pt>
                <c:pt idx="86">
                  <c:v>1737913</c:v>
                </c:pt>
                <c:pt idx="87">
                  <c:v>1737913</c:v>
                </c:pt>
                <c:pt idx="88">
                  <c:v>1717913</c:v>
                </c:pt>
                <c:pt idx="89">
                  <c:v>1717913</c:v>
                </c:pt>
                <c:pt idx="90">
                  <c:v>1717913</c:v>
                </c:pt>
                <c:pt idx="91">
                  <c:v>1597913</c:v>
                </c:pt>
                <c:pt idx="92">
                  <c:v>1597913</c:v>
                </c:pt>
                <c:pt idx="93">
                  <c:v>1597913</c:v>
                </c:pt>
                <c:pt idx="94">
                  <c:v>1597913</c:v>
                </c:pt>
                <c:pt idx="95">
                  <c:v>1597913</c:v>
                </c:pt>
                <c:pt idx="96">
                  <c:v>1597913</c:v>
                </c:pt>
                <c:pt idx="97">
                  <c:v>1597913</c:v>
                </c:pt>
                <c:pt idx="98">
                  <c:v>1597913</c:v>
                </c:pt>
                <c:pt idx="99">
                  <c:v>1597913</c:v>
                </c:pt>
                <c:pt idx="100">
                  <c:v>1597913</c:v>
                </c:pt>
                <c:pt idx="101">
                  <c:v>1597913</c:v>
                </c:pt>
                <c:pt idx="102">
                  <c:v>1597913</c:v>
                </c:pt>
                <c:pt idx="103">
                  <c:v>1597913</c:v>
                </c:pt>
                <c:pt idx="104">
                  <c:v>1597913</c:v>
                </c:pt>
                <c:pt idx="105">
                  <c:v>1597913</c:v>
                </c:pt>
                <c:pt idx="106">
                  <c:v>1597913</c:v>
                </c:pt>
                <c:pt idx="107">
                  <c:v>1577913</c:v>
                </c:pt>
                <c:pt idx="108">
                  <c:v>1577913</c:v>
                </c:pt>
                <c:pt idx="109">
                  <c:v>1577913</c:v>
                </c:pt>
                <c:pt idx="110">
                  <c:v>1557913</c:v>
                </c:pt>
                <c:pt idx="111">
                  <c:v>1557913</c:v>
                </c:pt>
                <c:pt idx="112">
                  <c:v>1557913</c:v>
                </c:pt>
                <c:pt idx="113">
                  <c:v>1557913</c:v>
                </c:pt>
                <c:pt idx="114">
                  <c:v>1557913</c:v>
                </c:pt>
                <c:pt idx="115">
                  <c:v>1557913</c:v>
                </c:pt>
                <c:pt idx="116">
                  <c:v>1557913</c:v>
                </c:pt>
                <c:pt idx="117">
                  <c:v>1557913</c:v>
                </c:pt>
                <c:pt idx="118">
                  <c:v>1557913</c:v>
                </c:pt>
                <c:pt idx="119">
                  <c:v>1557913</c:v>
                </c:pt>
                <c:pt idx="120">
                  <c:v>1557913</c:v>
                </c:pt>
                <c:pt idx="121">
                  <c:v>1557913</c:v>
                </c:pt>
                <c:pt idx="122">
                  <c:v>1557913</c:v>
                </c:pt>
                <c:pt idx="123">
                  <c:v>1557913</c:v>
                </c:pt>
                <c:pt idx="124">
                  <c:v>1557913</c:v>
                </c:pt>
                <c:pt idx="125">
                  <c:v>1557913</c:v>
                </c:pt>
                <c:pt idx="126">
                  <c:v>1557913</c:v>
                </c:pt>
                <c:pt idx="127">
                  <c:v>1557913</c:v>
                </c:pt>
                <c:pt idx="128">
                  <c:v>1557913</c:v>
                </c:pt>
                <c:pt idx="129">
                  <c:v>1557913</c:v>
                </c:pt>
                <c:pt idx="130">
                  <c:v>1557913</c:v>
                </c:pt>
                <c:pt idx="131">
                  <c:v>1557913</c:v>
                </c:pt>
                <c:pt idx="132">
                  <c:v>1557913</c:v>
                </c:pt>
                <c:pt idx="133">
                  <c:v>1557913</c:v>
                </c:pt>
                <c:pt idx="134">
                  <c:v>1557913</c:v>
                </c:pt>
                <c:pt idx="135">
                  <c:v>1557913</c:v>
                </c:pt>
                <c:pt idx="136">
                  <c:v>1557913</c:v>
                </c:pt>
                <c:pt idx="137">
                  <c:v>1557913</c:v>
                </c:pt>
                <c:pt idx="138">
                  <c:v>1557913</c:v>
                </c:pt>
                <c:pt idx="139">
                  <c:v>1557913</c:v>
                </c:pt>
                <c:pt idx="140">
                  <c:v>1557913</c:v>
                </c:pt>
                <c:pt idx="141">
                  <c:v>1557913</c:v>
                </c:pt>
                <c:pt idx="142">
                  <c:v>1557913</c:v>
                </c:pt>
                <c:pt idx="143">
                  <c:v>1557913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D0BB-4188-8FFE-5C1C35916B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10538328"/>
        <c:axId val="610538656"/>
      </c:lineChart>
      <c:dateAx>
        <c:axId val="610538328"/>
        <c:scaling>
          <c:orientation val="minMax"/>
        </c:scaling>
        <c:delete val="0"/>
        <c:axPos val="b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numFmt formatCode="m/d/yyyy" sourceLinked="0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10538656"/>
        <c:crosses val="autoZero"/>
        <c:auto val="0"/>
        <c:lblOffset val="100"/>
        <c:baseTimeUnit val="days"/>
      </c:dateAx>
      <c:valAx>
        <c:axId val="610538656"/>
        <c:scaling>
          <c:orientation val="minMax"/>
        </c:scaling>
        <c:delete val="0"/>
        <c:axPos val="l"/>
        <c:majorGridlines>
          <c:spPr>
            <a:ln w="6350" cap="flat" cmpd="sng" algn="ctr">
              <a:solidFill>
                <a:schemeClr val="bg1">
                  <a:lumMod val="85000"/>
                </a:schemeClr>
              </a:solidFill>
              <a:prstDash val="dash"/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610538328"/>
        <c:crosses val="autoZero"/>
        <c:crossBetween val="between"/>
        <c:dispUnits>
          <c:builtInUnit val="millions"/>
          <c:dispUnitsLbl>
            <c:layout>
              <c:manualLayout>
                <c:xMode val="edge"/>
                <c:yMode val="edge"/>
                <c:x val="3.9511111111111101E-3"/>
                <c:y val="3.3859490740740739E-2"/>
              </c:manualLayout>
            </c:layout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</c:dispUnitsLbl>
        </c:dispUnits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6" Type="http://schemas.openxmlformats.org/officeDocument/2006/relationships/chart" Target="../charts/chart24.xml"/><Relationship Id="rId5" Type="http://schemas.openxmlformats.org/officeDocument/2006/relationships/chart" Target="../charts/chart23.xml"/><Relationship Id="rId4" Type="http://schemas.openxmlformats.org/officeDocument/2006/relationships/chart" Target="../charts/char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9</xdr:row>
      <xdr:rowOff>0</xdr:rowOff>
    </xdr:from>
    <xdr:to>
      <xdr:col>33</xdr:col>
      <xdr:colOff>436800</xdr:colOff>
      <xdr:row>32</xdr:row>
      <xdr:rowOff>113760</xdr:rowOff>
    </xdr:to>
    <xdr:graphicFrame macro="">
      <xdr:nvGraphicFramePr>
        <xdr:cNvPr id="14" name="Wykres 1">
          <a:extLst>
            <a:ext uri="{FF2B5EF4-FFF2-40B4-BE49-F238E27FC236}">
              <a16:creationId xmlns:a16="http://schemas.microsoft.com/office/drawing/2014/main" id="{AEA68C3B-8A37-4A5F-B035-27DF3C6FAF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34</xdr:row>
      <xdr:rowOff>0</xdr:rowOff>
    </xdr:from>
    <xdr:to>
      <xdr:col>33</xdr:col>
      <xdr:colOff>436800</xdr:colOff>
      <xdr:row>57</xdr:row>
      <xdr:rowOff>113760</xdr:rowOff>
    </xdr:to>
    <xdr:graphicFrame macro="">
      <xdr:nvGraphicFramePr>
        <xdr:cNvPr id="15" name="Wykres 2">
          <a:extLst>
            <a:ext uri="{FF2B5EF4-FFF2-40B4-BE49-F238E27FC236}">
              <a16:creationId xmlns:a16="http://schemas.microsoft.com/office/drawing/2014/main" id="{8365E546-6B41-4548-938D-FEACEAE761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59</xdr:row>
      <xdr:rowOff>0</xdr:rowOff>
    </xdr:from>
    <xdr:to>
      <xdr:col>33</xdr:col>
      <xdr:colOff>436800</xdr:colOff>
      <xdr:row>82</xdr:row>
      <xdr:rowOff>113760</xdr:rowOff>
    </xdr:to>
    <xdr:graphicFrame macro="">
      <xdr:nvGraphicFramePr>
        <xdr:cNvPr id="16" name="Wykres 3">
          <a:extLst>
            <a:ext uri="{FF2B5EF4-FFF2-40B4-BE49-F238E27FC236}">
              <a16:creationId xmlns:a16="http://schemas.microsoft.com/office/drawing/2014/main" id="{26FE3170-02F4-4D4A-97A4-C6D2538D34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84</xdr:row>
      <xdr:rowOff>0</xdr:rowOff>
    </xdr:from>
    <xdr:to>
      <xdr:col>33</xdr:col>
      <xdr:colOff>436800</xdr:colOff>
      <xdr:row>107</xdr:row>
      <xdr:rowOff>113759</xdr:rowOff>
    </xdr:to>
    <xdr:graphicFrame macro="">
      <xdr:nvGraphicFramePr>
        <xdr:cNvPr id="17" name="Wykres 4">
          <a:extLst>
            <a:ext uri="{FF2B5EF4-FFF2-40B4-BE49-F238E27FC236}">
              <a16:creationId xmlns:a16="http://schemas.microsoft.com/office/drawing/2014/main" id="{60D1BC4F-3994-4988-80A0-875D692587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109</xdr:row>
      <xdr:rowOff>0</xdr:rowOff>
    </xdr:from>
    <xdr:to>
      <xdr:col>33</xdr:col>
      <xdr:colOff>436800</xdr:colOff>
      <xdr:row>132</xdr:row>
      <xdr:rowOff>113761</xdr:rowOff>
    </xdr:to>
    <xdr:graphicFrame macro="">
      <xdr:nvGraphicFramePr>
        <xdr:cNvPr id="18" name="Wykres 5">
          <a:extLst>
            <a:ext uri="{FF2B5EF4-FFF2-40B4-BE49-F238E27FC236}">
              <a16:creationId xmlns:a16="http://schemas.microsoft.com/office/drawing/2014/main" id="{3BF91048-F72E-4C21-A335-D94EA9363D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133</xdr:row>
      <xdr:rowOff>182879</xdr:rowOff>
    </xdr:from>
    <xdr:to>
      <xdr:col>33</xdr:col>
      <xdr:colOff>436800</xdr:colOff>
      <xdr:row>163</xdr:row>
      <xdr:rowOff>96479</xdr:rowOff>
    </xdr:to>
    <xdr:graphicFrame macro="">
      <xdr:nvGraphicFramePr>
        <xdr:cNvPr id="19" name="Wykres 6">
          <a:extLst>
            <a:ext uri="{FF2B5EF4-FFF2-40B4-BE49-F238E27FC236}">
              <a16:creationId xmlns:a16="http://schemas.microsoft.com/office/drawing/2014/main" id="{C736241E-2D1B-4D87-9F7C-744D4E3CD7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0.02117</cdr:x>
      <cdr:y>0.62512</cdr:y>
    </cdr:from>
    <cdr:to>
      <cdr:x>0.05503</cdr:x>
      <cdr:y>0.90452</cdr:y>
    </cdr:to>
    <cdr:sp macro="" textlink="">
      <cdr:nvSpPr>
        <cdr:cNvPr id="2" name="Prostokąt 1">
          <a:extLst xmlns:a="http://schemas.openxmlformats.org/drawingml/2006/main">
            <a:ext uri="{FF2B5EF4-FFF2-40B4-BE49-F238E27FC236}">
              <a16:creationId xmlns:a16="http://schemas.microsoft.com/office/drawing/2014/main" id="{C4BE0917-F707-44A0-9DA8-8B46FF835A2E}"/>
            </a:ext>
          </a:extLst>
        </cdr:cNvPr>
        <cdr:cNvSpPr/>
      </cdr:nvSpPr>
      <cdr:spPr>
        <a:xfrm xmlns:a="http://schemas.openxmlformats.org/drawingml/2006/main">
          <a:off x="228600" y="3375661"/>
          <a:ext cx="365760" cy="150876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0.94968</cdr:x>
      <cdr:y>0.04469</cdr:y>
    </cdr:from>
    <cdr:to>
      <cdr:x>0.9906</cdr:x>
      <cdr:y>0.52211</cdr:y>
    </cdr:to>
    <cdr:sp macro="" textlink="">
      <cdr:nvSpPr>
        <cdr:cNvPr id="3" name="Prostokąt 2">
          <a:extLst xmlns:a="http://schemas.openxmlformats.org/drawingml/2006/main">
            <a:ext uri="{FF2B5EF4-FFF2-40B4-BE49-F238E27FC236}">
              <a16:creationId xmlns:a16="http://schemas.microsoft.com/office/drawing/2014/main" id="{39E5FB86-FE1B-4B24-B939-E2C1490D2440}"/>
            </a:ext>
          </a:extLst>
        </cdr:cNvPr>
        <cdr:cNvSpPr/>
      </cdr:nvSpPr>
      <cdr:spPr>
        <a:xfrm xmlns:a="http://schemas.openxmlformats.org/drawingml/2006/main">
          <a:off x="10256520" y="241299"/>
          <a:ext cx="441960" cy="257810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pl-PL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0</xdr:colOff>
      <xdr:row>9</xdr:row>
      <xdr:rowOff>0</xdr:rowOff>
    </xdr:from>
    <xdr:to>
      <xdr:col>34</xdr:col>
      <xdr:colOff>436800</xdr:colOff>
      <xdr:row>32</xdr:row>
      <xdr:rowOff>113760</xdr:rowOff>
    </xdr:to>
    <xdr:graphicFrame macro="">
      <xdr:nvGraphicFramePr>
        <xdr:cNvPr id="14" name="Wykres 1">
          <a:extLst>
            <a:ext uri="{FF2B5EF4-FFF2-40B4-BE49-F238E27FC236}">
              <a16:creationId xmlns:a16="http://schemas.microsoft.com/office/drawing/2014/main" id="{DA482D16-068D-4A51-8FEA-58788C9CA3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34</xdr:col>
      <xdr:colOff>436800</xdr:colOff>
      <xdr:row>57</xdr:row>
      <xdr:rowOff>113760</xdr:rowOff>
    </xdr:to>
    <xdr:graphicFrame macro="">
      <xdr:nvGraphicFramePr>
        <xdr:cNvPr id="15" name="Wykres 2">
          <a:extLst>
            <a:ext uri="{FF2B5EF4-FFF2-40B4-BE49-F238E27FC236}">
              <a16:creationId xmlns:a16="http://schemas.microsoft.com/office/drawing/2014/main" id="{25474879-E698-4F3F-A407-581E647F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59</xdr:row>
      <xdr:rowOff>0</xdr:rowOff>
    </xdr:from>
    <xdr:to>
      <xdr:col>34</xdr:col>
      <xdr:colOff>436800</xdr:colOff>
      <xdr:row>82</xdr:row>
      <xdr:rowOff>113760</xdr:rowOff>
    </xdr:to>
    <xdr:graphicFrame macro="">
      <xdr:nvGraphicFramePr>
        <xdr:cNvPr id="16" name="Wykres 3">
          <a:extLst>
            <a:ext uri="{FF2B5EF4-FFF2-40B4-BE49-F238E27FC236}">
              <a16:creationId xmlns:a16="http://schemas.microsoft.com/office/drawing/2014/main" id="{571DDDF0-D46A-4695-B0FE-D5FFE80B3D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0</xdr:colOff>
      <xdr:row>84</xdr:row>
      <xdr:rowOff>0</xdr:rowOff>
    </xdr:from>
    <xdr:to>
      <xdr:col>34</xdr:col>
      <xdr:colOff>436800</xdr:colOff>
      <xdr:row>107</xdr:row>
      <xdr:rowOff>113759</xdr:rowOff>
    </xdr:to>
    <xdr:graphicFrame macro="">
      <xdr:nvGraphicFramePr>
        <xdr:cNvPr id="17" name="Wykres 4">
          <a:extLst>
            <a:ext uri="{FF2B5EF4-FFF2-40B4-BE49-F238E27FC236}">
              <a16:creationId xmlns:a16="http://schemas.microsoft.com/office/drawing/2014/main" id="{C5F340A4-AFD3-4D69-AA8D-1A33F89A3E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17</xdr:col>
      <xdr:colOff>0</xdr:colOff>
      <xdr:row>109</xdr:row>
      <xdr:rowOff>0</xdr:rowOff>
    </xdr:from>
    <xdr:to>
      <xdr:col>34</xdr:col>
      <xdr:colOff>436800</xdr:colOff>
      <xdr:row>132</xdr:row>
      <xdr:rowOff>113761</xdr:rowOff>
    </xdr:to>
    <xdr:graphicFrame macro="">
      <xdr:nvGraphicFramePr>
        <xdr:cNvPr id="18" name="Wykres 5">
          <a:extLst>
            <a:ext uri="{FF2B5EF4-FFF2-40B4-BE49-F238E27FC236}">
              <a16:creationId xmlns:a16="http://schemas.microsoft.com/office/drawing/2014/main" id="{CFB7FCF2-4E67-4A1E-9867-73A6E182DD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17</xdr:col>
      <xdr:colOff>0</xdr:colOff>
      <xdr:row>133</xdr:row>
      <xdr:rowOff>182879</xdr:rowOff>
    </xdr:from>
    <xdr:to>
      <xdr:col>34</xdr:col>
      <xdr:colOff>436800</xdr:colOff>
      <xdr:row>163</xdr:row>
      <xdr:rowOff>96479</xdr:rowOff>
    </xdr:to>
    <xdr:graphicFrame macro="">
      <xdr:nvGraphicFramePr>
        <xdr:cNvPr id="19" name="Wykres 6">
          <a:extLst>
            <a:ext uri="{FF2B5EF4-FFF2-40B4-BE49-F238E27FC236}">
              <a16:creationId xmlns:a16="http://schemas.microsoft.com/office/drawing/2014/main" id="{DD6EBEE7-0B47-4099-9ECD-366002369C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0.02117</cdr:x>
      <cdr:y>0.62512</cdr:y>
    </cdr:from>
    <cdr:to>
      <cdr:x>0.05503</cdr:x>
      <cdr:y>0.90452</cdr:y>
    </cdr:to>
    <cdr:sp macro="" textlink="">
      <cdr:nvSpPr>
        <cdr:cNvPr id="2" name="Prostokąt 1">
          <a:extLst xmlns:a="http://schemas.openxmlformats.org/drawingml/2006/main">
            <a:ext uri="{FF2B5EF4-FFF2-40B4-BE49-F238E27FC236}">
              <a16:creationId xmlns:a16="http://schemas.microsoft.com/office/drawing/2014/main" id="{C4BE0917-F707-44A0-9DA8-8B46FF835A2E}"/>
            </a:ext>
          </a:extLst>
        </cdr:cNvPr>
        <cdr:cNvSpPr/>
      </cdr:nvSpPr>
      <cdr:spPr>
        <a:xfrm xmlns:a="http://schemas.openxmlformats.org/drawingml/2006/main">
          <a:off x="228600" y="3375661"/>
          <a:ext cx="365760" cy="150876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l-PL"/>
        </a:p>
      </cdr:txBody>
    </cdr:sp>
  </cdr:relSizeAnchor>
  <cdr:relSizeAnchor xmlns:cdr="http://schemas.openxmlformats.org/drawingml/2006/chartDrawing">
    <cdr:from>
      <cdr:x>0.94968</cdr:x>
      <cdr:y>0.04469</cdr:y>
    </cdr:from>
    <cdr:to>
      <cdr:x>0.9906</cdr:x>
      <cdr:y>0.52211</cdr:y>
    </cdr:to>
    <cdr:sp macro="" textlink="">
      <cdr:nvSpPr>
        <cdr:cNvPr id="3" name="Prostokąt 2">
          <a:extLst xmlns:a="http://schemas.openxmlformats.org/drawingml/2006/main">
            <a:ext uri="{FF2B5EF4-FFF2-40B4-BE49-F238E27FC236}">
              <a16:creationId xmlns:a16="http://schemas.microsoft.com/office/drawing/2014/main" id="{39E5FB86-FE1B-4B24-B939-E2C1490D2440}"/>
            </a:ext>
          </a:extLst>
        </cdr:cNvPr>
        <cdr:cNvSpPr/>
      </cdr:nvSpPr>
      <cdr:spPr>
        <a:xfrm xmlns:a="http://schemas.openxmlformats.org/drawingml/2006/main">
          <a:off x="10256520" y="241299"/>
          <a:ext cx="441960" cy="257810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pl-PL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10</xdr:row>
      <xdr:rowOff>0</xdr:rowOff>
    </xdr:from>
    <xdr:to>
      <xdr:col>30</xdr:col>
      <xdr:colOff>436800</xdr:colOff>
      <xdr:row>33</xdr:row>
      <xdr:rowOff>113760</xdr:rowOff>
    </xdr:to>
    <xdr:graphicFrame macro="">
      <xdr:nvGraphicFramePr>
        <xdr:cNvPr id="14" name="Wykres 1">
          <a:extLst>
            <a:ext uri="{FF2B5EF4-FFF2-40B4-BE49-F238E27FC236}">
              <a16:creationId xmlns:a16="http://schemas.microsoft.com/office/drawing/2014/main" id="{FE2465EF-2D9D-4269-81F4-974E8E8014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35</xdr:row>
      <xdr:rowOff>0</xdr:rowOff>
    </xdr:from>
    <xdr:to>
      <xdr:col>30</xdr:col>
      <xdr:colOff>436800</xdr:colOff>
      <xdr:row>58</xdr:row>
      <xdr:rowOff>113760</xdr:rowOff>
    </xdr:to>
    <xdr:graphicFrame macro="">
      <xdr:nvGraphicFramePr>
        <xdr:cNvPr id="15" name="Wykres 2">
          <a:extLst>
            <a:ext uri="{FF2B5EF4-FFF2-40B4-BE49-F238E27FC236}">
              <a16:creationId xmlns:a16="http://schemas.microsoft.com/office/drawing/2014/main" id="{F0DAA84E-BDBD-404F-BC45-8868FBD54A9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60</xdr:row>
      <xdr:rowOff>0</xdr:rowOff>
    </xdr:from>
    <xdr:to>
      <xdr:col>30</xdr:col>
      <xdr:colOff>436800</xdr:colOff>
      <xdr:row>83</xdr:row>
      <xdr:rowOff>113760</xdr:rowOff>
    </xdr:to>
    <xdr:graphicFrame macro="">
      <xdr:nvGraphicFramePr>
        <xdr:cNvPr id="16" name="Wykres 3">
          <a:extLst>
            <a:ext uri="{FF2B5EF4-FFF2-40B4-BE49-F238E27FC236}">
              <a16:creationId xmlns:a16="http://schemas.microsoft.com/office/drawing/2014/main" id="{10CEDD68-9E25-4A52-B40E-D1A225D6F6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85</xdr:row>
      <xdr:rowOff>0</xdr:rowOff>
    </xdr:from>
    <xdr:to>
      <xdr:col>30</xdr:col>
      <xdr:colOff>436800</xdr:colOff>
      <xdr:row>108</xdr:row>
      <xdr:rowOff>113760</xdr:rowOff>
    </xdr:to>
    <xdr:graphicFrame macro="">
      <xdr:nvGraphicFramePr>
        <xdr:cNvPr id="17" name="Wykres 4">
          <a:extLst>
            <a:ext uri="{FF2B5EF4-FFF2-40B4-BE49-F238E27FC236}">
              <a16:creationId xmlns:a16="http://schemas.microsoft.com/office/drawing/2014/main" id="{30D23993-0CA1-4F89-AAC1-FECCED38C2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0</xdr:colOff>
      <xdr:row>110</xdr:row>
      <xdr:rowOff>0</xdr:rowOff>
    </xdr:from>
    <xdr:to>
      <xdr:col>30</xdr:col>
      <xdr:colOff>436800</xdr:colOff>
      <xdr:row>133</xdr:row>
      <xdr:rowOff>113760</xdr:rowOff>
    </xdr:to>
    <xdr:graphicFrame macro="">
      <xdr:nvGraphicFramePr>
        <xdr:cNvPr id="18" name="Wykres 5">
          <a:extLst>
            <a:ext uri="{FF2B5EF4-FFF2-40B4-BE49-F238E27FC236}">
              <a16:creationId xmlns:a16="http://schemas.microsoft.com/office/drawing/2014/main" id="{E8FF9AC0-B198-428B-92BE-521160A4E4C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0</xdr:colOff>
      <xdr:row>135</xdr:row>
      <xdr:rowOff>0</xdr:rowOff>
    </xdr:from>
    <xdr:to>
      <xdr:col>30</xdr:col>
      <xdr:colOff>436800</xdr:colOff>
      <xdr:row>158</xdr:row>
      <xdr:rowOff>113760</xdr:rowOff>
    </xdr:to>
    <xdr:graphicFrame macro="">
      <xdr:nvGraphicFramePr>
        <xdr:cNvPr id="19" name="Wykres 6">
          <a:extLst>
            <a:ext uri="{FF2B5EF4-FFF2-40B4-BE49-F238E27FC236}">
              <a16:creationId xmlns:a16="http://schemas.microsoft.com/office/drawing/2014/main" id="{6CDA8FEA-DACF-401A-BE5F-93902917458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10</xdr:row>
      <xdr:rowOff>0</xdr:rowOff>
    </xdr:from>
    <xdr:to>
      <xdr:col>32</xdr:col>
      <xdr:colOff>436800</xdr:colOff>
      <xdr:row>33</xdr:row>
      <xdr:rowOff>113760</xdr:rowOff>
    </xdr:to>
    <xdr:graphicFrame macro="">
      <xdr:nvGraphicFramePr>
        <xdr:cNvPr id="14" name="Wykres 1">
          <a:extLst>
            <a:ext uri="{FF2B5EF4-FFF2-40B4-BE49-F238E27FC236}">
              <a16:creationId xmlns:a16="http://schemas.microsoft.com/office/drawing/2014/main" id="{385E308E-C17D-43F9-BAE7-AC886BE6A9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35</xdr:row>
      <xdr:rowOff>0</xdr:rowOff>
    </xdr:from>
    <xdr:to>
      <xdr:col>32</xdr:col>
      <xdr:colOff>436800</xdr:colOff>
      <xdr:row>58</xdr:row>
      <xdr:rowOff>113760</xdr:rowOff>
    </xdr:to>
    <xdr:graphicFrame macro="">
      <xdr:nvGraphicFramePr>
        <xdr:cNvPr id="15" name="Wykres 2">
          <a:extLst>
            <a:ext uri="{FF2B5EF4-FFF2-40B4-BE49-F238E27FC236}">
              <a16:creationId xmlns:a16="http://schemas.microsoft.com/office/drawing/2014/main" id="{0A59AFED-4023-4764-804C-78A984D807D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0</xdr:colOff>
      <xdr:row>60</xdr:row>
      <xdr:rowOff>0</xdr:rowOff>
    </xdr:from>
    <xdr:to>
      <xdr:col>32</xdr:col>
      <xdr:colOff>436800</xdr:colOff>
      <xdr:row>83</xdr:row>
      <xdr:rowOff>113760</xdr:rowOff>
    </xdr:to>
    <xdr:graphicFrame macro="">
      <xdr:nvGraphicFramePr>
        <xdr:cNvPr id="16" name="Wykres 3">
          <a:extLst>
            <a:ext uri="{FF2B5EF4-FFF2-40B4-BE49-F238E27FC236}">
              <a16:creationId xmlns:a16="http://schemas.microsoft.com/office/drawing/2014/main" id="{0421BF86-84F5-4521-8064-AFCF84A17E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0</xdr:colOff>
      <xdr:row>85</xdr:row>
      <xdr:rowOff>0</xdr:rowOff>
    </xdr:from>
    <xdr:to>
      <xdr:col>32</xdr:col>
      <xdr:colOff>436800</xdr:colOff>
      <xdr:row>108</xdr:row>
      <xdr:rowOff>113760</xdr:rowOff>
    </xdr:to>
    <xdr:graphicFrame macro="">
      <xdr:nvGraphicFramePr>
        <xdr:cNvPr id="17" name="Wykres 4">
          <a:extLst>
            <a:ext uri="{FF2B5EF4-FFF2-40B4-BE49-F238E27FC236}">
              <a16:creationId xmlns:a16="http://schemas.microsoft.com/office/drawing/2014/main" id="{255C61AE-F3A2-4861-9037-CE40CF43B2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0</xdr:colOff>
      <xdr:row>135</xdr:row>
      <xdr:rowOff>0</xdr:rowOff>
    </xdr:from>
    <xdr:to>
      <xdr:col>32</xdr:col>
      <xdr:colOff>436800</xdr:colOff>
      <xdr:row>158</xdr:row>
      <xdr:rowOff>113760</xdr:rowOff>
    </xdr:to>
    <xdr:graphicFrame macro="">
      <xdr:nvGraphicFramePr>
        <xdr:cNvPr id="18" name="Wykres 6">
          <a:extLst>
            <a:ext uri="{FF2B5EF4-FFF2-40B4-BE49-F238E27FC236}">
              <a16:creationId xmlns:a16="http://schemas.microsoft.com/office/drawing/2014/main" id="{4E34B205-92A7-46E6-B63B-046A636A77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0</xdr:colOff>
      <xdr:row>110</xdr:row>
      <xdr:rowOff>0</xdr:rowOff>
    </xdr:from>
    <xdr:to>
      <xdr:col>32</xdr:col>
      <xdr:colOff>436800</xdr:colOff>
      <xdr:row>133</xdr:row>
      <xdr:rowOff>113760</xdr:rowOff>
    </xdr:to>
    <xdr:graphicFrame macro="">
      <xdr:nvGraphicFramePr>
        <xdr:cNvPr id="19" name="Wykres 5">
          <a:extLst>
            <a:ext uri="{FF2B5EF4-FFF2-40B4-BE49-F238E27FC236}">
              <a16:creationId xmlns:a16="http://schemas.microsoft.com/office/drawing/2014/main" id="{C8C84B9F-AD34-4BC5-A160-1BA5BE69C7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BDAAF4-956B-46E1-9D82-B1012E7571C3}">
  <sheetPr codeName="Arkusz4"/>
  <dimension ref="B2:C11"/>
  <sheetViews>
    <sheetView showGridLines="0" workbookViewId="0"/>
  </sheetViews>
  <sheetFormatPr defaultRowHeight="14.4" x14ac:dyDescent="0.3"/>
  <cols>
    <col min="1" max="1" width="2.6640625" customWidth="1"/>
    <col min="2" max="2" width="22.21875" customWidth="1"/>
    <col min="3" max="3" width="111.109375" customWidth="1"/>
  </cols>
  <sheetData>
    <row r="2" spans="2:3" x14ac:dyDescent="0.3">
      <c r="B2" s="79" t="s">
        <v>55</v>
      </c>
    </row>
    <row r="3" spans="2:3" x14ac:dyDescent="0.3">
      <c r="B3" s="80" t="s">
        <v>53</v>
      </c>
      <c r="C3" s="81" t="s">
        <v>56</v>
      </c>
    </row>
    <row r="4" spans="2:3" ht="28.8" x14ac:dyDescent="0.3">
      <c r="B4" s="82" t="s">
        <v>54</v>
      </c>
      <c r="C4" s="83" t="s">
        <v>57</v>
      </c>
    </row>
    <row r="5" spans="2:3" x14ac:dyDescent="0.3">
      <c r="B5" s="82" t="s">
        <v>11</v>
      </c>
      <c r="C5" s="83" t="s">
        <v>58</v>
      </c>
    </row>
    <row r="6" spans="2:3" x14ac:dyDescent="0.3">
      <c r="B6" s="82" t="s">
        <v>49</v>
      </c>
      <c r="C6" s="83" t="s">
        <v>59</v>
      </c>
    </row>
    <row r="7" spans="2:3" ht="28.8" x14ac:dyDescent="0.3">
      <c r="B7" s="82" t="s">
        <v>10</v>
      </c>
      <c r="C7" s="83" t="s">
        <v>60</v>
      </c>
    </row>
    <row r="8" spans="2:3" x14ac:dyDescent="0.3">
      <c r="B8" s="82" t="s">
        <v>9</v>
      </c>
      <c r="C8" s="83" t="s">
        <v>61</v>
      </c>
    </row>
    <row r="9" spans="2:3" ht="28.8" x14ac:dyDescent="0.3">
      <c r="B9" s="82" t="s">
        <v>50</v>
      </c>
      <c r="C9" s="83" t="s">
        <v>62</v>
      </c>
    </row>
    <row r="10" spans="2:3" ht="28.8" x14ac:dyDescent="0.3">
      <c r="B10" s="82" t="s">
        <v>51</v>
      </c>
      <c r="C10" s="83" t="s">
        <v>63</v>
      </c>
    </row>
    <row r="11" spans="2:3" ht="43.2" x14ac:dyDescent="0.3">
      <c r="B11" s="84" t="s">
        <v>52</v>
      </c>
      <c r="C11" s="85" t="s">
        <v>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6D12AF-BEE6-48BE-9658-06D543B7102F}">
  <sheetPr codeName="Arkusz1"/>
  <dimension ref="B2:O650"/>
  <sheetViews>
    <sheetView showGridLines="0" zoomScaleNormal="100" workbookViewId="0"/>
  </sheetViews>
  <sheetFormatPr defaultRowHeight="14.4" x14ac:dyDescent="0.3"/>
  <cols>
    <col min="1" max="1" width="2.6640625" style="1" customWidth="1"/>
    <col min="2" max="2" width="13.33203125" style="1" customWidth="1"/>
    <col min="3" max="15" width="13.44140625" style="1" customWidth="1"/>
    <col min="16" max="17" width="8.88671875" style="1" customWidth="1"/>
    <col min="18" max="62" width="8.88671875" style="1"/>
    <col min="63" max="63" width="8.88671875" style="1" customWidth="1"/>
    <col min="64" max="16384" width="8.88671875" style="1"/>
  </cols>
  <sheetData>
    <row r="2" spans="2:15" ht="15.6" x14ac:dyDescent="0.3">
      <c r="B2" s="30" t="s">
        <v>22</v>
      </c>
      <c r="C2" s="31" t="s">
        <v>65</v>
      </c>
      <c r="D2" s="30"/>
    </row>
    <row r="3" spans="2:15" x14ac:dyDescent="0.3">
      <c r="B3" s="1" t="s">
        <v>21</v>
      </c>
      <c r="C3" s="1" t="s">
        <v>12</v>
      </c>
    </row>
    <row r="4" spans="2:15" x14ac:dyDescent="0.3">
      <c r="B4" s="29" t="s">
        <v>20</v>
      </c>
      <c r="C4" s="29" t="s">
        <v>19</v>
      </c>
    </row>
    <row r="5" spans="2:15" ht="9" customHeight="1" x14ac:dyDescent="0.3"/>
    <row r="6" spans="2:15" x14ac:dyDescent="0.3">
      <c r="B6" s="28"/>
      <c r="C6" s="99" t="s">
        <v>18</v>
      </c>
      <c r="D6" s="95"/>
      <c r="E6" s="95"/>
      <c r="F6" s="95"/>
      <c r="G6" s="99" t="s">
        <v>17</v>
      </c>
      <c r="H6" s="95"/>
      <c r="I6" s="100"/>
      <c r="J6" s="99" t="s">
        <v>16</v>
      </c>
      <c r="K6" s="101"/>
      <c r="L6" s="102"/>
      <c r="M6" s="99" t="s">
        <v>15</v>
      </c>
      <c r="N6" s="95"/>
      <c r="O6" s="100"/>
    </row>
    <row r="7" spans="2:15" ht="13.2" customHeight="1" x14ac:dyDescent="0.3">
      <c r="B7" s="27" t="s">
        <v>14</v>
      </c>
      <c r="C7" s="26" t="s">
        <v>13</v>
      </c>
      <c r="D7" s="101" t="s">
        <v>12</v>
      </c>
      <c r="E7" s="101"/>
      <c r="F7" s="101"/>
      <c r="G7" s="99" t="s">
        <v>11</v>
      </c>
      <c r="H7" s="95" t="s">
        <v>8</v>
      </c>
      <c r="I7" s="100" t="s">
        <v>10</v>
      </c>
      <c r="J7" s="99" t="s">
        <v>9</v>
      </c>
      <c r="K7" s="95" t="s">
        <v>8</v>
      </c>
      <c r="L7" s="97" t="s">
        <v>7</v>
      </c>
      <c r="M7" s="99" t="s">
        <v>6</v>
      </c>
      <c r="N7" s="95" t="s">
        <v>5</v>
      </c>
      <c r="O7" s="97" t="s">
        <v>4</v>
      </c>
    </row>
    <row r="8" spans="2:15" ht="15" thickBot="1" x14ac:dyDescent="0.35">
      <c r="B8" s="25"/>
      <c r="C8" s="24" t="s">
        <v>3</v>
      </c>
      <c r="D8" s="23" t="s">
        <v>2</v>
      </c>
      <c r="E8" s="23" t="s">
        <v>1</v>
      </c>
      <c r="F8" s="23" t="s">
        <v>0</v>
      </c>
      <c r="G8" s="103"/>
      <c r="H8" s="96"/>
      <c r="I8" s="104"/>
      <c r="J8" s="103"/>
      <c r="K8" s="96"/>
      <c r="L8" s="98"/>
      <c r="M8" s="103"/>
      <c r="N8" s="96"/>
      <c r="O8" s="98"/>
    </row>
    <row r="9" spans="2:15" x14ac:dyDescent="0.3">
      <c r="B9" s="21"/>
      <c r="C9" s="20"/>
      <c r="D9" s="22"/>
      <c r="E9" s="16"/>
      <c r="F9" s="16"/>
      <c r="G9" s="17"/>
      <c r="H9" s="16"/>
      <c r="I9" s="18"/>
      <c r="J9" s="17"/>
      <c r="K9" s="16"/>
      <c r="L9" s="15"/>
      <c r="M9" s="14"/>
      <c r="N9" s="13"/>
      <c r="O9" s="12"/>
    </row>
    <row r="10" spans="2:15" x14ac:dyDescent="0.3">
      <c r="B10" s="21">
        <v>44405</v>
      </c>
      <c r="C10" s="20">
        <v>4156.74</v>
      </c>
      <c r="D10" s="22">
        <v>38.42</v>
      </c>
      <c r="E10" s="16">
        <v>441.60090000000002</v>
      </c>
      <c r="F10" s="16">
        <v>25</v>
      </c>
      <c r="G10" s="17">
        <v>70219526.870000005</v>
      </c>
      <c r="H10" s="16">
        <v>1827913</v>
      </c>
      <c r="I10" s="18">
        <f t="shared" ref="I10:I61" si="0">G10/H10</f>
        <v>38.415136207248381</v>
      </c>
      <c r="J10" s="17">
        <v>69259148.464818791</v>
      </c>
      <c r="K10" s="16">
        <f t="shared" ref="K10:K61" si="1">H10+ROUND((J10-G10)/I10,0)</f>
        <v>1802913</v>
      </c>
      <c r="L10" s="15">
        <f t="shared" ref="L10:L61" si="2">K10-K11</f>
        <v>0</v>
      </c>
      <c r="M10" s="14">
        <v>1.0000034003476281</v>
      </c>
      <c r="N10" s="13">
        <v>0.98974627163977436</v>
      </c>
      <c r="O10" s="12">
        <v>1.0257128707853782E-2</v>
      </c>
    </row>
    <row r="11" spans="2:15" x14ac:dyDescent="0.3">
      <c r="B11" s="21">
        <v>44404</v>
      </c>
      <c r="C11" s="20">
        <v>4117.5600000000004</v>
      </c>
      <c r="D11" s="22">
        <v>38.049999999999997</v>
      </c>
      <c r="E11" s="16">
        <v>328.68490000000003</v>
      </c>
      <c r="F11" s="16">
        <v>37</v>
      </c>
      <c r="G11" s="17">
        <v>69561251.99000001</v>
      </c>
      <c r="H11" s="16">
        <v>1827913</v>
      </c>
      <c r="I11" s="18">
        <f t="shared" si="0"/>
        <v>38.055012459564544</v>
      </c>
      <c r="J11" s="17">
        <v>68609876.678510889</v>
      </c>
      <c r="K11" s="16">
        <f t="shared" si="1"/>
        <v>1802913</v>
      </c>
      <c r="L11" s="15">
        <f t="shared" si="2"/>
        <v>-25000</v>
      </c>
      <c r="M11" s="14">
        <v>0.9999817560011548</v>
      </c>
      <c r="N11" s="13">
        <v>0.98969752238700226</v>
      </c>
      <c r="O11" s="12">
        <v>1.0284233614152509E-2</v>
      </c>
    </row>
    <row r="12" spans="2:15" x14ac:dyDescent="0.3">
      <c r="B12" s="21">
        <v>44403</v>
      </c>
      <c r="C12" s="20">
        <v>4147.29</v>
      </c>
      <c r="D12" s="22">
        <v>38.33</v>
      </c>
      <c r="E12" s="16">
        <v>385.35429999999997</v>
      </c>
      <c r="F12" s="16">
        <v>45</v>
      </c>
      <c r="G12" s="17">
        <v>70065271.570000008</v>
      </c>
      <c r="H12" s="16">
        <v>1827913</v>
      </c>
      <c r="I12" s="18">
        <f t="shared" si="0"/>
        <v>38.330747453516665</v>
      </c>
      <c r="J12" s="17">
        <v>70065271.570000008</v>
      </c>
      <c r="K12" s="16">
        <f t="shared" si="1"/>
        <v>1827913</v>
      </c>
      <c r="L12" s="15">
        <f t="shared" si="2"/>
        <v>0</v>
      </c>
      <c r="M12" s="14">
        <v>1.000086127404701</v>
      </c>
      <c r="N12" s="13">
        <v>0.98995157737600981</v>
      </c>
      <c r="O12" s="12">
        <v>1.0134550028691196E-2</v>
      </c>
    </row>
    <row r="13" spans="2:15" x14ac:dyDescent="0.3">
      <c r="B13" s="21">
        <v>44400</v>
      </c>
      <c r="C13" s="20">
        <v>4150.5600000000004</v>
      </c>
      <c r="D13" s="22">
        <v>38.375</v>
      </c>
      <c r="E13" s="16">
        <v>67.181699999999992</v>
      </c>
      <c r="F13" s="16">
        <v>19</v>
      </c>
      <c r="G13" s="17">
        <v>70125688.929999992</v>
      </c>
      <c r="H13" s="16">
        <v>1827913</v>
      </c>
      <c r="I13" s="18">
        <f t="shared" si="0"/>
        <v>38.3638000988012</v>
      </c>
      <c r="J13" s="17">
        <v>70125688.929999992</v>
      </c>
      <c r="K13" s="16">
        <f t="shared" si="1"/>
        <v>1827913</v>
      </c>
      <c r="L13" s="15">
        <f t="shared" si="2"/>
        <v>0</v>
      </c>
      <c r="M13" s="14">
        <v>1.0000200648296147</v>
      </c>
      <c r="N13" s="13">
        <v>0.98987599336516063</v>
      </c>
      <c r="O13" s="12">
        <v>1.0144071464454132E-2</v>
      </c>
    </row>
    <row r="14" spans="2:15" x14ac:dyDescent="0.3">
      <c r="B14" s="21">
        <v>44399</v>
      </c>
      <c r="C14" s="20">
        <v>4127.32</v>
      </c>
      <c r="D14" s="22">
        <v>38.229999999999997</v>
      </c>
      <c r="E14" s="16">
        <v>134.47629999999998</v>
      </c>
      <c r="F14" s="16">
        <v>21</v>
      </c>
      <c r="G14" s="17">
        <v>69735494.859999999</v>
      </c>
      <c r="H14" s="16">
        <v>1827913</v>
      </c>
      <c r="I14" s="18">
        <f t="shared" si="0"/>
        <v>38.150335852964552</v>
      </c>
      <c r="J14" s="17">
        <v>69735494.859999999</v>
      </c>
      <c r="K14" s="16">
        <f t="shared" si="1"/>
        <v>1827913</v>
      </c>
      <c r="L14" s="15">
        <f t="shared" si="2"/>
        <v>0</v>
      </c>
      <c r="M14" s="14">
        <v>0.99999811014462192</v>
      </c>
      <c r="N14" s="13">
        <v>0.98984316679157491</v>
      </c>
      <c r="O14" s="12">
        <v>1.0154943353046997E-2</v>
      </c>
    </row>
    <row r="15" spans="2:15" x14ac:dyDescent="0.3">
      <c r="B15" s="21">
        <v>44398</v>
      </c>
      <c r="C15" s="20">
        <v>4149.74</v>
      </c>
      <c r="D15" s="22">
        <v>38.32</v>
      </c>
      <c r="E15" s="16">
        <v>306.6859</v>
      </c>
      <c r="F15" s="16">
        <v>24</v>
      </c>
      <c r="G15" s="17">
        <v>70117075.319999993</v>
      </c>
      <c r="H15" s="16">
        <v>1827913</v>
      </c>
      <c r="I15" s="18">
        <f t="shared" si="0"/>
        <v>38.359087834048992</v>
      </c>
      <c r="J15" s="17">
        <v>70117075.319999993</v>
      </c>
      <c r="K15" s="16">
        <f t="shared" si="1"/>
        <v>1827913</v>
      </c>
      <c r="L15" s="15">
        <f t="shared" si="2"/>
        <v>0</v>
      </c>
      <c r="M15" s="14">
        <v>0.99997357904630868</v>
      </c>
      <c r="N15" s="13">
        <v>0.98981000623971827</v>
      </c>
      <c r="O15" s="12">
        <v>1.016357280659036E-2</v>
      </c>
    </row>
    <row r="16" spans="2:15" x14ac:dyDescent="0.3">
      <c r="B16" s="21">
        <v>44397</v>
      </c>
      <c r="C16" s="20">
        <v>4094.26</v>
      </c>
      <c r="D16" s="22">
        <v>37.68</v>
      </c>
      <c r="E16" s="16">
        <v>570.50109999999995</v>
      </c>
      <c r="F16" s="16">
        <v>56</v>
      </c>
      <c r="G16" s="17">
        <v>73723573.849999994</v>
      </c>
      <c r="H16" s="16">
        <v>1947913</v>
      </c>
      <c r="I16" s="18">
        <f t="shared" si="0"/>
        <v>37.847467443361175</v>
      </c>
      <c r="J16" s="17">
        <v>69181877.756796658</v>
      </c>
      <c r="K16" s="16">
        <f t="shared" si="1"/>
        <v>1827913</v>
      </c>
      <c r="L16" s="15">
        <f t="shared" si="2"/>
        <v>0</v>
      </c>
      <c r="M16" s="14">
        <v>1.0040917817264006</v>
      </c>
      <c r="N16" s="13">
        <v>0.99393883383346771</v>
      </c>
      <c r="O16" s="12">
        <v>1.0152947892932754E-2</v>
      </c>
    </row>
    <row r="17" spans="2:15" x14ac:dyDescent="0.3">
      <c r="B17" s="21">
        <v>44396</v>
      </c>
      <c r="C17" s="20">
        <v>4065.83</v>
      </c>
      <c r="D17" s="22">
        <v>37.15</v>
      </c>
      <c r="E17" s="16">
        <v>519.40329999999994</v>
      </c>
      <c r="F17" s="16">
        <v>137</v>
      </c>
      <c r="G17" s="17">
        <v>73214726.079999998</v>
      </c>
      <c r="H17" s="16">
        <v>1947913</v>
      </c>
      <c r="I17" s="18">
        <f t="shared" si="0"/>
        <v>37.586240288965676</v>
      </c>
      <c r="J17" s="17">
        <v>68704377.24532412</v>
      </c>
      <c r="K17" s="16">
        <f t="shared" si="1"/>
        <v>1827913</v>
      </c>
      <c r="L17" s="15">
        <f t="shared" si="2"/>
        <v>-120000</v>
      </c>
      <c r="M17" s="14">
        <v>0.99994433709353814</v>
      </c>
      <c r="N17" s="13">
        <v>0.98977671709597037</v>
      </c>
      <c r="O17" s="12">
        <v>1.0167619997567805E-2</v>
      </c>
    </row>
    <row r="18" spans="2:15" x14ac:dyDescent="0.3">
      <c r="B18" s="21">
        <v>44393</v>
      </c>
      <c r="C18" s="20">
        <v>4162.12</v>
      </c>
      <c r="D18" s="22">
        <v>38.465000000000003</v>
      </c>
      <c r="E18" s="16">
        <v>571.85259999999994</v>
      </c>
      <c r="F18" s="16">
        <v>34</v>
      </c>
      <c r="G18" s="17">
        <v>74957161.459999993</v>
      </c>
      <c r="H18" s="16">
        <v>1947913</v>
      </c>
      <c r="I18" s="18">
        <f t="shared" si="0"/>
        <v>38.480754253398381</v>
      </c>
      <c r="J18" s="17">
        <v>74957161.459999993</v>
      </c>
      <c r="K18" s="16">
        <f t="shared" si="1"/>
        <v>1947913</v>
      </c>
      <c r="L18" s="15">
        <f t="shared" si="2"/>
        <v>0</v>
      </c>
      <c r="M18" s="14">
        <v>0.99996711828527141</v>
      </c>
      <c r="N18" s="13">
        <v>0.99042993749993058</v>
      </c>
      <c r="O18" s="12">
        <v>9.5371807853408021E-3</v>
      </c>
    </row>
    <row r="19" spans="2:15" x14ac:dyDescent="0.3">
      <c r="B19" s="21">
        <v>44392</v>
      </c>
      <c r="C19" s="20">
        <v>4160.75</v>
      </c>
      <c r="D19" s="22">
        <v>38.64</v>
      </c>
      <c r="E19" s="16">
        <v>136.72409999999999</v>
      </c>
      <c r="F19" s="16">
        <v>35</v>
      </c>
      <c r="G19" s="17">
        <v>75706323.160000011</v>
      </c>
      <c r="H19" s="16">
        <v>1967913</v>
      </c>
      <c r="I19" s="18">
        <f t="shared" si="0"/>
        <v>38.470360813714841</v>
      </c>
      <c r="J19" s="17">
        <v>74936915.94372572</v>
      </c>
      <c r="K19" s="16">
        <f t="shared" si="1"/>
        <v>1947913</v>
      </c>
      <c r="L19" s="15">
        <f t="shared" si="2"/>
        <v>0</v>
      </c>
      <c r="M19" s="14">
        <v>1.0013130271647177</v>
      </c>
      <c r="N19" s="13">
        <v>0.99175191845111599</v>
      </c>
      <c r="O19" s="12">
        <v>9.5611087136017788E-3</v>
      </c>
    </row>
    <row r="20" spans="2:15" x14ac:dyDescent="0.3">
      <c r="B20" s="21">
        <v>44391</v>
      </c>
      <c r="C20" s="20">
        <v>4175.62</v>
      </c>
      <c r="D20" s="22">
        <v>38.645000000000003</v>
      </c>
      <c r="E20" s="16">
        <v>616.09199999999998</v>
      </c>
      <c r="F20" s="16">
        <v>25</v>
      </c>
      <c r="G20" s="17">
        <v>75977211.960000008</v>
      </c>
      <c r="H20" s="16">
        <v>1967913</v>
      </c>
      <c r="I20" s="18">
        <f t="shared" si="0"/>
        <v>38.608013646944762</v>
      </c>
      <c r="J20" s="17">
        <v>75205051.687061116</v>
      </c>
      <c r="K20" s="16">
        <f t="shared" si="1"/>
        <v>1947913</v>
      </c>
      <c r="L20" s="15">
        <f t="shared" si="2"/>
        <v>-20000</v>
      </c>
      <c r="M20" s="14">
        <v>1.0012862003385277</v>
      </c>
      <c r="N20" s="13">
        <v>0.99174641565776755</v>
      </c>
      <c r="O20" s="12">
        <v>9.5397846807601383E-3</v>
      </c>
    </row>
    <row r="21" spans="2:15" x14ac:dyDescent="0.3">
      <c r="B21" s="21">
        <v>44390</v>
      </c>
      <c r="C21" s="20">
        <v>4167.6899999999996</v>
      </c>
      <c r="D21" s="22">
        <v>38.54</v>
      </c>
      <c r="E21" s="16">
        <v>419.6454</v>
      </c>
      <c r="F21" s="16">
        <v>29</v>
      </c>
      <c r="G21" s="17">
        <v>75834785.219999999</v>
      </c>
      <c r="H21" s="16">
        <v>1967913</v>
      </c>
      <c r="I21" s="18">
        <f t="shared" si="0"/>
        <v>38.535639136486218</v>
      </c>
      <c r="J21" s="17">
        <v>75834785.219999999</v>
      </c>
      <c r="K21" s="16">
        <f t="shared" si="1"/>
        <v>1967913</v>
      </c>
      <c r="L21" s="15">
        <f t="shared" si="2"/>
        <v>0</v>
      </c>
      <c r="M21" s="14">
        <v>1.0004054412485088</v>
      </c>
      <c r="N21" s="13">
        <v>0.99096597362262562</v>
      </c>
      <c r="O21" s="12">
        <v>9.4394676258832549E-3</v>
      </c>
    </row>
    <row r="22" spans="2:15" x14ac:dyDescent="0.3">
      <c r="B22" s="21">
        <v>44389</v>
      </c>
      <c r="C22" s="20">
        <v>4151.53</v>
      </c>
      <c r="D22" s="22">
        <v>38.520000000000003</v>
      </c>
      <c r="E22" s="16">
        <v>187.96039999999999</v>
      </c>
      <c r="F22" s="16">
        <v>45</v>
      </c>
      <c r="G22" s="17">
        <v>75542319.539999992</v>
      </c>
      <c r="H22" s="16">
        <v>1967913</v>
      </c>
      <c r="I22" s="18">
        <f t="shared" si="0"/>
        <v>38.387021956763327</v>
      </c>
      <c r="J22" s="17">
        <v>75542319.539999992</v>
      </c>
      <c r="K22" s="16">
        <f t="shared" si="1"/>
        <v>1967913</v>
      </c>
      <c r="L22" s="15">
        <f t="shared" si="2"/>
        <v>0</v>
      </c>
      <c r="M22" s="14">
        <v>1.0003849343014231</v>
      </c>
      <c r="N22" s="13">
        <v>0.9909470456538223</v>
      </c>
      <c r="O22" s="12">
        <v>9.4378886476008256E-3</v>
      </c>
    </row>
    <row r="23" spans="2:15" x14ac:dyDescent="0.3">
      <c r="B23" s="21">
        <v>44386</v>
      </c>
      <c r="C23" s="20">
        <v>4144.72</v>
      </c>
      <c r="D23" s="22">
        <v>38.284999999999997</v>
      </c>
      <c r="E23" s="16">
        <v>61.630679999999998</v>
      </c>
      <c r="F23" s="16">
        <v>34</v>
      </c>
      <c r="G23" s="17">
        <v>75421579.61999999</v>
      </c>
      <c r="H23" s="16">
        <v>1967913</v>
      </c>
      <c r="I23" s="18">
        <f t="shared" si="0"/>
        <v>38.32566765908858</v>
      </c>
      <c r="J23" s="17">
        <v>75421579.61999999</v>
      </c>
      <c r="K23" s="16">
        <f t="shared" si="1"/>
        <v>1967913</v>
      </c>
      <c r="L23" s="15">
        <f t="shared" si="2"/>
        <v>0</v>
      </c>
      <c r="M23" s="14">
        <v>1.0003194994074829</v>
      </c>
      <c r="N23" s="13">
        <v>0.99090468731288561</v>
      </c>
      <c r="O23" s="12">
        <v>9.4148120945971789E-3</v>
      </c>
    </row>
    <row r="24" spans="2:15" x14ac:dyDescent="0.3">
      <c r="B24" s="21">
        <v>44385</v>
      </c>
      <c r="C24" s="20">
        <v>4113.1000000000004</v>
      </c>
      <c r="D24" s="22">
        <v>38</v>
      </c>
      <c r="E24" s="16">
        <v>449.03579999999999</v>
      </c>
      <c r="F24" s="16">
        <v>62</v>
      </c>
      <c r="G24" s="17">
        <v>74848722.49000001</v>
      </c>
      <c r="H24" s="16">
        <v>1967913</v>
      </c>
      <c r="I24" s="18">
        <f t="shared" si="0"/>
        <v>38.034568850350603</v>
      </c>
      <c r="J24" s="17">
        <v>74848722.49000001</v>
      </c>
      <c r="K24" s="16">
        <f t="shared" si="1"/>
        <v>1967913</v>
      </c>
      <c r="L24" s="15">
        <f t="shared" si="2"/>
        <v>0</v>
      </c>
      <c r="M24" s="14">
        <v>1.0002998610965337</v>
      </c>
      <c r="N24" s="13">
        <v>0.99086857120251692</v>
      </c>
      <c r="O24" s="12">
        <v>9.4312898940167329E-3</v>
      </c>
    </row>
    <row r="25" spans="2:15" x14ac:dyDescent="0.3">
      <c r="B25" s="21">
        <v>44384</v>
      </c>
      <c r="C25" s="20">
        <v>4207.32</v>
      </c>
      <c r="D25" s="22">
        <v>38.924999999999997</v>
      </c>
      <c r="E25" s="16">
        <v>460.7869</v>
      </c>
      <c r="F25" s="16">
        <v>54</v>
      </c>
      <c r="G25" s="17">
        <v>76565719.829999998</v>
      </c>
      <c r="H25" s="16">
        <v>1967913</v>
      </c>
      <c r="I25" s="18">
        <f t="shared" si="0"/>
        <v>38.907065419050539</v>
      </c>
      <c r="J25" s="17">
        <v>76565719.829999998</v>
      </c>
      <c r="K25" s="16">
        <f t="shared" si="1"/>
        <v>1967913</v>
      </c>
      <c r="L25" s="15">
        <f t="shared" si="2"/>
        <v>0</v>
      </c>
      <c r="M25" s="14">
        <v>1.0002711231612018</v>
      </c>
      <c r="N25" s="13">
        <v>0.9908381810873389</v>
      </c>
      <c r="O25" s="12">
        <v>9.4329420738628218E-3</v>
      </c>
    </row>
    <row r="26" spans="2:15" x14ac:dyDescent="0.3">
      <c r="B26" s="21">
        <v>44383</v>
      </c>
      <c r="C26" s="20">
        <v>4101.79</v>
      </c>
      <c r="D26" s="22">
        <v>38.005000000000003</v>
      </c>
      <c r="E26" s="16">
        <v>168.9436</v>
      </c>
      <c r="F26" s="16">
        <v>34</v>
      </c>
      <c r="G26" s="17">
        <v>74646413.810000002</v>
      </c>
      <c r="H26" s="16">
        <v>1967913</v>
      </c>
      <c r="I26" s="18">
        <f t="shared" si="0"/>
        <v>37.931765179659877</v>
      </c>
      <c r="J26" s="17">
        <v>74646413.810000002</v>
      </c>
      <c r="K26" s="16">
        <f t="shared" si="1"/>
        <v>1967913</v>
      </c>
      <c r="L26" s="15">
        <f t="shared" si="2"/>
        <v>0</v>
      </c>
      <c r="M26" s="14">
        <v>1.0002558124232011</v>
      </c>
      <c r="N26" s="13">
        <v>0.9908246828609435</v>
      </c>
      <c r="O26" s="12">
        <v>9.4311295622575338E-3</v>
      </c>
    </row>
    <row r="27" spans="2:15" x14ac:dyDescent="0.3">
      <c r="B27" s="21">
        <v>44382</v>
      </c>
      <c r="C27" s="20">
        <v>4157.67</v>
      </c>
      <c r="D27" s="22">
        <v>38.524999999999999</v>
      </c>
      <c r="E27" s="16">
        <v>35.521660000000004</v>
      </c>
      <c r="F27" s="16">
        <v>22</v>
      </c>
      <c r="G27" s="17">
        <v>75665325.579999998</v>
      </c>
      <c r="H27" s="16">
        <v>1967913</v>
      </c>
      <c r="I27" s="18">
        <f t="shared" si="0"/>
        <v>38.449527789084172</v>
      </c>
      <c r="J27" s="17">
        <v>75665325.579999998</v>
      </c>
      <c r="K27" s="16">
        <f t="shared" si="1"/>
        <v>1967913</v>
      </c>
      <c r="L27" s="15">
        <f t="shared" si="2"/>
        <v>0</v>
      </c>
      <c r="M27" s="14">
        <v>1.0002299877766549</v>
      </c>
      <c r="N27" s="13">
        <v>0.99080321277063366</v>
      </c>
      <c r="O27" s="12">
        <v>9.4267750060211923E-3</v>
      </c>
    </row>
    <row r="28" spans="2:15" x14ac:dyDescent="0.3">
      <c r="B28" s="21">
        <v>44379</v>
      </c>
      <c r="C28" s="20">
        <v>4137.45</v>
      </c>
      <c r="D28" s="22">
        <v>38.299999999999997</v>
      </c>
      <c r="E28" s="16">
        <v>241.75979999999998</v>
      </c>
      <c r="F28" s="16">
        <v>24</v>
      </c>
      <c r="G28" s="17">
        <v>75303459.339999989</v>
      </c>
      <c r="H28" s="16">
        <v>1967913</v>
      </c>
      <c r="I28" s="18">
        <f t="shared" si="0"/>
        <v>38.265644538147768</v>
      </c>
      <c r="J28" s="17">
        <v>75303459.339999989</v>
      </c>
      <c r="K28" s="16">
        <f t="shared" si="1"/>
        <v>1967913</v>
      </c>
      <c r="L28" s="15">
        <f t="shared" si="2"/>
        <v>0</v>
      </c>
      <c r="M28" s="14">
        <v>1.002083175612049</v>
      </c>
      <c r="N28" s="13">
        <v>0.99263659764292589</v>
      </c>
      <c r="O28" s="12">
        <v>9.4465779691230867E-3</v>
      </c>
    </row>
    <row r="29" spans="2:15" x14ac:dyDescent="0.3">
      <c r="B29" s="21">
        <v>44378</v>
      </c>
      <c r="C29" s="20">
        <v>4134.5</v>
      </c>
      <c r="D29" s="22">
        <v>38.215000000000003</v>
      </c>
      <c r="E29" s="16">
        <v>186.1216</v>
      </c>
      <c r="F29" s="16">
        <v>39</v>
      </c>
      <c r="G29" s="17">
        <v>75251145.359999999</v>
      </c>
      <c r="H29" s="16">
        <v>1967913</v>
      </c>
      <c r="I29" s="18">
        <f t="shared" si="0"/>
        <v>38.239061056052783</v>
      </c>
      <c r="J29" s="17">
        <v>75251145.359999999</v>
      </c>
      <c r="K29" s="16">
        <f t="shared" si="1"/>
        <v>1967913</v>
      </c>
      <c r="L29" s="15">
        <f t="shared" si="2"/>
        <v>0</v>
      </c>
      <c r="M29" s="14">
        <v>1.00028928875296</v>
      </c>
      <c r="N29" s="13">
        <v>0.99262242870398754</v>
      </c>
      <c r="O29" s="12">
        <v>7.6668600489724157E-3</v>
      </c>
    </row>
    <row r="30" spans="2:15" x14ac:dyDescent="0.3">
      <c r="B30" s="21">
        <v>44377</v>
      </c>
      <c r="C30" s="20">
        <v>4075.41</v>
      </c>
      <c r="D30" s="22">
        <v>37.695</v>
      </c>
      <c r="E30" s="16">
        <v>229.50360000000001</v>
      </c>
      <c r="F30" s="16">
        <v>61</v>
      </c>
      <c r="G30" s="17">
        <v>74177871.120000005</v>
      </c>
      <c r="H30" s="16">
        <v>1967913</v>
      </c>
      <c r="I30" s="18">
        <f t="shared" si="0"/>
        <v>37.693674019125851</v>
      </c>
      <c r="J30" s="17">
        <v>74177871.120000005</v>
      </c>
      <c r="K30" s="16">
        <f t="shared" si="1"/>
        <v>1967913</v>
      </c>
      <c r="L30" s="15">
        <f t="shared" si="2"/>
        <v>0</v>
      </c>
      <c r="M30" s="14">
        <v>1.000271298430329</v>
      </c>
      <c r="N30" s="13">
        <v>0.99258814452748889</v>
      </c>
      <c r="O30" s="12">
        <v>7.6831539028401272E-3</v>
      </c>
    </row>
    <row r="31" spans="2:15" x14ac:dyDescent="0.3">
      <c r="B31" s="21">
        <v>44376</v>
      </c>
      <c r="C31" s="20">
        <v>4148.58</v>
      </c>
      <c r="D31" s="22">
        <v>38.6</v>
      </c>
      <c r="E31" s="16">
        <v>122.70569999999999</v>
      </c>
      <c r="F31" s="16">
        <v>41</v>
      </c>
      <c r="G31" s="17">
        <v>75510870.540000007</v>
      </c>
      <c r="H31" s="16">
        <v>1967913</v>
      </c>
      <c r="I31" s="18">
        <f t="shared" si="0"/>
        <v>38.37104106736426</v>
      </c>
      <c r="J31" s="17">
        <v>75510870.540000007</v>
      </c>
      <c r="K31" s="16">
        <f t="shared" si="1"/>
        <v>1967913</v>
      </c>
      <c r="L31" s="15">
        <f t="shared" si="2"/>
        <v>0</v>
      </c>
      <c r="M31" s="14">
        <v>1.0002447007943076</v>
      </c>
      <c r="N31" s="13">
        <v>0.99257322255736757</v>
      </c>
      <c r="O31" s="12">
        <v>7.6714782369399492E-3</v>
      </c>
    </row>
    <row r="32" spans="2:15" x14ac:dyDescent="0.3">
      <c r="B32" s="21">
        <v>44375</v>
      </c>
      <c r="C32" s="20">
        <v>4199.2299999999996</v>
      </c>
      <c r="D32" s="22">
        <v>38.94</v>
      </c>
      <c r="E32" s="16">
        <v>292.3229</v>
      </c>
      <c r="F32" s="16">
        <v>46</v>
      </c>
      <c r="G32" s="17">
        <v>76435506</v>
      </c>
      <c r="H32" s="16">
        <v>1967913</v>
      </c>
      <c r="I32" s="18">
        <f t="shared" si="0"/>
        <v>38.840896929894768</v>
      </c>
      <c r="J32" s="17">
        <v>76435506</v>
      </c>
      <c r="K32" s="16">
        <f t="shared" si="1"/>
        <v>1967913</v>
      </c>
      <c r="L32" s="15">
        <f t="shared" si="2"/>
        <v>0</v>
      </c>
      <c r="M32" s="14">
        <v>1.0002198722933815</v>
      </c>
      <c r="N32" s="13">
        <v>0.99253914862550918</v>
      </c>
      <c r="O32" s="12">
        <v>7.6807236678723629E-3</v>
      </c>
    </row>
    <row r="33" spans="2:15" x14ac:dyDescent="0.3">
      <c r="B33" s="21">
        <v>44372</v>
      </c>
      <c r="C33" s="20">
        <v>4193.07</v>
      </c>
      <c r="D33" s="22">
        <v>38.78</v>
      </c>
      <c r="E33" s="16">
        <v>741.06530000000009</v>
      </c>
      <c r="F33" s="16">
        <v>65</v>
      </c>
      <c r="G33" s="17">
        <v>76326900.689999998</v>
      </c>
      <c r="H33" s="16">
        <v>1967913</v>
      </c>
      <c r="I33" s="18">
        <f t="shared" si="0"/>
        <v>38.785708865178492</v>
      </c>
      <c r="J33" s="17">
        <v>76326900.689999998</v>
      </c>
      <c r="K33" s="16">
        <f t="shared" si="1"/>
        <v>1967913</v>
      </c>
      <c r="L33" s="15">
        <f t="shared" si="2"/>
        <v>0</v>
      </c>
      <c r="M33" s="14">
        <v>1.0001541349104135</v>
      </c>
      <c r="N33" s="13">
        <v>0.9924931399700464</v>
      </c>
      <c r="O33" s="12">
        <v>7.6609949403672033E-3</v>
      </c>
    </row>
    <row r="34" spans="2:15" x14ac:dyDescent="0.3">
      <c r="B34" s="21">
        <v>44371</v>
      </c>
      <c r="C34" s="20">
        <v>4175.8900000000003</v>
      </c>
      <c r="D34" s="22">
        <v>38.82</v>
      </c>
      <c r="E34" s="16">
        <v>380.8741</v>
      </c>
      <c r="F34" s="16">
        <v>43</v>
      </c>
      <c r="G34" s="17">
        <v>76016715.50999999</v>
      </c>
      <c r="H34" s="16">
        <v>1967913</v>
      </c>
      <c r="I34" s="18">
        <f t="shared" si="0"/>
        <v>38.628087476428071</v>
      </c>
      <c r="J34" s="17">
        <v>76016715.50999999</v>
      </c>
      <c r="K34" s="16">
        <f t="shared" si="1"/>
        <v>1967913</v>
      </c>
      <c r="L34" s="15">
        <f t="shared" si="2"/>
        <v>0</v>
      </c>
      <c r="M34" s="14">
        <v>1.0001327014714112</v>
      </c>
      <c r="N34" s="13">
        <v>0.99245754744659342</v>
      </c>
      <c r="O34" s="12">
        <v>7.6751540248177199E-3</v>
      </c>
    </row>
    <row r="35" spans="2:15" x14ac:dyDescent="0.3">
      <c r="B35" s="21">
        <v>44370</v>
      </c>
      <c r="C35" s="20">
        <v>4103.49</v>
      </c>
      <c r="D35" s="22">
        <v>38</v>
      </c>
      <c r="E35" s="16">
        <v>431.47320000000002</v>
      </c>
      <c r="F35" s="16">
        <v>45</v>
      </c>
      <c r="G35" s="17">
        <v>74699185.909999996</v>
      </c>
      <c r="H35" s="16">
        <v>1967913</v>
      </c>
      <c r="I35" s="18">
        <f t="shared" si="0"/>
        <v>37.958581456598942</v>
      </c>
      <c r="J35" s="17">
        <v>74699185.909999996</v>
      </c>
      <c r="K35" s="16">
        <f t="shared" si="1"/>
        <v>1967913</v>
      </c>
      <c r="L35" s="15">
        <f t="shared" si="2"/>
        <v>0</v>
      </c>
      <c r="M35" s="14">
        <v>1.0001128460758617</v>
      </c>
      <c r="N35" s="13">
        <v>0.99245198614775643</v>
      </c>
      <c r="O35" s="12">
        <v>7.6608599281052063E-3</v>
      </c>
    </row>
    <row r="36" spans="2:15" x14ac:dyDescent="0.3">
      <c r="B36" s="21">
        <v>44369</v>
      </c>
      <c r="C36" s="20">
        <v>4079.29</v>
      </c>
      <c r="D36" s="22">
        <v>37.700000000000003</v>
      </c>
      <c r="E36" s="16">
        <v>83.890169999999998</v>
      </c>
      <c r="F36" s="16">
        <v>34</v>
      </c>
      <c r="G36" s="17">
        <v>74261383.340000004</v>
      </c>
      <c r="H36" s="16">
        <v>1967913</v>
      </c>
      <c r="I36" s="18">
        <f t="shared" si="0"/>
        <v>37.73611096628764</v>
      </c>
      <c r="J36" s="17">
        <v>74261383.340000004</v>
      </c>
      <c r="K36" s="16">
        <f t="shared" si="1"/>
        <v>1967913</v>
      </c>
      <c r="L36" s="15">
        <f t="shared" si="2"/>
        <v>0</v>
      </c>
      <c r="M36" s="14">
        <v>1.0000910664425553</v>
      </c>
      <c r="N36" s="13">
        <v>0.99241655279404606</v>
      </c>
      <c r="O36" s="12">
        <v>7.6745136485091492E-3</v>
      </c>
    </row>
    <row r="37" spans="2:15" x14ac:dyDescent="0.3">
      <c r="B37" s="21">
        <v>44368</v>
      </c>
      <c r="C37" s="20">
        <v>4077.31</v>
      </c>
      <c r="D37" s="22">
        <v>37.74</v>
      </c>
      <c r="E37" s="16">
        <v>956.18309999999997</v>
      </c>
      <c r="F37" s="16">
        <v>94</v>
      </c>
      <c r="G37" s="17">
        <v>74227602.520000011</v>
      </c>
      <c r="H37" s="16">
        <v>1967913</v>
      </c>
      <c r="I37" s="18">
        <f t="shared" si="0"/>
        <v>37.718945156620244</v>
      </c>
      <c r="J37" s="17">
        <v>74227602.520000011</v>
      </c>
      <c r="K37" s="16">
        <f t="shared" si="1"/>
        <v>1967913</v>
      </c>
      <c r="L37" s="15">
        <f t="shared" si="2"/>
        <v>0</v>
      </c>
      <c r="M37" s="14">
        <v>1.0000674272080745</v>
      </c>
      <c r="N37" s="13">
        <v>0.99238942090514382</v>
      </c>
      <c r="O37" s="12">
        <v>7.6780063029307701E-3</v>
      </c>
    </row>
    <row r="38" spans="2:15" x14ac:dyDescent="0.3">
      <c r="B38" s="21">
        <v>44365</v>
      </c>
      <c r="C38" s="20">
        <v>4079.57</v>
      </c>
      <c r="D38" s="22">
        <v>37.71</v>
      </c>
      <c r="E38" s="16">
        <v>167.83020000000002</v>
      </c>
      <c r="F38" s="16">
        <v>31</v>
      </c>
      <c r="G38" s="17">
        <v>74271819.430000007</v>
      </c>
      <c r="H38" s="16">
        <v>1967913</v>
      </c>
      <c r="I38" s="18">
        <f t="shared" si="0"/>
        <v>37.741414091984758</v>
      </c>
      <c r="J38" s="17">
        <v>74271819.430000007</v>
      </c>
      <c r="K38" s="16">
        <f t="shared" si="1"/>
        <v>1967913</v>
      </c>
      <c r="L38" s="15">
        <f t="shared" si="2"/>
        <v>0</v>
      </c>
      <c r="M38" s="14">
        <v>1.0000013971651804</v>
      </c>
      <c r="N38" s="13">
        <v>0.99234546515269062</v>
      </c>
      <c r="O38" s="12">
        <v>7.6559320124898137E-3</v>
      </c>
    </row>
    <row r="39" spans="2:15" x14ac:dyDescent="0.3">
      <c r="B39" s="21">
        <v>44364</v>
      </c>
      <c r="C39" s="20">
        <v>4059.41</v>
      </c>
      <c r="D39" s="22">
        <v>37.549999999999997</v>
      </c>
      <c r="E39" s="16">
        <v>501.21929999999998</v>
      </c>
      <c r="F39" s="16">
        <v>77</v>
      </c>
      <c r="G39" s="17">
        <v>73908469.360000014</v>
      </c>
      <c r="H39" s="16">
        <v>1967913</v>
      </c>
      <c r="I39" s="18">
        <f t="shared" si="0"/>
        <v>37.556776829056986</v>
      </c>
      <c r="J39" s="17">
        <v>73908469.360000014</v>
      </c>
      <c r="K39" s="16">
        <f t="shared" si="1"/>
        <v>1967913</v>
      </c>
      <c r="L39" s="15">
        <f t="shared" si="2"/>
        <v>0</v>
      </c>
      <c r="M39" s="14">
        <v>1.0007011415667071</v>
      </c>
      <c r="N39" s="13">
        <v>0.99301812492575747</v>
      </c>
      <c r="O39" s="12">
        <v>7.6830166409496848E-3</v>
      </c>
    </row>
    <row r="40" spans="2:15" x14ac:dyDescent="0.3">
      <c r="B40" s="21">
        <v>44363</v>
      </c>
      <c r="C40" s="20">
        <v>4084.53</v>
      </c>
      <c r="D40" s="22">
        <v>37.79</v>
      </c>
      <c r="E40" s="16">
        <v>514.19449999999995</v>
      </c>
      <c r="F40" s="16">
        <v>53</v>
      </c>
      <c r="G40" s="17">
        <v>74367906.969999999</v>
      </c>
      <c r="H40" s="16">
        <v>1967913</v>
      </c>
      <c r="I40" s="18">
        <f t="shared" si="0"/>
        <v>37.790241220013286</v>
      </c>
      <c r="J40" s="17">
        <v>74367906.969999999</v>
      </c>
      <c r="K40" s="16">
        <f t="shared" si="1"/>
        <v>1967913</v>
      </c>
      <c r="L40" s="15">
        <f t="shared" si="2"/>
        <v>0</v>
      </c>
      <c r="M40" s="14">
        <v>1.0001774156425476</v>
      </c>
      <c r="N40" s="13">
        <v>0.99298909985176365</v>
      </c>
      <c r="O40" s="12">
        <v>7.188315790783913E-3</v>
      </c>
    </row>
    <row r="41" spans="2:15" x14ac:dyDescent="0.3">
      <c r="B41" s="21">
        <v>44362</v>
      </c>
      <c r="C41" s="20">
        <v>4093.9</v>
      </c>
      <c r="D41" s="22">
        <v>37.9</v>
      </c>
      <c r="E41" s="16">
        <v>419.0326</v>
      </c>
      <c r="F41" s="16">
        <v>55</v>
      </c>
      <c r="G41" s="17">
        <v>74538958.019999996</v>
      </c>
      <c r="H41" s="16">
        <v>1967913</v>
      </c>
      <c r="I41" s="18">
        <f t="shared" si="0"/>
        <v>37.87716124645754</v>
      </c>
      <c r="J41" s="17">
        <v>74538958.019999996</v>
      </c>
      <c r="K41" s="16">
        <f t="shared" si="1"/>
        <v>1967913</v>
      </c>
      <c r="L41" s="15">
        <f t="shared" si="2"/>
        <v>0</v>
      </c>
      <c r="M41" s="14">
        <v>1.0001544943785894</v>
      </c>
      <c r="N41" s="13">
        <v>0.99298133266285238</v>
      </c>
      <c r="O41" s="12">
        <v>7.1731617157371154E-3</v>
      </c>
    </row>
    <row r="42" spans="2:15" x14ac:dyDescent="0.3">
      <c r="B42" s="21">
        <v>44361</v>
      </c>
      <c r="C42" s="20">
        <v>4135.8100000000004</v>
      </c>
      <c r="D42" s="22">
        <v>38.215000000000003</v>
      </c>
      <c r="E42" s="16">
        <v>209.5521</v>
      </c>
      <c r="F42" s="16">
        <v>44</v>
      </c>
      <c r="G42" s="17">
        <v>75302799.939999983</v>
      </c>
      <c r="H42" s="16">
        <v>1967913</v>
      </c>
      <c r="I42" s="18">
        <f t="shared" si="0"/>
        <v>38.265309462359355</v>
      </c>
      <c r="J42" s="17">
        <v>75302799.939999983</v>
      </c>
      <c r="K42" s="16">
        <f t="shared" si="1"/>
        <v>1967913</v>
      </c>
      <c r="L42" s="15">
        <f t="shared" si="2"/>
        <v>0</v>
      </c>
      <c r="M42" s="14">
        <v>1.0001310364290288</v>
      </c>
      <c r="N42" s="13">
        <v>0.99297167448724766</v>
      </c>
      <c r="O42" s="12">
        <v>7.1593619417812063E-3</v>
      </c>
    </row>
    <row r="43" spans="2:15" x14ac:dyDescent="0.3">
      <c r="B43" s="21">
        <v>44358</v>
      </c>
      <c r="C43" s="20">
        <v>4083.43</v>
      </c>
      <c r="D43" s="22">
        <v>37.79</v>
      </c>
      <c r="E43" s="16">
        <v>203.791</v>
      </c>
      <c r="F43" s="16">
        <v>47</v>
      </c>
      <c r="G43" s="17">
        <v>74354681.609999999</v>
      </c>
      <c r="H43" s="16">
        <v>1967913</v>
      </c>
      <c r="I43" s="18">
        <f t="shared" si="0"/>
        <v>37.783520719665958</v>
      </c>
      <c r="J43" s="17">
        <v>74354681.609999999</v>
      </c>
      <c r="K43" s="16">
        <f t="shared" si="1"/>
        <v>1967913</v>
      </c>
      <c r="L43" s="15">
        <f t="shared" si="2"/>
        <v>0</v>
      </c>
      <c r="M43" s="14">
        <v>1.0000662780055445</v>
      </c>
      <c r="N43" s="13">
        <v>0.99289578129362932</v>
      </c>
      <c r="O43" s="12">
        <v>7.1704967119151112E-3</v>
      </c>
    </row>
    <row r="44" spans="2:15" x14ac:dyDescent="0.3">
      <c r="B44" s="21">
        <v>44357</v>
      </c>
      <c r="C44" s="20">
        <v>4105.87</v>
      </c>
      <c r="D44" s="22">
        <v>38.020000000000003</v>
      </c>
      <c r="E44" s="16">
        <v>394.41800000000001</v>
      </c>
      <c r="F44" s="16">
        <v>51</v>
      </c>
      <c r="G44" s="17">
        <v>74766358.010000005</v>
      </c>
      <c r="H44" s="16">
        <v>1967913</v>
      </c>
      <c r="I44" s="18">
        <f t="shared" si="0"/>
        <v>37.992715130191229</v>
      </c>
      <c r="J44" s="17">
        <v>74766358.010000005</v>
      </c>
      <c r="K44" s="16">
        <f t="shared" si="1"/>
        <v>1967913</v>
      </c>
      <c r="L44" s="15">
        <f t="shared" si="2"/>
        <v>0</v>
      </c>
      <c r="M44" s="14">
        <v>1.0000439688395624</v>
      </c>
      <c r="N44" s="13">
        <v>0.99285597661546443</v>
      </c>
      <c r="O44" s="12">
        <v>7.1879922240979032E-3</v>
      </c>
    </row>
    <row r="45" spans="2:15" x14ac:dyDescent="0.3">
      <c r="B45" s="21">
        <v>44356</v>
      </c>
      <c r="C45" s="20">
        <v>4072.01</v>
      </c>
      <c r="D45" s="22">
        <v>37.715000000000003</v>
      </c>
      <c r="E45" s="16">
        <v>275.32650000000001</v>
      </c>
      <c r="F45" s="16">
        <v>65</v>
      </c>
      <c r="G45" s="17">
        <v>74150547.599999994</v>
      </c>
      <c r="H45" s="16">
        <v>1967913</v>
      </c>
      <c r="I45" s="18">
        <f t="shared" si="0"/>
        <v>37.679789502889605</v>
      </c>
      <c r="J45" s="17">
        <v>74150547.599999994</v>
      </c>
      <c r="K45" s="16">
        <f t="shared" si="1"/>
        <v>1967913</v>
      </c>
      <c r="L45" s="15">
        <f t="shared" si="2"/>
        <v>0</v>
      </c>
      <c r="M45" s="14">
        <v>1.0000222394851204</v>
      </c>
      <c r="N45" s="13">
        <v>0.99284845564646929</v>
      </c>
      <c r="O45" s="12">
        <v>7.1737838386509781E-3</v>
      </c>
    </row>
    <row r="46" spans="2:15" x14ac:dyDescent="0.3">
      <c r="B46" s="21">
        <v>44355</v>
      </c>
      <c r="C46" s="20">
        <v>4107.1899999999996</v>
      </c>
      <c r="D46" s="22">
        <v>38.01</v>
      </c>
      <c r="E46" s="16">
        <v>307.1628</v>
      </c>
      <c r="F46" s="16">
        <v>60</v>
      </c>
      <c r="G46" s="17">
        <v>74793355.409999996</v>
      </c>
      <c r="H46" s="16">
        <v>1967913</v>
      </c>
      <c r="I46" s="18">
        <f t="shared" si="0"/>
        <v>38.006433927719364</v>
      </c>
      <c r="J46" s="17">
        <v>74793355.409999996</v>
      </c>
      <c r="K46" s="16">
        <f t="shared" si="1"/>
        <v>1967913</v>
      </c>
      <c r="L46" s="15">
        <f t="shared" si="2"/>
        <v>0</v>
      </c>
      <c r="M46" s="14">
        <v>1.000000139985697</v>
      </c>
      <c r="N46" s="13">
        <v>0.9928174163726825</v>
      </c>
      <c r="O46" s="12">
        <v>7.1827236130145968E-3</v>
      </c>
    </row>
    <row r="47" spans="2:15" x14ac:dyDescent="0.3">
      <c r="B47" s="21">
        <v>44354</v>
      </c>
      <c r="C47" s="20">
        <v>4123.74</v>
      </c>
      <c r="D47" s="22">
        <v>38.200000000000003</v>
      </c>
      <c r="E47" s="16">
        <v>1505.2329999999999</v>
      </c>
      <c r="F47" s="16">
        <v>83</v>
      </c>
      <c r="G47" s="17">
        <v>75097546.669999987</v>
      </c>
      <c r="H47" s="16">
        <v>1967913</v>
      </c>
      <c r="I47" s="18">
        <f t="shared" si="0"/>
        <v>38.161009490765082</v>
      </c>
      <c r="J47" s="17">
        <v>75097546.669999987</v>
      </c>
      <c r="K47" s="16">
        <f t="shared" si="1"/>
        <v>1967913</v>
      </c>
      <c r="L47" s="15">
        <f t="shared" si="2"/>
        <v>0</v>
      </c>
      <c r="M47" s="14">
        <v>0.99997818157752616</v>
      </c>
      <c r="N47" s="13">
        <v>0.99277847900433958</v>
      </c>
      <c r="O47" s="12">
        <v>7.1997025731866037E-3</v>
      </c>
    </row>
    <row r="48" spans="2:15" x14ac:dyDescent="0.3">
      <c r="B48" s="21">
        <v>44351</v>
      </c>
      <c r="C48" s="20">
        <v>4138.3599999999997</v>
      </c>
      <c r="D48" s="22">
        <v>38.18</v>
      </c>
      <c r="E48" s="16">
        <v>450.94590000000005</v>
      </c>
      <c r="F48" s="16">
        <v>58</v>
      </c>
      <c r="G48" s="17">
        <v>75365423.310000002</v>
      </c>
      <c r="H48" s="16">
        <v>1967913</v>
      </c>
      <c r="I48" s="18">
        <f t="shared" si="0"/>
        <v>38.297131687223981</v>
      </c>
      <c r="J48" s="17">
        <v>75365423.310000002</v>
      </c>
      <c r="K48" s="16">
        <f t="shared" si="1"/>
        <v>1967913</v>
      </c>
      <c r="L48" s="15">
        <f t="shared" si="2"/>
        <v>0</v>
      </c>
      <c r="M48" s="14">
        <v>0.99991236936369565</v>
      </c>
      <c r="N48" s="13">
        <v>0.99275869097483604</v>
      </c>
      <c r="O48" s="12">
        <v>7.1536783888595662E-3</v>
      </c>
    </row>
    <row r="49" spans="2:15" x14ac:dyDescent="0.3">
      <c r="B49" s="21">
        <v>44349</v>
      </c>
      <c r="C49" s="20">
        <v>4134.08</v>
      </c>
      <c r="D49" s="22">
        <v>38.200000000000003</v>
      </c>
      <c r="E49" s="16">
        <v>436.46729999999997</v>
      </c>
      <c r="F49" s="16">
        <v>53</v>
      </c>
      <c r="G49" s="17">
        <v>75290243.460000008</v>
      </c>
      <c r="H49" s="16">
        <v>1967913</v>
      </c>
      <c r="I49" s="18">
        <f t="shared" si="0"/>
        <v>38.258928855086587</v>
      </c>
      <c r="J49" s="17">
        <v>75290243.460000008</v>
      </c>
      <c r="K49" s="16">
        <f t="shared" si="1"/>
        <v>1967913</v>
      </c>
      <c r="L49" s="15">
        <f t="shared" si="2"/>
        <v>0</v>
      </c>
      <c r="M49" s="14">
        <v>0.99927886977774416</v>
      </c>
      <c r="N49" s="13">
        <v>0.99272476691762834</v>
      </c>
      <c r="O49" s="12">
        <v>6.5541028601157876E-3</v>
      </c>
    </row>
    <row r="50" spans="2:15" x14ac:dyDescent="0.3">
      <c r="B50" s="21">
        <v>44348</v>
      </c>
      <c r="C50" s="20">
        <v>4096.49</v>
      </c>
      <c r="D50" s="22">
        <v>38.200000000000003</v>
      </c>
      <c r="E50" s="16">
        <v>1094.876</v>
      </c>
      <c r="F50" s="16">
        <v>92</v>
      </c>
      <c r="G50" s="17">
        <v>74608997.270000011</v>
      </c>
      <c r="H50" s="16">
        <v>1967913</v>
      </c>
      <c r="I50" s="18">
        <f t="shared" si="0"/>
        <v>37.912751869620259</v>
      </c>
      <c r="J50" s="17">
        <v>74608997.270000011</v>
      </c>
      <c r="K50" s="16">
        <f t="shared" si="1"/>
        <v>1967913</v>
      </c>
      <c r="L50" s="15">
        <f t="shared" si="2"/>
        <v>0</v>
      </c>
      <c r="M50" s="14">
        <v>0.9999588932955511</v>
      </c>
      <c r="N50" s="13">
        <v>0.99338622755893247</v>
      </c>
      <c r="O50" s="12">
        <v>6.5726657366186039E-3</v>
      </c>
    </row>
    <row r="51" spans="2:15" x14ac:dyDescent="0.3">
      <c r="B51" s="21">
        <v>44347</v>
      </c>
      <c r="C51" s="20">
        <v>4096.4799999999996</v>
      </c>
      <c r="D51" s="22">
        <v>37.92</v>
      </c>
      <c r="E51" s="16">
        <v>785.87689999999998</v>
      </c>
      <c r="F51" s="16">
        <v>129</v>
      </c>
      <c r="G51" s="17">
        <v>74610757.24000001</v>
      </c>
      <c r="H51" s="16">
        <v>1967913</v>
      </c>
      <c r="I51" s="18">
        <f t="shared" si="0"/>
        <v>37.913646202855517</v>
      </c>
      <c r="J51" s="17">
        <v>74610757.24000001</v>
      </c>
      <c r="K51" s="16">
        <f t="shared" si="1"/>
        <v>1967913</v>
      </c>
      <c r="L51" s="15">
        <f t="shared" si="2"/>
        <v>0</v>
      </c>
      <c r="M51" s="14">
        <v>0.99993687505429196</v>
      </c>
      <c r="N51" s="13">
        <v>0.99335846708530184</v>
      </c>
      <c r="O51" s="12">
        <v>6.5784079689900753E-3</v>
      </c>
    </row>
    <row r="52" spans="2:15" x14ac:dyDescent="0.3">
      <c r="B52" s="21">
        <v>44344</v>
      </c>
      <c r="C52" s="20">
        <v>4095.91</v>
      </c>
      <c r="D52" s="22">
        <v>37.92</v>
      </c>
      <c r="E52" s="16">
        <v>1914.5719999999999</v>
      </c>
      <c r="F52" s="16">
        <v>111</v>
      </c>
      <c r="G52" s="17">
        <v>74606772.920000017</v>
      </c>
      <c r="H52" s="16">
        <v>1967913</v>
      </c>
      <c r="I52" s="18">
        <f t="shared" si="0"/>
        <v>37.911621560505985</v>
      </c>
      <c r="J52" s="17">
        <v>74606772.920000017</v>
      </c>
      <c r="K52" s="16">
        <f t="shared" si="1"/>
        <v>1967913</v>
      </c>
      <c r="L52" s="15">
        <f t="shared" si="2"/>
        <v>0</v>
      </c>
      <c r="M52" s="14">
        <v>1.0013072680426021</v>
      </c>
      <c r="N52" s="13">
        <v>0.99471966237673293</v>
      </c>
      <c r="O52" s="12">
        <v>6.5876056658690802E-3</v>
      </c>
    </row>
    <row r="53" spans="2:15" x14ac:dyDescent="0.3">
      <c r="B53" s="21">
        <v>44343</v>
      </c>
      <c r="C53" s="20">
        <v>4043.09</v>
      </c>
      <c r="D53" s="22">
        <v>37.42</v>
      </c>
      <c r="E53" s="16">
        <v>514.50970000000007</v>
      </c>
      <c r="F53" s="16">
        <v>93</v>
      </c>
      <c r="G53" s="17">
        <v>73645343.390000001</v>
      </c>
      <c r="H53" s="16">
        <v>1967913</v>
      </c>
      <c r="I53" s="18">
        <f t="shared" si="0"/>
        <v>37.423068697650763</v>
      </c>
      <c r="J53" s="17">
        <v>73645343.390000001</v>
      </c>
      <c r="K53" s="16">
        <f t="shared" si="1"/>
        <v>1967913</v>
      </c>
      <c r="L53" s="15">
        <f t="shared" si="2"/>
        <v>0</v>
      </c>
      <c r="M53" s="14">
        <v>1.0000883455721774</v>
      </c>
      <c r="N53" s="13">
        <v>0.99471122351976304</v>
      </c>
      <c r="O53" s="12">
        <v>5.377122052414399E-3</v>
      </c>
    </row>
    <row r="54" spans="2:15" x14ac:dyDescent="0.3">
      <c r="B54" s="21">
        <v>44342</v>
      </c>
      <c r="C54" s="20">
        <v>3965.12</v>
      </c>
      <c r="D54" s="22">
        <v>36.700000000000003</v>
      </c>
      <c r="E54" s="16">
        <v>421.0016</v>
      </c>
      <c r="F54" s="16">
        <v>59</v>
      </c>
      <c r="G54" s="17">
        <v>71492894.75999999</v>
      </c>
      <c r="H54" s="16">
        <v>1947913</v>
      </c>
      <c r="I54" s="18">
        <f t="shared" si="0"/>
        <v>36.702303829791163</v>
      </c>
      <c r="J54" s="17">
        <v>72226940.836595818</v>
      </c>
      <c r="K54" s="16">
        <f t="shared" si="1"/>
        <v>1967913</v>
      </c>
      <c r="L54" s="15">
        <f t="shared" si="2"/>
        <v>0</v>
      </c>
      <c r="M54" s="14">
        <v>1.0000638968416871</v>
      </c>
      <c r="N54" s="13">
        <v>0.99468584821466854</v>
      </c>
      <c r="O54" s="12">
        <v>5.3780486270184917E-3</v>
      </c>
    </row>
    <row r="55" spans="2:15" x14ac:dyDescent="0.3">
      <c r="B55" s="21">
        <v>44341</v>
      </c>
      <c r="C55" s="20">
        <v>3944.75</v>
      </c>
      <c r="D55" s="22">
        <v>36.520000000000003</v>
      </c>
      <c r="E55" s="16">
        <v>290.79970000000003</v>
      </c>
      <c r="F55" s="16">
        <v>48</v>
      </c>
      <c r="G55" s="17">
        <v>71129582.539999992</v>
      </c>
      <c r="H55" s="16">
        <v>1947913</v>
      </c>
      <c r="I55" s="18">
        <f t="shared" si="0"/>
        <v>36.515790253466143</v>
      </c>
      <c r="J55" s="17">
        <v>71859898.345069319</v>
      </c>
      <c r="K55" s="16">
        <f t="shared" si="1"/>
        <v>1967913</v>
      </c>
      <c r="L55" s="15">
        <f t="shared" si="2"/>
        <v>20000</v>
      </c>
      <c r="M55" s="14">
        <v>1.0000418115666718</v>
      </c>
      <c r="N55" s="13">
        <v>0.99463378833048721</v>
      </c>
      <c r="O55" s="12">
        <v>5.4080232361846253E-3</v>
      </c>
    </row>
    <row r="56" spans="2:15" x14ac:dyDescent="0.3">
      <c r="B56" s="21">
        <v>44340</v>
      </c>
      <c r="C56" s="20">
        <v>3908.86</v>
      </c>
      <c r="D56" s="22">
        <v>36.19</v>
      </c>
      <c r="E56" s="16">
        <v>218.54129999999998</v>
      </c>
      <c r="F56" s="16">
        <v>57</v>
      </c>
      <c r="G56" s="17">
        <v>70483752.459999993</v>
      </c>
      <c r="H56" s="16">
        <v>1947913</v>
      </c>
      <c r="I56" s="18">
        <f t="shared" si="0"/>
        <v>36.184240497393873</v>
      </c>
      <c r="J56" s="17">
        <v>70483752.459999993</v>
      </c>
      <c r="K56" s="16">
        <f t="shared" si="1"/>
        <v>1947913</v>
      </c>
      <c r="L56" s="15">
        <f t="shared" si="2"/>
        <v>0</v>
      </c>
      <c r="M56" s="14">
        <v>1.0000359382114543</v>
      </c>
      <c r="N56" s="13">
        <v>0.99459127917151757</v>
      </c>
      <c r="O56" s="12">
        <v>5.444659039936706E-3</v>
      </c>
    </row>
    <row r="57" spans="2:15" x14ac:dyDescent="0.3">
      <c r="B57" s="21">
        <v>44337</v>
      </c>
      <c r="C57" s="20">
        <v>3917.81</v>
      </c>
      <c r="D57" s="22">
        <v>36.270000000000003</v>
      </c>
      <c r="E57" s="16">
        <v>482.40559999999999</v>
      </c>
      <c r="F57" s="16">
        <v>55</v>
      </c>
      <c r="G57" s="17">
        <v>70649330.479999989</v>
      </c>
      <c r="H57" s="16">
        <v>1947913</v>
      </c>
      <c r="I57" s="18">
        <f t="shared" si="0"/>
        <v>36.269243277292155</v>
      </c>
      <c r="J57" s="17">
        <v>70649330.479999989</v>
      </c>
      <c r="K57" s="16">
        <f t="shared" si="1"/>
        <v>1947913</v>
      </c>
      <c r="L57" s="15">
        <f t="shared" si="2"/>
        <v>0</v>
      </c>
      <c r="M57" s="14">
        <v>0.99996991620464692</v>
      </c>
      <c r="N57" s="13">
        <v>0.99453292200540622</v>
      </c>
      <c r="O57" s="12">
        <v>5.4369941992407122E-3</v>
      </c>
    </row>
    <row r="58" spans="2:15" x14ac:dyDescent="0.3">
      <c r="B58" s="21">
        <v>44336</v>
      </c>
      <c r="C58" s="20">
        <v>3903.37</v>
      </c>
      <c r="D58" s="22">
        <v>36.14</v>
      </c>
      <c r="E58" s="16">
        <v>493.48590000000002</v>
      </c>
      <c r="F58" s="16">
        <v>61</v>
      </c>
      <c r="G58" s="17">
        <v>70390969.019999996</v>
      </c>
      <c r="H58" s="16">
        <v>1947913</v>
      </c>
      <c r="I58" s="18">
        <f t="shared" si="0"/>
        <v>36.136608267412349</v>
      </c>
      <c r="J58" s="17">
        <v>70390969.019999996</v>
      </c>
      <c r="K58" s="16">
        <f t="shared" si="1"/>
        <v>1947913</v>
      </c>
      <c r="L58" s="15">
        <f t="shared" si="2"/>
        <v>0</v>
      </c>
      <c r="M58" s="14">
        <v>0.99994776048616474</v>
      </c>
      <c r="N58" s="13">
        <v>0.99450103904820486</v>
      </c>
      <c r="O58" s="12">
        <v>5.4467214379598271E-3</v>
      </c>
    </row>
    <row r="59" spans="2:15" x14ac:dyDescent="0.3">
      <c r="B59" s="21">
        <v>44335</v>
      </c>
      <c r="C59" s="20">
        <v>3874.01</v>
      </c>
      <c r="D59" s="22">
        <v>35.869999999999997</v>
      </c>
      <c r="E59" s="16">
        <v>1183.9639999999999</v>
      </c>
      <c r="F59" s="16">
        <v>92</v>
      </c>
      <c r="G59" s="17">
        <v>69863600.679999992</v>
      </c>
      <c r="H59" s="16">
        <v>1947913</v>
      </c>
      <c r="I59" s="18">
        <f t="shared" si="0"/>
        <v>35.865873208916412</v>
      </c>
      <c r="J59" s="17">
        <v>69863600.679999992</v>
      </c>
      <c r="K59" s="16">
        <f t="shared" si="1"/>
        <v>1947913</v>
      </c>
      <c r="L59" s="15">
        <f t="shared" si="2"/>
        <v>0</v>
      </c>
      <c r="M59" s="14">
        <v>0.99992164847006582</v>
      </c>
      <c r="N59" s="13">
        <v>0.99447245895944014</v>
      </c>
      <c r="O59" s="12">
        <v>5.4491895106257215E-3</v>
      </c>
    </row>
    <row r="60" spans="2:15" x14ac:dyDescent="0.3">
      <c r="B60" s="21">
        <v>44334</v>
      </c>
      <c r="C60" s="20">
        <v>3913.19</v>
      </c>
      <c r="D60" s="22">
        <v>36.229999999999997</v>
      </c>
      <c r="E60" s="16">
        <v>364.47090000000003</v>
      </c>
      <c r="F60" s="16">
        <v>81</v>
      </c>
      <c r="G60" s="17">
        <v>70572100.179999992</v>
      </c>
      <c r="H60" s="16">
        <v>1947913</v>
      </c>
      <c r="I60" s="18">
        <f t="shared" si="0"/>
        <v>36.229595562019448</v>
      </c>
      <c r="J60" s="17">
        <v>70572100.179999992</v>
      </c>
      <c r="K60" s="16">
        <f t="shared" si="1"/>
        <v>1947913</v>
      </c>
      <c r="L60" s="15">
        <f t="shared" si="2"/>
        <v>0</v>
      </c>
      <c r="M60" s="14">
        <v>0.99988829990917238</v>
      </c>
      <c r="N60" s="13">
        <v>0.99444790633974867</v>
      </c>
      <c r="O60" s="12">
        <v>5.4403935694237408E-3</v>
      </c>
    </row>
    <row r="61" spans="2:15" x14ac:dyDescent="0.3">
      <c r="B61" s="21">
        <v>44333</v>
      </c>
      <c r="C61" s="20">
        <v>3898.44</v>
      </c>
      <c r="D61" s="22">
        <v>36.1</v>
      </c>
      <c r="E61" s="16">
        <v>901.62740000000008</v>
      </c>
      <c r="F61" s="16">
        <v>86</v>
      </c>
      <c r="G61" s="17">
        <v>69229416.029999986</v>
      </c>
      <c r="H61" s="16">
        <v>1917913</v>
      </c>
      <c r="I61" s="18">
        <f t="shared" si="0"/>
        <v>36.096223358410931</v>
      </c>
      <c r="J61" s="17">
        <v>70312302.730752319</v>
      </c>
      <c r="K61" s="16">
        <f t="shared" si="1"/>
        <v>1947913</v>
      </c>
      <c r="L61" s="15">
        <f t="shared" si="2"/>
        <v>0</v>
      </c>
      <c r="M61" s="14">
        <v>0.99998457537713603</v>
      </c>
      <c r="N61" s="13">
        <v>0.99514673069293358</v>
      </c>
      <c r="O61" s="12">
        <v>4.8378446842023996E-3</v>
      </c>
    </row>
    <row r="62" spans="2:15" x14ac:dyDescent="0.3">
      <c r="B62" s="21">
        <v>44330</v>
      </c>
      <c r="C62" s="20">
        <v>3833.08</v>
      </c>
      <c r="D62" s="22">
        <v>35.78</v>
      </c>
      <c r="E62" s="16">
        <v>1016.722</v>
      </c>
      <c r="F62" s="16">
        <v>101</v>
      </c>
      <c r="G62" s="17">
        <v>68071590.149999991</v>
      </c>
      <c r="H62" s="16">
        <v>1917913</v>
      </c>
      <c r="I62" s="18">
        <f t="shared" ref="I62:I66" si="3">G62/H62</f>
        <v>35.49253284690181</v>
      </c>
      <c r="J62" s="17">
        <v>69136366.135407045</v>
      </c>
      <c r="K62" s="16">
        <f t="shared" ref="K62:K66" si="4">H62+ROUND((J62-G62)/I62,0)</f>
        <v>1947913</v>
      </c>
      <c r="L62" s="15">
        <f t="shared" ref="L62:L66" si="5">K62-K63</f>
        <v>30000</v>
      </c>
      <c r="M62" s="14">
        <v>0.99991811711081313</v>
      </c>
      <c r="N62" s="13">
        <v>0.9951044420711358</v>
      </c>
      <c r="O62" s="12">
        <v>4.8136750396773021E-3</v>
      </c>
    </row>
    <row r="63" spans="2:15" x14ac:dyDescent="0.3">
      <c r="B63" s="21">
        <v>44329</v>
      </c>
      <c r="C63" s="20">
        <v>3826.69</v>
      </c>
      <c r="D63" s="22">
        <v>35.4</v>
      </c>
      <c r="E63" s="16">
        <v>776.56560000000002</v>
      </c>
      <c r="F63" s="16">
        <v>128</v>
      </c>
      <c r="G63" s="17">
        <v>67962103.25</v>
      </c>
      <c r="H63" s="16">
        <v>1917913</v>
      </c>
      <c r="I63" s="18">
        <f t="shared" si="3"/>
        <v>35.435446368005223</v>
      </c>
      <c r="J63" s="17">
        <v>67962103.25</v>
      </c>
      <c r="K63" s="16">
        <f t="shared" si="4"/>
        <v>1917913</v>
      </c>
      <c r="L63" s="15">
        <f t="shared" si="5"/>
        <v>0</v>
      </c>
      <c r="M63" s="14">
        <v>1.0001066129453551</v>
      </c>
      <c r="N63" s="13">
        <v>0.99580745229511425</v>
      </c>
      <c r="O63" s="12">
        <v>4.2991606502407647E-3</v>
      </c>
    </row>
    <row r="64" spans="2:15" x14ac:dyDescent="0.3">
      <c r="B64" s="21">
        <v>44328</v>
      </c>
      <c r="C64" s="20">
        <v>3830.49</v>
      </c>
      <c r="D64" s="22">
        <v>35.47</v>
      </c>
      <c r="E64" s="16">
        <v>972.03280000000007</v>
      </c>
      <c r="F64" s="16">
        <v>117</v>
      </c>
      <c r="G64" s="17">
        <v>68030512.790000007</v>
      </c>
      <c r="H64" s="16">
        <v>1917913</v>
      </c>
      <c r="I64" s="18">
        <f t="shared" si="3"/>
        <v>35.471115107932427</v>
      </c>
      <c r="J64" s="17">
        <v>68030512.790000007</v>
      </c>
      <c r="K64" s="16">
        <f t="shared" si="4"/>
        <v>1917913</v>
      </c>
      <c r="L64" s="15">
        <f t="shared" si="5"/>
        <v>0</v>
      </c>
      <c r="M64" s="14">
        <v>1.0000845086971157</v>
      </c>
      <c r="N64" s="13">
        <v>0.99579378696022325</v>
      </c>
      <c r="O64" s="12">
        <v>4.2907217368925547E-3</v>
      </c>
    </row>
    <row r="65" spans="2:15" x14ac:dyDescent="0.3">
      <c r="B65" s="21">
        <v>44327</v>
      </c>
      <c r="C65" s="20">
        <v>3865.45</v>
      </c>
      <c r="D65" s="22">
        <v>35.799999999999997</v>
      </c>
      <c r="E65" s="16">
        <v>454.99770000000001</v>
      </c>
      <c r="F65" s="16">
        <v>83</v>
      </c>
      <c r="G65" s="17">
        <v>68652956.019999996</v>
      </c>
      <c r="H65" s="16">
        <v>1917913</v>
      </c>
      <c r="I65" s="18">
        <f t="shared" si="3"/>
        <v>35.795657060565311</v>
      </c>
      <c r="J65" s="17">
        <v>68652956.019999996</v>
      </c>
      <c r="K65" s="16">
        <f t="shared" si="4"/>
        <v>1917913</v>
      </c>
      <c r="L65" s="15">
        <f t="shared" si="5"/>
        <v>0</v>
      </c>
      <c r="M65" s="14">
        <v>1.0000618346280497</v>
      </c>
      <c r="N65" s="13">
        <v>0.99577126919465175</v>
      </c>
      <c r="O65" s="12">
        <v>4.2905654333979257E-3</v>
      </c>
    </row>
    <row r="66" spans="2:15" x14ac:dyDescent="0.3">
      <c r="B66" s="21">
        <v>44326</v>
      </c>
      <c r="C66" s="20">
        <v>3875.01</v>
      </c>
      <c r="D66" s="22">
        <v>35.725000000000001</v>
      </c>
      <c r="E66" s="16">
        <v>896.78089999999997</v>
      </c>
      <c r="F66" s="16">
        <v>135</v>
      </c>
      <c r="G66" s="17">
        <v>68824213.979999989</v>
      </c>
      <c r="H66" s="16">
        <v>1917913</v>
      </c>
      <c r="I66" s="18">
        <f t="shared" si="3"/>
        <v>35.884950975357064</v>
      </c>
      <c r="J66" s="17">
        <v>68824213.979999989</v>
      </c>
      <c r="K66" s="16">
        <f t="shared" si="4"/>
        <v>1917913</v>
      </c>
      <c r="L66" s="15">
        <f t="shared" si="5"/>
        <v>0</v>
      </c>
      <c r="M66" s="14">
        <v>1.000039700998268</v>
      </c>
      <c r="N66" s="13">
        <v>0.99574964110618114</v>
      </c>
      <c r="O66" s="12">
        <v>4.2900598920868347E-3</v>
      </c>
    </row>
    <row r="67" spans="2:15" x14ac:dyDescent="0.3">
      <c r="B67" s="21">
        <v>44323</v>
      </c>
      <c r="C67" s="20">
        <v>3841.33</v>
      </c>
      <c r="D67" s="22">
        <v>35.58</v>
      </c>
      <c r="E67" s="16">
        <v>863.76519999999994</v>
      </c>
      <c r="F67" s="16">
        <v>88</v>
      </c>
      <c r="G67" s="17">
        <v>68231189.169999987</v>
      </c>
      <c r="H67" s="16">
        <v>1917913</v>
      </c>
      <c r="I67" s="18">
        <f t="shared" ref="I67:I70" si="6">G67/H67</f>
        <v>35.575747789393986</v>
      </c>
      <c r="J67" s="17">
        <v>68231189.169999987</v>
      </c>
      <c r="K67" s="16">
        <f t="shared" ref="K67:K70" si="7">H67+ROUND((J67-G67)/I67,0)</f>
        <v>1917913</v>
      </c>
      <c r="L67" s="15">
        <f t="shared" ref="L67:L70" si="8">K67-K68</f>
        <v>0</v>
      </c>
      <c r="M67" s="14">
        <v>0.99997250509594204</v>
      </c>
      <c r="N67" s="13">
        <v>0.99567388442747862</v>
      </c>
      <c r="O67" s="12">
        <v>4.2986206684634291E-3</v>
      </c>
    </row>
    <row r="68" spans="2:15" x14ac:dyDescent="0.3">
      <c r="B68" s="21">
        <v>44322</v>
      </c>
      <c r="C68" s="20">
        <v>3748.57</v>
      </c>
      <c r="D68" s="22">
        <v>34.71</v>
      </c>
      <c r="E68" s="16">
        <v>223.81470000000002</v>
      </c>
      <c r="F68" s="16">
        <v>58</v>
      </c>
      <c r="G68" s="17">
        <v>65542416.230000004</v>
      </c>
      <c r="H68" s="16">
        <v>1887913</v>
      </c>
      <c r="I68" s="18">
        <f t="shared" si="6"/>
        <v>34.716862604367897</v>
      </c>
      <c r="J68" s="17">
        <v>66583922.108131044</v>
      </c>
      <c r="K68" s="16">
        <f t="shared" si="7"/>
        <v>1917913</v>
      </c>
      <c r="L68" s="15">
        <f t="shared" si="8"/>
        <v>0</v>
      </c>
      <c r="M68" s="14">
        <v>0.99994335331996642</v>
      </c>
      <c r="N68" s="13">
        <v>0.99567505564386283</v>
      </c>
      <c r="O68" s="12">
        <v>4.2682976761036174E-3</v>
      </c>
    </row>
    <row r="69" spans="2:15" x14ac:dyDescent="0.3">
      <c r="B69" s="21">
        <v>44321</v>
      </c>
      <c r="C69" s="20">
        <v>3749.86</v>
      </c>
      <c r="D69" s="22">
        <v>34.729999999999997</v>
      </c>
      <c r="E69" s="16">
        <v>777.9448000000001</v>
      </c>
      <c r="F69" s="16">
        <v>49</v>
      </c>
      <c r="G69" s="17">
        <v>64526531.859999999</v>
      </c>
      <c r="H69" s="16">
        <v>1857913</v>
      </c>
      <c r="I69" s="18">
        <f t="shared" si="6"/>
        <v>34.730653082248736</v>
      </c>
      <c r="J69" s="17">
        <v>66610371.044934921</v>
      </c>
      <c r="K69" s="16">
        <f t="shared" si="7"/>
        <v>1917913</v>
      </c>
      <c r="L69" s="15">
        <f t="shared" si="8"/>
        <v>30000</v>
      </c>
      <c r="M69" s="14">
        <v>0.99991657612999663</v>
      </c>
      <c r="N69" s="13">
        <v>0.99561844664191945</v>
      </c>
      <c r="O69" s="12">
        <v>4.2981294880772231E-3</v>
      </c>
    </row>
    <row r="70" spans="2:15" x14ac:dyDescent="0.3">
      <c r="B70" s="21">
        <v>44320</v>
      </c>
      <c r="C70" s="20">
        <v>3670.51</v>
      </c>
      <c r="D70" s="22">
        <v>34</v>
      </c>
      <c r="E70" s="16">
        <v>704.27240000000006</v>
      </c>
      <c r="F70" s="16">
        <v>139</v>
      </c>
      <c r="G70" s="17">
        <v>63162996.659999996</v>
      </c>
      <c r="H70" s="16">
        <v>1857913</v>
      </c>
      <c r="I70" s="18">
        <f t="shared" si="6"/>
        <v>33.996746166262895</v>
      </c>
      <c r="J70" s="17">
        <v>64182899.04498788</v>
      </c>
      <c r="K70" s="16">
        <f t="shared" si="7"/>
        <v>1887913</v>
      </c>
      <c r="L70" s="15">
        <f t="shared" si="8"/>
        <v>30000</v>
      </c>
      <c r="M70" s="14">
        <v>0.99995846502686003</v>
      </c>
      <c r="N70" s="13">
        <v>0.9956002947951923</v>
      </c>
      <c r="O70" s="12">
        <v>4.3581702316677091E-3</v>
      </c>
    </row>
    <row r="71" spans="2:15" x14ac:dyDescent="0.3">
      <c r="B71" s="21">
        <v>44316</v>
      </c>
      <c r="C71" s="20">
        <v>3731.95</v>
      </c>
      <c r="D71" s="22">
        <v>34.61</v>
      </c>
      <c r="E71" s="16">
        <v>315.81129999999996</v>
      </c>
      <c r="F71" s="16">
        <v>61</v>
      </c>
      <c r="G71" s="17">
        <v>64227190.609999999</v>
      </c>
      <c r="H71" s="16">
        <v>1857913</v>
      </c>
      <c r="I71" s="18">
        <f t="shared" ref="I71:I80" si="9">G71/H71</f>
        <v>34.569536146202758</v>
      </c>
      <c r="J71" s="17">
        <v>64227190.609999999</v>
      </c>
      <c r="K71" s="16">
        <f t="shared" ref="K71:K80" si="10">H71+ROUND((J71-G71)/I71,0)</f>
        <v>1857913</v>
      </c>
      <c r="L71" s="15">
        <f t="shared" ref="L71:L80" si="11">K71-K72</f>
        <v>0</v>
      </c>
      <c r="M71" s="14">
        <v>1.0000678692304394</v>
      </c>
      <c r="N71" s="13">
        <v>0.99689942922758013</v>
      </c>
      <c r="O71" s="12">
        <v>3.1684400028594057E-3</v>
      </c>
    </row>
    <row r="72" spans="2:15" x14ac:dyDescent="0.3">
      <c r="B72" s="21">
        <v>44315</v>
      </c>
      <c r="C72" s="20">
        <v>3755.95</v>
      </c>
      <c r="D72" s="22">
        <v>34.81</v>
      </c>
      <c r="E72" s="16">
        <v>716.6934</v>
      </c>
      <c r="F72" s="16">
        <v>109</v>
      </c>
      <c r="G72" s="17">
        <v>64641679.420000002</v>
      </c>
      <c r="H72" s="16">
        <v>1857913</v>
      </c>
      <c r="I72" s="18">
        <f t="shared" si="9"/>
        <v>34.792629913241363</v>
      </c>
      <c r="J72" s="17">
        <v>64641679.420000002</v>
      </c>
      <c r="K72" s="16">
        <f t="shared" si="10"/>
        <v>1857913</v>
      </c>
      <c r="L72" s="15">
        <f t="shared" si="11"/>
        <v>0</v>
      </c>
      <c r="M72" s="14">
        <v>1.0000454861325754</v>
      </c>
      <c r="N72" s="13">
        <v>0.99687725161519325</v>
      </c>
      <c r="O72" s="12">
        <v>3.1682345173822215E-3</v>
      </c>
    </row>
    <row r="73" spans="2:15" x14ac:dyDescent="0.3">
      <c r="B73" s="21">
        <v>44314</v>
      </c>
      <c r="C73" s="20">
        <v>3717.39</v>
      </c>
      <c r="D73" s="22">
        <v>34.44</v>
      </c>
      <c r="E73" s="16">
        <v>632.74890000000005</v>
      </c>
      <c r="F73" s="16">
        <v>66</v>
      </c>
      <c r="G73" s="17">
        <v>63979373.829999998</v>
      </c>
      <c r="H73" s="16">
        <v>1857913</v>
      </c>
      <c r="I73" s="18">
        <f t="shared" si="9"/>
        <v>34.436151655109789</v>
      </c>
      <c r="J73" s="17">
        <v>63979373.829999998</v>
      </c>
      <c r="K73" s="16">
        <f t="shared" si="10"/>
        <v>1857913</v>
      </c>
      <c r="L73" s="15">
        <f t="shared" si="11"/>
        <v>0</v>
      </c>
      <c r="M73" s="14">
        <v>1.000023170123608</v>
      </c>
      <c r="N73" s="13">
        <v>0.99685496156097664</v>
      </c>
      <c r="O73" s="12">
        <v>3.1682085626313795E-3</v>
      </c>
    </row>
    <row r="74" spans="2:15" x14ac:dyDescent="0.3">
      <c r="B74" s="21">
        <v>44313</v>
      </c>
      <c r="C74" s="20">
        <v>3661.13</v>
      </c>
      <c r="D74" s="22">
        <v>33.92</v>
      </c>
      <c r="E74" s="16">
        <v>535.15539999999999</v>
      </c>
      <c r="F74" s="16">
        <v>61</v>
      </c>
      <c r="G74" s="17">
        <v>62334009.100000001</v>
      </c>
      <c r="H74" s="16">
        <v>1837913</v>
      </c>
      <c r="I74" s="18">
        <f t="shared" si="9"/>
        <v>33.915647313012094</v>
      </c>
      <c r="J74" s="17">
        <v>63012322.046260245</v>
      </c>
      <c r="K74" s="16">
        <f t="shared" si="10"/>
        <v>1857913</v>
      </c>
      <c r="L74" s="15">
        <f t="shared" si="11"/>
        <v>0</v>
      </c>
      <c r="M74" s="14">
        <v>0.99999496723418613</v>
      </c>
      <c r="N74" s="13">
        <v>0.99682891980851696</v>
      </c>
      <c r="O74" s="12">
        <v>3.1660474256691869E-3</v>
      </c>
    </row>
    <row r="75" spans="2:15" x14ac:dyDescent="0.3">
      <c r="B75" s="21">
        <v>44312</v>
      </c>
      <c r="C75" s="20">
        <v>3672.45</v>
      </c>
      <c r="D75" s="22">
        <v>33.99</v>
      </c>
      <c r="E75" s="16">
        <v>194.17610000000002</v>
      </c>
      <c r="F75" s="16">
        <v>37</v>
      </c>
      <c r="G75" s="17">
        <v>62527690.089999996</v>
      </c>
      <c r="H75" s="16">
        <v>1837913</v>
      </c>
      <c r="I75" s="18">
        <f t="shared" si="9"/>
        <v>34.021028247800629</v>
      </c>
      <c r="J75" s="17">
        <v>63208110.654956006</v>
      </c>
      <c r="K75" s="16">
        <f t="shared" si="10"/>
        <v>1857913</v>
      </c>
      <c r="L75" s="15">
        <f t="shared" si="11"/>
        <v>20000</v>
      </c>
      <c r="M75" s="14">
        <v>0.99997307062434915</v>
      </c>
      <c r="N75" s="13">
        <v>0.99680733765232099</v>
      </c>
      <c r="O75" s="12">
        <v>3.1657329720281807E-3</v>
      </c>
    </row>
    <row r="76" spans="2:15" x14ac:dyDescent="0.3">
      <c r="B76" s="21">
        <v>44309</v>
      </c>
      <c r="C76" s="20">
        <v>3638.61</v>
      </c>
      <c r="D76" s="22">
        <v>33.564999999999998</v>
      </c>
      <c r="E76" s="16">
        <v>518.03309999999999</v>
      </c>
      <c r="F76" s="16">
        <v>54</v>
      </c>
      <c r="G76" s="17">
        <v>61956445.030000001</v>
      </c>
      <c r="H76" s="16">
        <v>1837913</v>
      </c>
      <c r="I76" s="18">
        <f t="shared" si="9"/>
        <v>33.710216441148191</v>
      </c>
      <c r="J76" s="17">
        <v>61956445.030000001</v>
      </c>
      <c r="K76" s="16">
        <f t="shared" si="10"/>
        <v>1837913</v>
      </c>
      <c r="L76" s="15">
        <f t="shared" si="11"/>
        <v>0</v>
      </c>
      <c r="M76" s="14">
        <v>0.99980173313697951</v>
      </c>
      <c r="N76" s="13">
        <v>0.99660432566945811</v>
      </c>
      <c r="O76" s="12">
        <v>3.1974074675213816E-3</v>
      </c>
    </row>
    <row r="77" spans="2:15" x14ac:dyDescent="0.3">
      <c r="B77" s="21">
        <v>44308</v>
      </c>
      <c r="C77" s="20">
        <v>3644.29</v>
      </c>
      <c r="D77" s="22">
        <v>33.844999999999999</v>
      </c>
      <c r="E77" s="16">
        <v>91.654719999999998</v>
      </c>
      <c r="F77" s="16">
        <v>25</v>
      </c>
      <c r="G77" s="17">
        <v>61549394.849999994</v>
      </c>
      <c r="H77" s="16">
        <v>1822913</v>
      </c>
      <c r="I77" s="18">
        <f t="shared" si="9"/>
        <v>33.764307375063972</v>
      </c>
      <c r="J77" s="17">
        <v>62055859.460625954</v>
      </c>
      <c r="K77" s="16">
        <f t="shared" si="10"/>
        <v>1837913</v>
      </c>
      <c r="L77" s="15">
        <f t="shared" si="11"/>
        <v>0</v>
      </c>
      <c r="M77" s="14">
        <v>0.99977410931461108</v>
      </c>
      <c r="N77" s="13">
        <v>0.99656732108011303</v>
      </c>
      <c r="O77" s="12">
        <v>3.2067882344980528E-3</v>
      </c>
    </row>
    <row r="78" spans="2:15" x14ac:dyDescent="0.3">
      <c r="B78" s="21">
        <v>44307</v>
      </c>
      <c r="C78" s="20">
        <v>3630.86</v>
      </c>
      <c r="D78" s="22">
        <v>33.58</v>
      </c>
      <c r="E78" s="16">
        <v>316.06240000000003</v>
      </c>
      <c r="F78" s="16">
        <v>70</v>
      </c>
      <c r="G78" s="17">
        <v>61324417.57</v>
      </c>
      <c r="H78" s="16">
        <v>1822913</v>
      </c>
      <c r="I78" s="18">
        <f t="shared" si="9"/>
        <v>33.640891018935079</v>
      </c>
      <c r="J78" s="17">
        <v>61829030.935284026</v>
      </c>
      <c r="K78" s="16">
        <f t="shared" si="10"/>
        <v>1837913</v>
      </c>
      <c r="L78" s="15">
        <f t="shared" si="11"/>
        <v>15000</v>
      </c>
      <c r="M78" s="14">
        <v>0.9997511535430641</v>
      </c>
      <c r="N78" s="13">
        <v>0.99653421811659448</v>
      </c>
      <c r="O78" s="12">
        <v>3.2169354264695998E-3</v>
      </c>
    </row>
    <row r="79" spans="2:15" x14ac:dyDescent="0.3">
      <c r="B79" s="21">
        <v>44306</v>
      </c>
      <c r="C79" s="20">
        <v>3640.68</v>
      </c>
      <c r="D79" s="22">
        <v>33.729999999999997</v>
      </c>
      <c r="E79" s="16">
        <v>426.67320000000001</v>
      </c>
      <c r="F79" s="16">
        <v>64</v>
      </c>
      <c r="G79" s="17">
        <v>61491206.079999998</v>
      </c>
      <c r="H79" s="16">
        <v>1822913</v>
      </c>
      <c r="I79" s="18">
        <f t="shared" si="9"/>
        <v>33.732386614171929</v>
      </c>
      <c r="J79" s="17">
        <v>61491206.079999998</v>
      </c>
      <c r="K79" s="16">
        <f t="shared" si="10"/>
        <v>1822913</v>
      </c>
      <c r="L79" s="15">
        <f t="shared" si="11"/>
        <v>0</v>
      </c>
      <c r="M79" s="14">
        <v>1.0002837278874854</v>
      </c>
      <c r="N79" s="13">
        <v>0.99705399777385539</v>
      </c>
      <c r="O79" s="12">
        <v>3.2297301136299328E-3</v>
      </c>
    </row>
    <row r="80" spans="2:15" x14ac:dyDescent="0.3">
      <c r="B80" s="21">
        <v>44305</v>
      </c>
      <c r="C80" s="20">
        <v>3661.26</v>
      </c>
      <c r="D80" s="22">
        <v>33.950000000000003</v>
      </c>
      <c r="E80" s="16">
        <v>953.26240000000007</v>
      </c>
      <c r="F80" s="16">
        <v>109</v>
      </c>
      <c r="G80" s="17">
        <v>61840055.699999996</v>
      </c>
      <c r="H80" s="16">
        <v>1822913</v>
      </c>
      <c r="I80" s="18">
        <f t="shared" si="9"/>
        <v>33.923755933497645</v>
      </c>
      <c r="J80" s="17">
        <v>61840055.699999996</v>
      </c>
      <c r="K80" s="16">
        <f t="shared" si="10"/>
        <v>1822913</v>
      </c>
      <c r="L80" s="15">
        <f t="shared" si="11"/>
        <v>0</v>
      </c>
      <c r="M80" s="14">
        <v>1.0002601687501391</v>
      </c>
      <c r="N80" s="13">
        <v>0.99703410438551721</v>
      </c>
      <c r="O80" s="12">
        <v>3.2260643646218451E-3</v>
      </c>
    </row>
    <row r="81" spans="2:15" x14ac:dyDescent="0.3">
      <c r="B81" s="21">
        <v>44302</v>
      </c>
      <c r="C81" s="20">
        <v>3685.58</v>
      </c>
      <c r="D81" s="22">
        <v>34.15</v>
      </c>
      <c r="E81" s="16">
        <v>192.71620000000001</v>
      </c>
      <c r="F81" s="16">
        <v>47</v>
      </c>
      <c r="G81" s="17">
        <v>62254832.5</v>
      </c>
      <c r="H81" s="16">
        <v>1822913</v>
      </c>
      <c r="I81" s="18">
        <f t="shared" ref="I81:I108" si="12">G81/H81</f>
        <v>34.151291092882659</v>
      </c>
      <c r="J81" s="17">
        <v>62254832.5</v>
      </c>
      <c r="K81" s="16">
        <f t="shared" ref="K81:K108" si="13">H81+ROUND((J81-G81)/I81,0)</f>
        <v>1822913</v>
      </c>
      <c r="L81" s="15">
        <f t="shared" ref="L81:L108" si="14">K81-K82</f>
        <v>0</v>
      </c>
      <c r="M81" s="14">
        <v>1.0001925948479582</v>
      </c>
      <c r="N81" s="13">
        <v>0.99696874873127317</v>
      </c>
      <c r="O81" s="12">
        <v>3.2238461166849979E-3</v>
      </c>
    </row>
    <row r="82" spans="2:15" x14ac:dyDescent="0.3">
      <c r="B82" s="21">
        <v>44301</v>
      </c>
      <c r="C82" s="20">
        <v>3698.44</v>
      </c>
      <c r="D82" s="22">
        <v>34.270000000000003</v>
      </c>
      <c r="E82" s="16">
        <v>289.86849999999998</v>
      </c>
      <c r="F82" s="16">
        <v>48</v>
      </c>
      <c r="G82" s="17">
        <v>62473847.449999996</v>
      </c>
      <c r="H82" s="16">
        <v>1822913</v>
      </c>
      <c r="I82" s="18">
        <f t="shared" si="12"/>
        <v>34.27143667854692</v>
      </c>
      <c r="J82" s="17">
        <v>62473847.449999996</v>
      </c>
      <c r="K82" s="16">
        <f t="shared" si="13"/>
        <v>1822913</v>
      </c>
      <c r="L82" s="15">
        <f t="shared" si="14"/>
        <v>0</v>
      </c>
      <c r="M82" s="14">
        <v>1.0001699389493899</v>
      </c>
      <c r="N82" s="13">
        <v>0.99693978732215893</v>
      </c>
      <c r="O82" s="12">
        <v>3.2301516272310203E-3</v>
      </c>
    </row>
    <row r="83" spans="2:15" x14ac:dyDescent="0.3">
      <c r="B83" s="21">
        <v>44300</v>
      </c>
      <c r="C83" s="20">
        <v>3685.01</v>
      </c>
      <c r="D83" s="22">
        <v>34.19</v>
      </c>
      <c r="E83" s="16">
        <v>633.25810000000001</v>
      </c>
      <c r="F83" s="16">
        <v>62</v>
      </c>
      <c r="G83" s="17">
        <v>62248301.149999999</v>
      </c>
      <c r="H83" s="16">
        <v>1822913</v>
      </c>
      <c r="I83" s="18">
        <f t="shared" si="12"/>
        <v>34.147708173675866</v>
      </c>
      <c r="J83" s="17">
        <v>62248301.149999999</v>
      </c>
      <c r="K83" s="16">
        <f t="shared" si="13"/>
        <v>1822913</v>
      </c>
      <c r="L83" s="15">
        <f t="shared" si="14"/>
        <v>0</v>
      </c>
      <c r="M83" s="14">
        <v>1.000148495458177</v>
      </c>
      <c r="N83" s="13">
        <v>0.9969194916735491</v>
      </c>
      <c r="O83" s="12">
        <v>3.2290037846277836E-3</v>
      </c>
    </row>
    <row r="84" spans="2:15" x14ac:dyDescent="0.3">
      <c r="B84" s="21">
        <v>44299</v>
      </c>
      <c r="C84" s="20">
        <v>3616.83</v>
      </c>
      <c r="D84" s="22">
        <v>33.520000000000003</v>
      </c>
      <c r="E84" s="16">
        <v>184.0701</v>
      </c>
      <c r="F84" s="16">
        <v>43</v>
      </c>
      <c r="G84" s="17">
        <v>61097167.130000003</v>
      </c>
      <c r="H84" s="16">
        <v>1822913</v>
      </c>
      <c r="I84" s="18">
        <f t="shared" si="12"/>
        <v>33.51622766966937</v>
      </c>
      <c r="J84" s="17">
        <v>61097167.130000003</v>
      </c>
      <c r="K84" s="16">
        <f t="shared" si="13"/>
        <v>1822913</v>
      </c>
      <c r="L84" s="15">
        <f t="shared" si="14"/>
        <v>0</v>
      </c>
      <c r="M84" s="14">
        <v>1.0001286067811177</v>
      </c>
      <c r="N84" s="13">
        <v>0.99691078164723412</v>
      </c>
      <c r="O84" s="12">
        <v>3.2178251338835845E-3</v>
      </c>
    </row>
    <row r="85" spans="2:15" x14ac:dyDescent="0.3">
      <c r="B85" s="21">
        <v>44298</v>
      </c>
      <c r="C85" s="20">
        <v>3631.2</v>
      </c>
      <c r="D85" s="22">
        <v>33.619999999999997</v>
      </c>
      <c r="E85" s="16">
        <v>280.89029999999997</v>
      </c>
      <c r="F85" s="16">
        <v>55</v>
      </c>
      <c r="G85" s="17">
        <v>60332912.409999996</v>
      </c>
      <c r="H85" s="16">
        <v>1792913</v>
      </c>
      <c r="I85" s="18">
        <f t="shared" si="12"/>
        <v>33.650775252340743</v>
      </c>
      <c r="J85" s="17">
        <v>61342435.667570218</v>
      </c>
      <c r="K85" s="16">
        <f t="shared" si="13"/>
        <v>1822913</v>
      </c>
      <c r="L85" s="15">
        <f t="shared" si="14"/>
        <v>0</v>
      </c>
      <c r="M85" s="14">
        <v>1.0001016944039129</v>
      </c>
      <c r="N85" s="13">
        <v>0.99687065217608073</v>
      </c>
      <c r="O85" s="12">
        <v>3.2310422278322083E-3</v>
      </c>
    </row>
    <row r="86" spans="2:15" x14ac:dyDescent="0.3">
      <c r="B86" s="21">
        <v>44295</v>
      </c>
      <c r="C86" s="20">
        <v>3617.51</v>
      </c>
      <c r="D86" s="22">
        <v>33.555</v>
      </c>
      <c r="E86" s="16">
        <v>348.49379999999996</v>
      </c>
      <c r="F86" s="16">
        <v>76</v>
      </c>
      <c r="G86" s="17">
        <v>60109333.710000001</v>
      </c>
      <c r="H86" s="16">
        <v>1792913</v>
      </c>
      <c r="I86" s="18">
        <f t="shared" si="12"/>
        <v>33.526073886462981</v>
      </c>
      <c r="J86" s="17">
        <v>61115115.926593892</v>
      </c>
      <c r="K86" s="16">
        <f t="shared" si="13"/>
        <v>1822913</v>
      </c>
      <c r="L86" s="15">
        <f t="shared" si="14"/>
        <v>30000</v>
      </c>
      <c r="M86" s="14">
        <v>1.0000349784725708</v>
      </c>
      <c r="N86" s="13">
        <v>0.99680500832513474</v>
      </c>
      <c r="O86" s="12">
        <v>3.2299701474361848E-3</v>
      </c>
    </row>
    <row r="87" spans="2:15" x14ac:dyDescent="0.3">
      <c r="B87" s="21">
        <v>44294</v>
      </c>
      <c r="C87" s="20">
        <v>3627.06</v>
      </c>
      <c r="D87" s="22">
        <v>33.534999999999997</v>
      </c>
      <c r="E87" s="16">
        <v>519.2029</v>
      </c>
      <c r="F87" s="16">
        <v>69</v>
      </c>
      <c r="G87" s="17">
        <v>59262379.109999999</v>
      </c>
      <c r="H87" s="16">
        <v>1762913</v>
      </c>
      <c r="I87" s="18">
        <f t="shared" si="12"/>
        <v>33.61616773487971</v>
      </c>
      <c r="J87" s="17">
        <v>60270864.142046392</v>
      </c>
      <c r="K87" s="16">
        <f t="shared" si="13"/>
        <v>1792913</v>
      </c>
      <c r="L87" s="15">
        <f t="shared" si="14"/>
        <v>0</v>
      </c>
      <c r="M87" s="14">
        <v>0.99991026224489421</v>
      </c>
      <c r="N87" s="13">
        <v>0.99662841117446943</v>
      </c>
      <c r="O87" s="12">
        <v>3.281851070424756E-3</v>
      </c>
    </row>
    <row r="88" spans="2:15" x14ac:dyDescent="0.3">
      <c r="B88" s="21">
        <v>44293</v>
      </c>
      <c r="C88" s="20">
        <v>3660.78</v>
      </c>
      <c r="D88" s="22">
        <v>33.93</v>
      </c>
      <c r="E88" s="16">
        <v>1249.9649999999999</v>
      </c>
      <c r="F88" s="16">
        <v>77</v>
      </c>
      <c r="G88" s="17">
        <v>59814801.950000003</v>
      </c>
      <c r="H88" s="16">
        <v>1762913</v>
      </c>
      <c r="I88" s="18">
        <f t="shared" si="12"/>
        <v>33.929525705465899</v>
      </c>
      <c r="J88" s="17">
        <v>60832687.721163981</v>
      </c>
      <c r="K88" s="16">
        <f t="shared" si="13"/>
        <v>1792913</v>
      </c>
      <c r="L88" s="15">
        <f t="shared" si="14"/>
        <v>30000</v>
      </c>
      <c r="M88" s="14">
        <v>0.9998891289959948</v>
      </c>
      <c r="N88" s="13">
        <v>0.99660471057746602</v>
      </c>
      <c r="O88" s="12">
        <v>3.284418418528771E-3</v>
      </c>
    </row>
    <row r="89" spans="2:15" x14ac:dyDescent="0.3">
      <c r="B89" s="21">
        <v>44292</v>
      </c>
      <c r="C89" s="20">
        <v>3686.68</v>
      </c>
      <c r="D89" s="22">
        <v>33.86</v>
      </c>
      <c r="E89" s="16">
        <v>819.25049999999999</v>
      </c>
      <c r="F89" s="16">
        <v>149</v>
      </c>
      <c r="G89" s="17">
        <v>60240786</v>
      </c>
      <c r="H89" s="16">
        <v>1762913</v>
      </c>
      <c r="I89" s="18">
        <f t="shared" si="12"/>
        <v>34.171162161717568</v>
      </c>
      <c r="J89" s="17">
        <v>60240786</v>
      </c>
      <c r="K89" s="16">
        <f t="shared" si="13"/>
        <v>1762913</v>
      </c>
      <c r="L89" s="15">
        <f t="shared" si="14"/>
        <v>0</v>
      </c>
      <c r="M89" s="14">
        <v>1.0002798823043244</v>
      </c>
      <c r="N89" s="13">
        <v>0.99693331242391159</v>
      </c>
      <c r="O89" s="12">
        <v>3.3465698804129151E-3</v>
      </c>
    </row>
    <row r="90" spans="2:15" x14ac:dyDescent="0.3">
      <c r="B90" s="21">
        <v>44287</v>
      </c>
      <c r="C90" s="20">
        <v>3579.55</v>
      </c>
      <c r="D90" s="22">
        <v>33.225000000000001</v>
      </c>
      <c r="E90" s="16">
        <v>103.5872</v>
      </c>
      <c r="F90" s="16">
        <v>34</v>
      </c>
      <c r="G90" s="17">
        <v>58495661.219999999</v>
      </c>
      <c r="H90" s="16">
        <v>1762913</v>
      </c>
      <c r="I90" s="18">
        <f t="shared" si="12"/>
        <v>33.181252404401121</v>
      </c>
      <c r="J90" s="17">
        <v>58495661.219999999</v>
      </c>
      <c r="K90" s="16">
        <f t="shared" si="13"/>
        <v>1762913</v>
      </c>
      <c r="L90" s="15">
        <f t="shared" si="14"/>
        <v>0</v>
      </c>
      <c r="M90" s="14">
        <v>1.0001764638570574</v>
      </c>
      <c r="N90" s="13">
        <v>0.99683946422445446</v>
      </c>
      <c r="O90" s="12">
        <v>3.3369996326028366E-3</v>
      </c>
    </row>
    <row r="91" spans="2:15" x14ac:dyDescent="0.3">
      <c r="B91" s="21">
        <v>44286</v>
      </c>
      <c r="C91" s="20">
        <v>3551.1</v>
      </c>
      <c r="D91" s="22">
        <v>32.93</v>
      </c>
      <c r="E91" s="16">
        <v>181.99100000000001</v>
      </c>
      <c r="F91" s="16">
        <v>34</v>
      </c>
      <c r="G91" s="17">
        <v>58032358.359999999</v>
      </c>
      <c r="H91" s="16">
        <v>1762913</v>
      </c>
      <c r="I91" s="18">
        <f t="shared" si="12"/>
        <v>32.918447115654601</v>
      </c>
      <c r="J91" s="17">
        <v>58032358.359999999</v>
      </c>
      <c r="K91" s="16">
        <f t="shared" si="13"/>
        <v>1762913</v>
      </c>
      <c r="L91" s="15">
        <f t="shared" si="14"/>
        <v>0</v>
      </c>
      <c r="M91" s="14">
        <v>1.0001557581021252</v>
      </c>
      <c r="N91" s="13">
        <v>0.99681107238737421</v>
      </c>
      <c r="O91" s="12">
        <v>3.3446857147509525E-3</v>
      </c>
    </row>
    <row r="92" spans="2:15" x14ac:dyDescent="0.3">
      <c r="B92" s="21">
        <v>44285</v>
      </c>
      <c r="C92" s="20">
        <v>3557.46</v>
      </c>
      <c r="D92" s="22">
        <v>32.984999999999999</v>
      </c>
      <c r="E92" s="16">
        <v>346.8236</v>
      </c>
      <c r="F92" s="16">
        <v>58</v>
      </c>
      <c r="G92" s="17">
        <v>58137859.439999998</v>
      </c>
      <c r="H92" s="16">
        <v>1762913</v>
      </c>
      <c r="I92" s="18">
        <f t="shared" si="12"/>
        <v>32.97829186125464</v>
      </c>
      <c r="J92" s="17">
        <v>58137859.439999998</v>
      </c>
      <c r="K92" s="16">
        <f t="shared" si="13"/>
        <v>1762913</v>
      </c>
      <c r="L92" s="15">
        <f t="shared" si="14"/>
        <v>0</v>
      </c>
      <c r="M92" s="14">
        <v>1.0001334718903439</v>
      </c>
      <c r="N92" s="13">
        <v>0.99678453538192391</v>
      </c>
      <c r="O92" s="12">
        <v>3.3489365084198911E-3</v>
      </c>
    </row>
    <row r="93" spans="2:15" x14ac:dyDescent="0.3">
      <c r="B93" s="21">
        <v>44284</v>
      </c>
      <c r="C93" s="20">
        <v>3577.06</v>
      </c>
      <c r="D93" s="22">
        <v>33.159999999999997</v>
      </c>
      <c r="E93" s="16">
        <v>143.22749999999999</v>
      </c>
      <c r="F93" s="16">
        <v>51</v>
      </c>
      <c r="G93" s="17">
        <v>58459214.719999999</v>
      </c>
      <c r="H93" s="16">
        <v>1762913</v>
      </c>
      <c r="I93" s="18">
        <f t="shared" si="12"/>
        <v>33.160578383618478</v>
      </c>
      <c r="J93" s="17">
        <v>58459214.719999999</v>
      </c>
      <c r="K93" s="16">
        <f t="shared" si="13"/>
        <v>1762913</v>
      </c>
      <c r="L93" s="15">
        <f t="shared" si="14"/>
        <v>0</v>
      </c>
      <c r="M93" s="14">
        <v>1.000110536209406</v>
      </c>
      <c r="N93" s="13">
        <v>0.99676803492990884</v>
      </c>
      <c r="O93" s="12">
        <v>3.3425012794971736E-3</v>
      </c>
    </row>
    <row r="94" spans="2:15" x14ac:dyDescent="0.3">
      <c r="B94" s="21">
        <v>44281</v>
      </c>
      <c r="C94" s="20">
        <v>3514.22</v>
      </c>
      <c r="D94" s="22">
        <v>32.67</v>
      </c>
      <c r="E94" s="16">
        <v>148.74379999999999</v>
      </c>
      <c r="F94" s="16">
        <v>38</v>
      </c>
      <c r="G94" s="17">
        <v>56621919.920000002</v>
      </c>
      <c r="H94" s="16">
        <v>1737913</v>
      </c>
      <c r="I94" s="18">
        <f t="shared" si="12"/>
        <v>32.580411056249652</v>
      </c>
      <c r="J94" s="17">
        <v>57436430.196406245</v>
      </c>
      <c r="K94" s="16">
        <f t="shared" si="13"/>
        <v>1762913</v>
      </c>
      <c r="L94" s="15">
        <f t="shared" si="14"/>
        <v>0</v>
      </c>
      <c r="M94" s="14">
        <v>1.0000385142946069</v>
      </c>
      <c r="N94" s="13">
        <v>0.99669568815893927</v>
      </c>
      <c r="O94" s="12">
        <v>3.3428261356676951E-3</v>
      </c>
    </row>
    <row r="95" spans="2:15" x14ac:dyDescent="0.3">
      <c r="B95" s="21">
        <v>44280</v>
      </c>
      <c r="C95" s="20">
        <v>3437.55</v>
      </c>
      <c r="D95" s="22">
        <v>31.87</v>
      </c>
      <c r="E95" s="16">
        <v>817.45209999999997</v>
      </c>
      <c r="F95" s="16">
        <v>115</v>
      </c>
      <c r="G95" s="17">
        <v>55387414.109999999</v>
      </c>
      <c r="H95" s="16">
        <v>1737913</v>
      </c>
      <c r="I95" s="18">
        <f t="shared" si="12"/>
        <v>31.870072961074577</v>
      </c>
      <c r="J95" s="17">
        <v>56184165.934026867</v>
      </c>
      <c r="K95" s="16">
        <f t="shared" si="13"/>
        <v>1762913</v>
      </c>
      <c r="L95" s="15">
        <f t="shared" si="14"/>
        <v>25000</v>
      </c>
      <c r="M95" s="14">
        <v>1.0000172022839009</v>
      </c>
      <c r="N95" s="13">
        <v>0.99667996310124274</v>
      </c>
      <c r="O95" s="12">
        <v>3.3372391826581196E-3</v>
      </c>
    </row>
    <row r="96" spans="2:15" x14ac:dyDescent="0.3">
      <c r="B96" s="21">
        <v>44279</v>
      </c>
      <c r="C96" s="20">
        <v>3479.86</v>
      </c>
      <c r="D96" s="22">
        <v>32.25</v>
      </c>
      <c r="E96" s="16">
        <v>674.51900000000001</v>
      </c>
      <c r="F96" s="16">
        <v>102</v>
      </c>
      <c r="G96" s="17">
        <v>55426243.259999998</v>
      </c>
      <c r="H96" s="16">
        <v>1717913</v>
      </c>
      <c r="I96" s="18">
        <f t="shared" si="12"/>
        <v>32.2637079176885</v>
      </c>
      <c r="J96" s="17">
        <v>56071517.418353766</v>
      </c>
      <c r="K96" s="16">
        <f t="shared" si="13"/>
        <v>1737913</v>
      </c>
      <c r="L96" s="15">
        <f t="shared" si="14"/>
        <v>0</v>
      </c>
      <c r="M96" s="14">
        <v>0.99989755389869495</v>
      </c>
      <c r="N96" s="13">
        <v>0.99651615798273674</v>
      </c>
      <c r="O96" s="12">
        <v>3.381395915958191E-3</v>
      </c>
    </row>
    <row r="97" spans="2:15" x14ac:dyDescent="0.3">
      <c r="B97" s="21">
        <v>44278</v>
      </c>
      <c r="C97" s="20">
        <v>3523.09</v>
      </c>
      <c r="D97" s="22">
        <v>32.765000000000001</v>
      </c>
      <c r="E97" s="16">
        <v>333.98340000000002</v>
      </c>
      <c r="F97" s="16">
        <v>88</v>
      </c>
      <c r="G97" s="17">
        <v>56116205.900000006</v>
      </c>
      <c r="H97" s="16">
        <v>1717913</v>
      </c>
      <c r="I97" s="18">
        <f t="shared" si="12"/>
        <v>32.665336312141541</v>
      </c>
      <c r="J97" s="17">
        <v>56769512.626242839</v>
      </c>
      <c r="K97" s="16">
        <f t="shared" si="13"/>
        <v>1737913</v>
      </c>
      <c r="L97" s="15">
        <f t="shared" si="14"/>
        <v>20000</v>
      </c>
      <c r="M97" s="14">
        <v>0.99987666132896125</v>
      </c>
      <c r="N97" s="13">
        <v>0.99648575675545581</v>
      </c>
      <c r="O97" s="12">
        <v>3.3909045735054108E-3</v>
      </c>
    </row>
    <row r="98" spans="2:15" x14ac:dyDescent="0.3">
      <c r="B98" s="21">
        <v>44277</v>
      </c>
      <c r="C98" s="20">
        <v>3533.28</v>
      </c>
      <c r="D98" s="22">
        <v>32.9</v>
      </c>
      <c r="E98" s="16">
        <v>384.7955</v>
      </c>
      <c r="F98" s="16">
        <v>52</v>
      </c>
      <c r="G98" s="17">
        <v>56281149.089999996</v>
      </c>
      <c r="H98" s="16">
        <v>1717913</v>
      </c>
      <c r="I98" s="18">
        <f t="shared" si="12"/>
        <v>32.761350015978685</v>
      </c>
      <c r="J98" s="17">
        <v>56281149.089999996</v>
      </c>
      <c r="K98" s="16">
        <f t="shared" si="13"/>
        <v>1717913</v>
      </c>
      <c r="L98" s="15">
        <f t="shared" si="14"/>
        <v>0</v>
      </c>
      <c r="M98" s="14">
        <v>0.99973657485250889</v>
      </c>
      <c r="N98" s="13">
        <v>0.99698041222064893</v>
      </c>
      <c r="O98" s="12">
        <v>2.75616263186001E-3</v>
      </c>
    </row>
    <row r="99" spans="2:15" x14ac:dyDescent="0.3">
      <c r="B99" s="21">
        <v>44274</v>
      </c>
      <c r="C99" s="20">
        <v>3530.43</v>
      </c>
      <c r="D99" s="22">
        <v>32.81</v>
      </c>
      <c r="E99" s="16">
        <v>335.98629999999997</v>
      </c>
      <c r="F99" s="16">
        <v>37</v>
      </c>
      <c r="G99" s="17">
        <v>52311998.719999991</v>
      </c>
      <c r="H99" s="16">
        <v>1597913</v>
      </c>
      <c r="I99" s="18">
        <f t="shared" si="12"/>
        <v>32.737701439314904</v>
      </c>
      <c r="J99" s="17">
        <v>56240522.892717779</v>
      </c>
      <c r="K99" s="16">
        <f t="shared" si="13"/>
        <v>1717913</v>
      </c>
      <c r="L99" s="15">
        <f t="shared" si="14"/>
        <v>0</v>
      </c>
      <c r="M99" s="14">
        <v>0.99965510255381551</v>
      </c>
      <c r="N99" s="13">
        <v>0.99689694896594971</v>
      </c>
      <c r="O99" s="12">
        <v>2.7581535878658321E-3</v>
      </c>
    </row>
    <row r="100" spans="2:15" x14ac:dyDescent="0.3">
      <c r="B100" s="21">
        <v>44273</v>
      </c>
      <c r="C100" s="20">
        <v>3591.21</v>
      </c>
      <c r="D100" s="22">
        <v>33.31</v>
      </c>
      <c r="E100" s="16">
        <v>3561.3440000000001</v>
      </c>
      <c r="F100" s="16">
        <v>74</v>
      </c>
      <c r="G100" s="17">
        <v>53215206.199999996</v>
      </c>
      <c r="H100" s="16">
        <v>1597913</v>
      </c>
      <c r="I100" s="18">
        <f t="shared" si="12"/>
        <v>33.302943401799723</v>
      </c>
      <c r="J100" s="17">
        <v>57211559.408215962</v>
      </c>
      <c r="K100" s="16">
        <f t="shared" si="13"/>
        <v>1717913</v>
      </c>
      <c r="L100" s="15">
        <f t="shared" si="14"/>
        <v>120000</v>
      </c>
      <c r="M100" s="14">
        <v>0.9992846264174704</v>
      </c>
      <c r="N100" s="13">
        <v>0.99722700028006617</v>
      </c>
      <c r="O100" s="12">
        <v>2.0576261374042294E-3</v>
      </c>
    </row>
    <row r="101" spans="2:15" x14ac:dyDescent="0.3">
      <c r="B101" s="21">
        <v>44272</v>
      </c>
      <c r="C101" s="20">
        <v>3551.4</v>
      </c>
      <c r="D101" s="22">
        <v>33.01</v>
      </c>
      <c r="E101" s="16">
        <v>1794.059</v>
      </c>
      <c r="F101" s="16">
        <v>302</v>
      </c>
      <c r="G101" s="17">
        <v>52630857.479999997</v>
      </c>
      <c r="H101" s="16">
        <v>1597913</v>
      </c>
      <c r="I101" s="18">
        <f t="shared" si="12"/>
        <v>32.93724844844494</v>
      </c>
      <c r="J101" s="17">
        <v>52630857.479999997</v>
      </c>
      <c r="K101" s="16">
        <f t="shared" si="13"/>
        <v>1597913</v>
      </c>
      <c r="L101" s="15">
        <f t="shared" si="14"/>
        <v>0</v>
      </c>
      <c r="M101" s="14">
        <v>1.0004633825319924</v>
      </c>
      <c r="N101" s="13">
        <v>0.99825175221522933</v>
      </c>
      <c r="O101" s="12">
        <v>2.2116303167629865E-3</v>
      </c>
    </row>
    <row r="102" spans="2:15" x14ac:dyDescent="0.3">
      <c r="B102" s="21">
        <v>44271</v>
      </c>
      <c r="C102" s="20">
        <v>3629.06</v>
      </c>
      <c r="D102" s="22">
        <v>33.67</v>
      </c>
      <c r="E102" s="16">
        <v>111.47330000000001</v>
      </c>
      <c r="F102" s="16">
        <v>46</v>
      </c>
      <c r="G102" s="17">
        <v>53782756.389999993</v>
      </c>
      <c r="H102" s="16">
        <v>1597913</v>
      </c>
      <c r="I102" s="18">
        <f t="shared" si="12"/>
        <v>33.658125561278986</v>
      </c>
      <c r="J102" s="17">
        <v>53782756.389999993</v>
      </c>
      <c r="K102" s="16">
        <f t="shared" si="13"/>
        <v>1597913</v>
      </c>
      <c r="L102" s="15">
        <f t="shared" si="14"/>
        <v>0</v>
      </c>
      <c r="M102" s="14">
        <v>1.0004329623761035</v>
      </c>
      <c r="N102" s="13">
        <v>0.99822853835699443</v>
      </c>
      <c r="O102" s="12">
        <v>2.2044240191089249E-3</v>
      </c>
    </row>
    <row r="103" spans="2:15" x14ac:dyDescent="0.3">
      <c r="B103" s="21">
        <v>44270</v>
      </c>
      <c r="C103" s="20">
        <v>3665.38</v>
      </c>
      <c r="D103" s="22">
        <v>34</v>
      </c>
      <c r="E103" s="16">
        <v>241.9436</v>
      </c>
      <c r="F103" s="16">
        <v>60</v>
      </c>
      <c r="G103" s="17">
        <v>54323053.299999997</v>
      </c>
      <c r="H103" s="16">
        <v>1597913</v>
      </c>
      <c r="I103" s="18">
        <f t="shared" si="12"/>
        <v>33.996252173929371</v>
      </c>
      <c r="J103" s="17">
        <v>54323053.299999997</v>
      </c>
      <c r="K103" s="16">
        <f t="shared" si="13"/>
        <v>1597913</v>
      </c>
      <c r="L103" s="15">
        <f t="shared" si="14"/>
        <v>0</v>
      </c>
      <c r="M103" s="14">
        <v>1.0004067059684218</v>
      </c>
      <c r="N103" s="13">
        <v>0.99819549005357555</v>
      </c>
      <c r="O103" s="12">
        <v>2.2112159148462299E-3</v>
      </c>
    </row>
    <row r="104" spans="2:15" x14ac:dyDescent="0.3">
      <c r="B104" s="21">
        <v>44267</v>
      </c>
      <c r="C104" s="20">
        <v>3674.3</v>
      </c>
      <c r="D104" s="22">
        <v>34.08</v>
      </c>
      <c r="E104" s="16">
        <v>95.828289999999996</v>
      </c>
      <c r="F104" s="16">
        <v>38</v>
      </c>
      <c r="G104" s="17">
        <v>54458808.32</v>
      </c>
      <c r="H104" s="16">
        <v>1597913</v>
      </c>
      <c r="I104" s="18">
        <f t="shared" si="12"/>
        <v>34.081209878134793</v>
      </c>
      <c r="J104" s="17">
        <v>54458808.32</v>
      </c>
      <c r="K104" s="16">
        <f t="shared" si="13"/>
        <v>1597913</v>
      </c>
      <c r="L104" s="15">
        <f t="shared" si="14"/>
        <v>0</v>
      </c>
      <c r="M104" s="14">
        <v>1.0003396818727892</v>
      </c>
      <c r="N104" s="13">
        <v>0.99813067283070511</v>
      </c>
      <c r="O104" s="12">
        <v>2.2090090420840117E-3</v>
      </c>
    </row>
    <row r="105" spans="2:15" x14ac:dyDescent="0.3">
      <c r="B105" s="21">
        <v>44266</v>
      </c>
      <c r="C105" s="20">
        <v>3652.82</v>
      </c>
      <c r="D105" s="22">
        <v>33.89</v>
      </c>
      <c r="E105" s="16">
        <v>395.05420000000004</v>
      </c>
      <c r="F105" s="16">
        <v>31</v>
      </c>
      <c r="G105" s="17">
        <v>54141846.079999998</v>
      </c>
      <c r="H105" s="16">
        <v>1597913</v>
      </c>
      <c r="I105" s="18">
        <f t="shared" si="12"/>
        <v>33.882849742132393</v>
      </c>
      <c r="J105" s="17">
        <v>54141846.079999998</v>
      </c>
      <c r="K105" s="16">
        <f t="shared" si="13"/>
        <v>1597913</v>
      </c>
      <c r="L105" s="15">
        <f t="shared" si="14"/>
        <v>0</v>
      </c>
      <c r="M105" s="14">
        <v>1.000319574991485</v>
      </c>
      <c r="N105" s="13">
        <v>0.99810760756386829</v>
      </c>
      <c r="O105" s="12">
        <v>2.2119674276167571E-3</v>
      </c>
    </row>
    <row r="106" spans="2:15" x14ac:dyDescent="0.3">
      <c r="B106" s="21">
        <v>44265</v>
      </c>
      <c r="C106" s="20">
        <v>3669.61</v>
      </c>
      <c r="D106" s="22">
        <v>33.975000000000001</v>
      </c>
      <c r="E106" s="16">
        <v>488.62620000000004</v>
      </c>
      <c r="F106" s="16">
        <v>66</v>
      </c>
      <c r="G106" s="17">
        <v>54392055.339999996</v>
      </c>
      <c r="H106" s="16">
        <v>1597913</v>
      </c>
      <c r="I106" s="18">
        <f t="shared" si="12"/>
        <v>34.039434775234945</v>
      </c>
      <c r="J106" s="17">
        <v>54392055.339999996</v>
      </c>
      <c r="K106" s="16">
        <f t="shared" si="13"/>
        <v>1597913</v>
      </c>
      <c r="L106" s="15">
        <f t="shared" si="14"/>
        <v>0</v>
      </c>
      <c r="M106" s="14">
        <v>1.0002961246803292</v>
      </c>
      <c r="N106" s="13">
        <v>0.99808440461849268</v>
      </c>
      <c r="O106" s="12">
        <v>2.2117200618365163E-3</v>
      </c>
    </row>
    <row r="107" spans="2:15" x14ac:dyDescent="0.3">
      <c r="B107" s="21">
        <v>44264</v>
      </c>
      <c r="C107" s="20">
        <v>3652.44</v>
      </c>
      <c r="D107" s="22">
        <v>33.89</v>
      </c>
      <c r="E107" s="16">
        <v>727.58140000000003</v>
      </c>
      <c r="F107" s="16">
        <v>69</v>
      </c>
      <c r="G107" s="17">
        <v>54138449.93</v>
      </c>
      <c r="H107" s="16">
        <v>1597913</v>
      </c>
      <c r="I107" s="18">
        <f t="shared" si="12"/>
        <v>33.880724376108084</v>
      </c>
      <c r="J107" s="17">
        <v>54138449.93</v>
      </c>
      <c r="K107" s="16">
        <f t="shared" si="13"/>
        <v>1597913</v>
      </c>
      <c r="L107" s="15">
        <f t="shared" si="14"/>
        <v>0</v>
      </c>
      <c r="M107" s="14">
        <v>1.0002754293855713</v>
      </c>
      <c r="N107" s="13">
        <v>0.99806664800829481</v>
      </c>
      <c r="O107" s="12">
        <v>2.2087813772764956E-3</v>
      </c>
    </row>
    <row r="108" spans="2:15" x14ac:dyDescent="0.3">
      <c r="B108" s="21">
        <v>44263</v>
      </c>
      <c r="C108" s="20">
        <v>3599.45</v>
      </c>
      <c r="D108" s="22">
        <v>33.39</v>
      </c>
      <c r="E108" s="16">
        <v>506.12700000000001</v>
      </c>
      <c r="F108" s="16">
        <v>44</v>
      </c>
      <c r="G108" s="17">
        <v>53354142.689999998</v>
      </c>
      <c r="H108" s="16">
        <v>1597913</v>
      </c>
      <c r="I108" s="18">
        <f t="shared" si="12"/>
        <v>33.389892121786353</v>
      </c>
      <c r="J108" s="17">
        <v>53354142.689999998</v>
      </c>
      <c r="K108" s="16">
        <f t="shared" si="13"/>
        <v>1597913</v>
      </c>
      <c r="L108" s="15">
        <f t="shared" si="14"/>
        <v>0</v>
      </c>
      <c r="M108" s="14">
        <v>1.0002572846138633</v>
      </c>
      <c r="N108" s="13">
        <v>0.99804752180903245</v>
      </c>
      <c r="O108" s="12">
        <v>2.209762804830854E-3</v>
      </c>
    </row>
    <row r="109" spans="2:15" x14ac:dyDescent="0.3">
      <c r="B109" s="21">
        <v>44260</v>
      </c>
      <c r="C109" s="20">
        <v>3552.46</v>
      </c>
      <c r="D109" s="22">
        <v>32.954999999999998</v>
      </c>
      <c r="E109" s="16">
        <v>78.919089999999997</v>
      </c>
      <c r="F109" s="16">
        <v>20</v>
      </c>
      <c r="G109" s="17">
        <v>52660770.529999994</v>
      </c>
      <c r="H109" s="16">
        <v>1597913</v>
      </c>
      <c r="I109" s="18">
        <f t="shared" ref="I109:I113" si="15">G109/H109</f>
        <v>32.955968522691784</v>
      </c>
      <c r="J109" s="17">
        <v>52660770.529999994</v>
      </c>
      <c r="K109" s="16">
        <f t="shared" ref="K109:K113" si="16">H109+ROUND((J109-G109)/I109,0)</f>
        <v>1597913</v>
      </c>
      <c r="L109" s="15">
        <f t="shared" ref="L109:L113" si="17">K109-K110</f>
        <v>0</v>
      </c>
      <c r="M109" s="14">
        <v>1.0001941355946202</v>
      </c>
      <c r="N109" s="13">
        <v>0.99798490092469228</v>
      </c>
      <c r="O109" s="12">
        <v>2.209234669928025E-3</v>
      </c>
    </row>
    <row r="110" spans="2:15" x14ac:dyDescent="0.3">
      <c r="B110" s="21">
        <v>44259</v>
      </c>
      <c r="C110" s="20">
        <v>3562.11</v>
      </c>
      <c r="D110" s="22">
        <v>33.1</v>
      </c>
      <c r="E110" s="16">
        <v>134.66149999999999</v>
      </c>
      <c r="F110" s="16">
        <v>42</v>
      </c>
      <c r="G110" s="17">
        <v>52805395.54999999</v>
      </c>
      <c r="H110" s="16">
        <v>1597913</v>
      </c>
      <c r="I110" s="18">
        <f t="shared" si="15"/>
        <v>33.046477217470532</v>
      </c>
      <c r="J110" s="17">
        <v>52805395.54999999</v>
      </c>
      <c r="K110" s="16">
        <f t="shared" si="16"/>
        <v>1597913</v>
      </c>
      <c r="L110" s="15">
        <f t="shared" si="17"/>
        <v>0</v>
      </c>
      <c r="M110" s="14">
        <v>1.0001715996993419</v>
      </c>
      <c r="N110" s="13">
        <v>0.9979547807780792</v>
      </c>
      <c r="O110" s="12">
        <v>2.2168189212626783E-3</v>
      </c>
    </row>
    <row r="111" spans="2:15" x14ac:dyDescent="0.3">
      <c r="B111" s="21">
        <v>44258</v>
      </c>
      <c r="C111" s="20">
        <v>3559.14</v>
      </c>
      <c r="D111" s="22">
        <v>33.020000000000003</v>
      </c>
      <c r="E111" s="16">
        <v>289.35070000000002</v>
      </c>
      <c r="F111" s="16">
        <v>48</v>
      </c>
      <c r="G111" s="17">
        <v>52762051.760000005</v>
      </c>
      <c r="H111" s="16">
        <v>1597913</v>
      </c>
      <c r="I111" s="18">
        <f t="shared" si="15"/>
        <v>33.019351967222249</v>
      </c>
      <c r="J111" s="17">
        <v>52762051.760000005</v>
      </c>
      <c r="K111" s="16">
        <f t="shared" si="16"/>
        <v>1597913</v>
      </c>
      <c r="L111" s="15">
        <f t="shared" si="17"/>
        <v>0</v>
      </c>
      <c r="M111" s="14">
        <v>1.0001496977417772</v>
      </c>
      <c r="N111" s="13">
        <v>0.99794356670408602</v>
      </c>
      <c r="O111" s="12">
        <v>2.2061310376910934E-3</v>
      </c>
    </row>
    <row r="112" spans="2:15" x14ac:dyDescent="0.3">
      <c r="B112" s="21">
        <v>44257</v>
      </c>
      <c r="C112" s="20">
        <v>3588.96</v>
      </c>
      <c r="D112" s="22">
        <v>33.22</v>
      </c>
      <c r="E112" s="16">
        <v>214.3417</v>
      </c>
      <c r="F112" s="16">
        <v>63</v>
      </c>
      <c r="G112" s="17">
        <v>53205152.349999994</v>
      </c>
      <c r="H112" s="16">
        <v>1597913</v>
      </c>
      <c r="I112" s="18">
        <f t="shared" si="15"/>
        <v>33.296651538600656</v>
      </c>
      <c r="J112" s="17">
        <v>53205152.349999994</v>
      </c>
      <c r="K112" s="16">
        <f t="shared" si="16"/>
        <v>1597913</v>
      </c>
      <c r="L112" s="15">
        <f t="shared" si="17"/>
        <v>0</v>
      </c>
      <c r="M112" s="14">
        <v>1.0001265091763243</v>
      </c>
      <c r="N112" s="13">
        <v>0.99792409089868916</v>
      </c>
      <c r="O112" s="12">
        <v>2.2024182776350983E-3</v>
      </c>
    </row>
    <row r="113" spans="2:15" x14ac:dyDescent="0.3">
      <c r="B113" s="21">
        <v>44256</v>
      </c>
      <c r="C113" s="20">
        <v>3570.75</v>
      </c>
      <c r="D113" s="22">
        <v>33.1</v>
      </c>
      <c r="E113" s="16">
        <v>299.76529999999997</v>
      </c>
      <c r="F113" s="16">
        <v>63</v>
      </c>
      <c r="G113" s="17">
        <v>52936586.039999999</v>
      </c>
      <c r="H113" s="16">
        <v>1597913</v>
      </c>
      <c r="I113" s="18">
        <f t="shared" si="15"/>
        <v>33.128578364404071</v>
      </c>
      <c r="J113" s="17">
        <v>52936586.039999999</v>
      </c>
      <c r="K113" s="16">
        <f t="shared" si="16"/>
        <v>1597913</v>
      </c>
      <c r="L113" s="15">
        <f t="shared" si="17"/>
        <v>0</v>
      </c>
      <c r="M113" s="14">
        <v>1.0001050615541358</v>
      </c>
      <c r="N113" s="13">
        <v>0.99789600334415529</v>
      </c>
      <c r="O113" s="12">
        <v>2.2090582099804786E-3</v>
      </c>
    </row>
    <row r="114" spans="2:15" x14ac:dyDescent="0.3">
      <c r="B114" s="21">
        <v>44253</v>
      </c>
      <c r="C114" s="20">
        <v>3493.28</v>
      </c>
      <c r="D114" s="22">
        <v>32.435000000000002</v>
      </c>
      <c r="E114" s="16">
        <v>583.62480000000005</v>
      </c>
      <c r="F114" s="16">
        <v>111</v>
      </c>
      <c r="G114" s="17">
        <v>51792285.580000006</v>
      </c>
      <c r="H114" s="16">
        <v>1597913</v>
      </c>
      <c r="I114" s="18">
        <f t="shared" ref="I114:I118" si="18">G114/H114</f>
        <v>32.412456485428187</v>
      </c>
      <c r="J114" s="17">
        <v>51792285.580000006</v>
      </c>
      <c r="K114" s="16">
        <f t="shared" ref="K114:K118" si="19">H114+ROUND((J114-G114)/I114,0)</f>
        <v>1597913</v>
      </c>
      <c r="L114" s="15">
        <f t="shared" ref="L114:L118" si="20">K114-K115</f>
        <v>0</v>
      </c>
      <c r="M114" s="14">
        <v>1.0000402270333635</v>
      </c>
      <c r="N114" s="13">
        <v>0.99781595755558461</v>
      </c>
      <c r="O114" s="12">
        <v>2.224269477778856E-3</v>
      </c>
    </row>
    <row r="115" spans="2:15" x14ac:dyDescent="0.3">
      <c r="B115" s="21">
        <v>44252</v>
      </c>
      <c r="C115" s="20">
        <v>3546.74</v>
      </c>
      <c r="D115" s="22">
        <v>32.950000000000003</v>
      </c>
      <c r="E115" s="16">
        <v>130.37610000000001</v>
      </c>
      <c r="F115" s="16">
        <v>43</v>
      </c>
      <c r="G115" s="17">
        <v>51927650.810000002</v>
      </c>
      <c r="H115" s="16">
        <v>1577913</v>
      </c>
      <c r="I115" s="18">
        <f t="shared" si="18"/>
        <v>32.909070912021136</v>
      </c>
      <c r="J115" s="17">
        <v>52585832.228240423</v>
      </c>
      <c r="K115" s="16">
        <f t="shared" si="19"/>
        <v>1597913</v>
      </c>
      <c r="L115" s="15">
        <f t="shared" si="20"/>
        <v>0</v>
      </c>
      <c r="M115" s="14">
        <v>1.0000082682300757</v>
      </c>
      <c r="N115" s="13">
        <v>0.99779816723755799</v>
      </c>
      <c r="O115" s="12">
        <v>2.2101009925176349E-3</v>
      </c>
    </row>
    <row r="116" spans="2:15" x14ac:dyDescent="0.3">
      <c r="B116" s="21">
        <v>44251</v>
      </c>
      <c r="C116" s="20">
        <v>3549.37</v>
      </c>
      <c r="D116" s="22">
        <v>32.94</v>
      </c>
      <c r="E116" s="16">
        <v>290.18950000000001</v>
      </c>
      <c r="F116" s="16">
        <v>36</v>
      </c>
      <c r="G116" s="17">
        <v>51967521.139999993</v>
      </c>
      <c r="H116" s="16">
        <v>1577913</v>
      </c>
      <c r="I116" s="18">
        <f t="shared" si="18"/>
        <v>32.934338673931954</v>
      </c>
      <c r="J116" s="17">
        <v>52626207.913478635</v>
      </c>
      <c r="K116" s="16">
        <f t="shared" si="19"/>
        <v>1597913</v>
      </c>
      <c r="L116" s="15">
        <f t="shared" si="20"/>
        <v>20000</v>
      </c>
      <c r="M116" s="14">
        <v>0.99998616766232074</v>
      </c>
      <c r="N116" s="13">
        <v>0.99777206171359711</v>
      </c>
      <c r="O116" s="12">
        <v>2.214105948723637E-3</v>
      </c>
    </row>
    <row r="117" spans="2:15" x14ac:dyDescent="0.3">
      <c r="B117" s="21">
        <v>44250</v>
      </c>
      <c r="C117" s="20">
        <v>3521.31</v>
      </c>
      <c r="D117" s="22">
        <v>32.74</v>
      </c>
      <c r="E117" s="16">
        <v>489.7679</v>
      </c>
      <c r="F117" s="16">
        <v>123</v>
      </c>
      <c r="G117" s="17">
        <v>51558286.790000007</v>
      </c>
      <c r="H117" s="16">
        <v>1577913</v>
      </c>
      <c r="I117" s="18">
        <f t="shared" si="18"/>
        <v>32.674987017661941</v>
      </c>
      <c r="J117" s="17">
        <v>51558286.790000007</v>
      </c>
      <c r="K117" s="16">
        <f t="shared" si="19"/>
        <v>1577913</v>
      </c>
      <c r="L117" s="15">
        <f t="shared" si="20"/>
        <v>0</v>
      </c>
      <c r="M117" s="14">
        <v>1.0000538148214912</v>
      </c>
      <c r="N117" s="13">
        <v>0.99781363177447802</v>
      </c>
      <c r="O117" s="12">
        <v>2.2401830470131488E-3</v>
      </c>
    </row>
    <row r="118" spans="2:15" x14ac:dyDescent="0.3">
      <c r="B118" s="21">
        <v>44249</v>
      </c>
      <c r="C118" s="20">
        <v>3592.8</v>
      </c>
      <c r="D118" s="22">
        <v>33.340000000000003</v>
      </c>
      <c r="E118" s="16">
        <v>150.15799999999999</v>
      </c>
      <c r="F118" s="16">
        <v>35</v>
      </c>
      <c r="G118" s="17">
        <v>51939220.82</v>
      </c>
      <c r="H118" s="16">
        <v>1557913</v>
      </c>
      <c r="I118" s="18">
        <f t="shared" si="18"/>
        <v>33.338973883650759</v>
      </c>
      <c r="J118" s="17">
        <v>52606000.297673017</v>
      </c>
      <c r="K118" s="16">
        <f t="shared" si="19"/>
        <v>1577913</v>
      </c>
      <c r="L118" s="15">
        <f t="shared" si="20"/>
        <v>0</v>
      </c>
      <c r="M118" s="14">
        <v>1.0000231544371381</v>
      </c>
      <c r="N118" s="13">
        <v>0.9977922302205865</v>
      </c>
      <c r="O118" s="12">
        <v>2.2309242165516113E-3</v>
      </c>
    </row>
    <row r="119" spans="2:15" x14ac:dyDescent="0.3">
      <c r="B119" s="21">
        <v>44246</v>
      </c>
      <c r="C119" s="20">
        <v>3636.2</v>
      </c>
      <c r="D119" s="22">
        <v>33.729999999999997</v>
      </c>
      <c r="E119" s="16">
        <v>71.17944</v>
      </c>
      <c r="F119" s="16">
        <v>25</v>
      </c>
      <c r="G119" s="17">
        <v>52570284.25</v>
      </c>
      <c r="H119" s="16">
        <v>1557913</v>
      </c>
      <c r="I119" s="18">
        <f t="shared" ref="I119:I123" si="21">G119/H119</f>
        <v>33.744043634015505</v>
      </c>
      <c r="J119" s="17">
        <v>53245165.122680306</v>
      </c>
      <c r="K119" s="16">
        <f t="shared" ref="K119:K123" si="22">H119+ROUND((J119-G119)/I119,0)</f>
        <v>1577913</v>
      </c>
      <c r="L119" s="15">
        <f t="shared" ref="L119:L123" si="23">K119-K120</f>
        <v>20000</v>
      </c>
      <c r="M119" s="14">
        <v>0.99995707454986682</v>
      </c>
      <c r="N119" s="13">
        <v>0.99771799801164385</v>
      </c>
      <c r="O119" s="12">
        <v>2.2390765382229428E-3</v>
      </c>
    </row>
    <row r="120" spans="2:15" x14ac:dyDescent="0.3">
      <c r="B120" s="21">
        <v>44245</v>
      </c>
      <c r="C120" s="20">
        <v>3627.89</v>
      </c>
      <c r="D120" s="22">
        <v>33.67</v>
      </c>
      <c r="E120" s="16">
        <v>506.0283</v>
      </c>
      <c r="F120" s="16">
        <v>53</v>
      </c>
      <c r="G120" s="17">
        <v>52452243.710000001</v>
      </c>
      <c r="H120" s="16">
        <v>1557913</v>
      </c>
      <c r="I120" s="18">
        <f t="shared" si="21"/>
        <v>33.668275256705606</v>
      </c>
      <c r="J120" s="17">
        <v>52452243.710000001</v>
      </c>
      <c r="K120" s="16">
        <f t="shared" si="22"/>
        <v>1557913</v>
      </c>
      <c r="L120" s="15">
        <f t="shared" si="23"/>
        <v>0</v>
      </c>
      <c r="M120" s="14">
        <v>1.0001232151294752</v>
      </c>
      <c r="N120" s="13">
        <v>0.99785486602590168</v>
      </c>
      <c r="O120" s="12">
        <v>2.2683491035735523E-3</v>
      </c>
    </row>
    <row r="121" spans="2:15" x14ac:dyDescent="0.3">
      <c r="B121" s="21">
        <v>44244</v>
      </c>
      <c r="C121" s="20">
        <v>3638.93</v>
      </c>
      <c r="D121" s="22">
        <v>33.770000000000003</v>
      </c>
      <c r="E121" s="16">
        <v>130.46299999999999</v>
      </c>
      <c r="F121" s="16">
        <v>52</v>
      </c>
      <c r="G121" s="17">
        <v>52613582.340000004</v>
      </c>
      <c r="H121" s="16">
        <v>1557913</v>
      </c>
      <c r="I121" s="18">
        <f t="shared" si="21"/>
        <v>33.771836001111744</v>
      </c>
      <c r="J121" s="17">
        <v>52613582.340000004</v>
      </c>
      <c r="K121" s="16">
        <f t="shared" si="22"/>
        <v>1557913</v>
      </c>
      <c r="L121" s="15">
        <f t="shared" si="23"/>
        <v>0</v>
      </c>
      <c r="M121" s="14">
        <v>1.0001008235851669</v>
      </c>
      <c r="N121" s="13">
        <v>0.99783030721492583</v>
      </c>
      <c r="O121" s="12">
        <v>2.270516370241137E-3</v>
      </c>
    </row>
    <row r="122" spans="2:15" x14ac:dyDescent="0.3">
      <c r="B122" s="21">
        <v>44243</v>
      </c>
      <c r="C122" s="20">
        <v>3671.41</v>
      </c>
      <c r="D122" s="22">
        <v>34.07</v>
      </c>
      <c r="E122" s="16">
        <v>303.40570000000002</v>
      </c>
      <c r="F122" s="16">
        <v>78</v>
      </c>
      <c r="G122" s="17">
        <v>53083829.75</v>
      </c>
      <c r="H122" s="16">
        <v>1557913</v>
      </c>
      <c r="I122" s="18">
        <f t="shared" si="21"/>
        <v>34.073680462259446</v>
      </c>
      <c r="J122" s="17">
        <v>53083829.75</v>
      </c>
      <c r="K122" s="16">
        <f t="shared" si="22"/>
        <v>1557913</v>
      </c>
      <c r="L122" s="15">
        <f t="shared" si="23"/>
        <v>0</v>
      </c>
      <c r="M122" s="14">
        <v>1.0000779819395</v>
      </c>
      <c r="N122" s="13">
        <v>0.99781401567018624</v>
      </c>
      <c r="O122" s="12">
        <v>2.2639662693138677E-3</v>
      </c>
    </row>
    <row r="123" spans="2:15" x14ac:dyDescent="0.3">
      <c r="B123" s="21">
        <v>44242</v>
      </c>
      <c r="C123" s="20">
        <v>3616.98</v>
      </c>
      <c r="D123" s="22">
        <v>33.57</v>
      </c>
      <c r="E123" s="16">
        <v>590.63440000000003</v>
      </c>
      <c r="F123" s="16">
        <v>65</v>
      </c>
      <c r="G123" s="17">
        <v>52298323.929999992</v>
      </c>
      <c r="H123" s="16">
        <v>1557913</v>
      </c>
      <c r="I123" s="18">
        <f t="shared" si="21"/>
        <v>33.569476556136316</v>
      </c>
      <c r="J123" s="17">
        <v>52298323.929999992</v>
      </c>
      <c r="K123" s="16">
        <f t="shared" si="22"/>
        <v>1557913</v>
      </c>
      <c r="L123" s="15">
        <f t="shared" si="23"/>
        <v>0</v>
      </c>
      <c r="M123" s="14">
        <v>1.0000569169291924</v>
      </c>
      <c r="N123" s="13">
        <v>0.99779221720079325</v>
      </c>
      <c r="O123" s="12">
        <v>2.2646997283991164E-3</v>
      </c>
    </row>
    <row r="124" spans="2:15" x14ac:dyDescent="0.3">
      <c r="B124" s="21">
        <v>44239</v>
      </c>
      <c r="C124" s="20">
        <v>3547.84</v>
      </c>
      <c r="D124" s="22">
        <v>33</v>
      </c>
      <c r="E124" s="16">
        <v>202.9265</v>
      </c>
      <c r="F124" s="16">
        <v>55</v>
      </c>
      <c r="G124" s="17">
        <v>51302003.579999998</v>
      </c>
      <c r="H124" s="16">
        <v>1557913</v>
      </c>
      <c r="I124" s="18">
        <f t="shared" ref="I124:I133" si="24">G124/H124</f>
        <v>32.92995409884891</v>
      </c>
      <c r="J124" s="17">
        <v>51302003.579999998</v>
      </c>
      <c r="K124" s="16">
        <f t="shared" ref="K124:K133" si="25">H124+ROUND((J124-G124)/I124,0)</f>
        <v>1557913</v>
      </c>
      <c r="L124" s="15">
        <f t="shared" ref="L124:L133" si="26">K124-K125</f>
        <v>0</v>
      </c>
      <c r="M124" s="14">
        <v>0.99999123270109136</v>
      </c>
      <c r="N124" s="13">
        <v>0.99772582410318411</v>
      </c>
      <c r="O124" s="12">
        <v>2.2654085979072398E-3</v>
      </c>
    </row>
    <row r="125" spans="2:15" x14ac:dyDescent="0.3">
      <c r="B125" s="21">
        <v>44238</v>
      </c>
      <c r="C125" s="20">
        <v>3580.54</v>
      </c>
      <c r="D125" s="22">
        <v>33.24</v>
      </c>
      <c r="E125" s="16">
        <v>513.8777</v>
      </c>
      <c r="F125" s="16">
        <v>39</v>
      </c>
      <c r="G125" s="17">
        <v>51776744.639999993</v>
      </c>
      <c r="H125" s="16">
        <v>1557913</v>
      </c>
      <c r="I125" s="18">
        <f t="shared" si="24"/>
        <v>33.234682963682822</v>
      </c>
      <c r="J125" s="17">
        <v>51776744.639999993</v>
      </c>
      <c r="K125" s="16">
        <f t="shared" si="25"/>
        <v>1557913</v>
      </c>
      <c r="L125" s="15">
        <f t="shared" si="26"/>
        <v>0</v>
      </c>
      <c r="M125" s="14">
        <v>0.99996935883066762</v>
      </c>
      <c r="N125" s="13">
        <v>0.99769459241151714</v>
      </c>
      <c r="O125" s="12">
        <v>2.2747664191504493E-3</v>
      </c>
    </row>
    <row r="126" spans="2:15" x14ac:dyDescent="0.3">
      <c r="B126" s="21">
        <v>44237</v>
      </c>
      <c r="C126" s="20">
        <v>3512.08</v>
      </c>
      <c r="D126" s="22">
        <v>32.6</v>
      </c>
      <c r="E126" s="16">
        <v>218.23579999999998</v>
      </c>
      <c r="F126" s="16">
        <v>76</v>
      </c>
      <c r="G126" s="17">
        <v>50787581.130000003</v>
      </c>
      <c r="H126" s="16">
        <v>1557913</v>
      </c>
      <c r="I126" s="18">
        <f t="shared" si="24"/>
        <v>32.599754370109245</v>
      </c>
      <c r="J126" s="17">
        <v>50787581.130000003</v>
      </c>
      <c r="K126" s="16">
        <f t="shared" si="25"/>
        <v>1557913</v>
      </c>
      <c r="L126" s="15">
        <f t="shared" si="26"/>
        <v>0</v>
      </c>
      <c r="M126" s="14">
        <v>0.99994649676280023</v>
      </c>
      <c r="N126" s="13">
        <v>0.99768295127702999</v>
      </c>
      <c r="O126" s="12">
        <v>2.2635454857702136E-3</v>
      </c>
    </row>
    <row r="127" spans="2:15" x14ac:dyDescent="0.3">
      <c r="B127" s="21">
        <v>44236</v>
      </c>
      <c r="C127" s="20">
        <v>3556.13</v>
      </c>
      <c r="D127" s="22">
        <v>33.06</v>
      </c>
      <c r="E127" s="16">
        <v>103.8022</v>
      </c>
      <c r="F127" s="16">
        <v>48</v>
      </c>
      <c r="G127" s="17">
        <v>51425622.18999999</v>
      </c>
      <c r="H127" s="16">
        <v>1557913</v>
      </c>
      <c r="I127" s="18">
        <f t="shared" si="24"/>
        <v>33.009302952090387</v>
      </c>
      <c r="J127" s="17">
        <v>51425622.18999999</v>
      </c>
      <c r="K127" s="16">
        <f t="shared" si="25"/>
        <v>1557913</v>
      </c>
      <c r="L127" s="15">
        <f t="shared" si="26"/>
        <v>0</v>
      </c>
      <c r="M127" s="14">
        <v>0.99992522248956384</v>
      </c>
      <c r="N127" s="13">
        <v>0.99765592568710937</v>
      </c>
      <c r="O127" s="12">
        <v>2.269296802454497E-3</v>
      </c>
    </row>
    <row r="128" spans="2:15" x14ac:dyDescent="0.3">
      <c r="B128" s="21">
        <v>44235</v>
      </c>
      <c r="C128" s="20">
        <v>3575.37</v>
      </c>
      <c r="D128" s="22">
        <v>33.19</v>
      </c>
      <c r="E128" s="16">
        <v>266.97649999999999</v>
      </c>
      <c r="F128" s="16">
        <v>46</v>
      </c>
      <c r="G128" s="17">
        <v>51705071.559999995</v>
      </c>
      <c r="H128" s="16">
        <v>1557913</v>
      </c>
      <c r="I128" s="18">
        <f t="shared" si="24"/>
        <v>33.188677134088998</v>
      </c>
      <c r="J128" s="17">
        <v>51705071.559999995</v>
      </c>
      <c r="K128" s="16">
        <f t="shared" si="25"/>
        <v>1557913</v>
      </c>
      <c r="L128" s="15">
        <f t="shared" si="26"/>
        <v>0</v>
      </c>
      <c r="M128" s="14">
        <v>0.99990363672557314</v>
      </c>
      <c r="N128" s="13">
        <v>0.99763848175205971</v>
      </c>
      <c r="O128" s="12">
        <v>2.2651549735133955E-3</v>
      </c>
    </row>
    <row r="129" spans="2:15" x14ac:dyDescent="0.3">
      <c r="B129" s="21">
        <v>44232</v>
      </c>
      <c r="C129" s="20">
        <v>3585.68</v>
      </c>
      <c r="D129" s="22">
        <v>33.29</v>
      </c>
      <c r="E129" s="16">
        <v>166.82089999999999</v>
      </c>
      <c r="F129" s="16">
        <v>36</v>
      </c>
      <c r="G129" s="17">
        <v>51856994.609999992</v>
      </c>
      <c r="H129" s="16">
        <v>1557913</v>
      </c>
      <c r="I129" s="18">
        <f t="shared" si="24"/>
        <v>33.28619416488597</v>
      </c>
      <c r="J129" s="17">
        <v>51856994.609999992</v>
      </c>
      <c r="K129" s="16">
        <f t="shared" si="25"/>
        <v>1557913</v>
      </c>
      <c r="L129" s="15">
        <f t="shared" si="26"/>
        <v>0</v>
      </c>
      <c r="M129" s="14">
        <v>0.99983786835193156</v>
      </c>
      <c r="N129" s="13">
        <v>0.99757125030196581</v>
      </c>
      <c r="O129" s="12">
        <v>2.2666180499657002E-3</v>
      </c>
    </row>
    <row r="130" spans="2:15" x14ac:dyDescent="0.3">
      <c r="B130" s="21">
        <v>44231</v>
      </c>
      <c r="C130" s="20">
        <v>3529.43</v>
      </c>
      <c r="D130" s="22">
        <v>32.765000000000001</v>
      </c>
      <c r="E130" s="16">
        <v>96.53197999999999</v>
      </c>
      <c r="F130" s="16">
        <v>33</v>
      </c>
      <c r="G130" s="17">
        <v>51043795.280000001</v>
      </c>
      <c r="H130" s="16">
        <v>1557913</v>
      </c>
      <c r="I130" s="18">
        <f t="shared" si="24"/>
        <v>32.764214227623754</v>
      </c>
      <c r="J130" s="17">
        <v>51043795.280000001</v>
      </c>
      <c r="K130" s="16">
        <f t="shared" si="25"/>
        <v>1557913</v>
      </c>
      <c r="L130" s="15">
        <f t="shared" si="26"/>
        <v>0</v>
      </c>
      <c r="M130" s="14">
        <v>1.0005803424262929</v>
      </c>
      <c r="N130" s="13">
        <v>0.99756332538915382</v>
      </c>
      <c r="O130" s="12">
        <v>3.0170170371390925E-3</v>
      </c>
    </row>
    <row r="131" spans="2:15" x14ac:dyDescent="0.3">
      <c r="B131" s="21">
        <v>44230</v>
      </c>
      <c r="C131" s="20">
        <v>3554.47</v>
      </c>
      <c r="D131" s="22">
        <v>33.020000000000003</v>
      </c>
      <c r="E131" s="16">
        <v>274.38170000000002</v>
      </c>
      <c r="F131" s="16">
        <v>31</v>
      </c>
      <c r="G131" s="17">
        <v>51407725.00999999</v>
      </c>
      <c r="H131" s="16">
        <v>1557913</v>
      </c>
      <c r="I131" s="18">
        <f t="shared" si="24"/>
        <v>32.99781503203323</v>
      </c>
      <c r="J131" s="17">
        <v>51407725.00999999</v>
      </c>
      <c r="K131" s="16">
        <f t="shared" si="25"/>
        <v>1557913</v>
      </c>
      <c r="L131" s="15">
        <f t="shared" si="26"/>
        <v>0</v>
      </c>
      <c r="M131" s="14">
        <v>1.0005542614460077</v>
      </c>
      <c r="N131" s="13">
        <v>0.99752436662047905</v>
      </c>
      <c r="O131" s="12">
        <v>3.0298948255286745E-3</v>
      </c>
    </row>
    <row r="132" spans="2:15" x14ac:dyDescent="0.3">
      <c r="B132" s="21">
        <v>44229</v>
      </c>
      <c r="C132" s="20">
        <v>3578.88</v>
      </c>
      <c r="D132" s="22">
        <v>33.200000000000003</v>
      </c>
      <c r="E132" s="16">
        <v>636.61380000000008</v>
      </c>
      <c r="F132" s="16">
        <v>58</v>
      </c>
      <c r="G132" s="17">
        <v>51761664.170000002</v>
      </c>
      <c r="H132" s="16">
        <v>1557913</v>
      </c>
      <c r="I132" s="18">
        <f t="shared" si="24"/>
        <v>33.225003045741325</v>
      </c>
      <c r="J132" s="17">
        <v>51761664.170000002</v>
      </c>
      <c r="K132" s="16">
        <f t="shared" si="25"/>
        <v>1557913</v>
      </c>
      <c r="L132" s="15">
        <f t="shared" si="26"/>
        <v>0</v>
      </c>
      <c r="M132" s="14">
        <v>1.0005284974978808</v>
      </c>
      <c r="N132" s="13">
        <v>0.99750541076933064</v>
      </c>
      <c r="O132" s="12">
        <v>3.0230867285502114E-3</v>
      </c>
    </row>
    <row r="133" spans="2:15" x14ac:dyDescent="0.3">
      <c r="B133" s="21">
        <v>44228</v>
      </c>
      <c r="C133" s="20">
        <v>3603.98</v>
      </c>
      <c r="D133" s="22">
        <v>33.545000000000002</v>
      </c>
      <c r="E133" s="16">
        <v>806.39449999999999</v>
      </c>
      <c r="F133" s="16">
        <v>61</v>
      </c>
      <c r="G133" s="17">
        <v>52125841.93</v>
      </c>
      <c r="H133" s="16">
        <v>1557913</v>
      </c>
      <c r="I133" s="18">
        <f t="shared" si="24"/>
        <v>33.458763056730383</v>
      </c>
      <c r="J133" s="17">
        <v>52125841.93</v>
      </c>
      <c r="K133" s="16">
        <f t="shared" si="25"/>
        <v>1557913</v>
      </c>
      <c r="L133" s="15">
        <f t="shared" si="26"/>
        <v>0</v>
      </c>
      <c r="M133" s="14">
        <v>1.000502833508861</v>
      </c>
      <c r="N133" s="13">
        <v>0.99747938114502888</v>
      </c>
      <c r="O133" s="12">
        <v>3.0234523638321595E-3</v>
      </c>
    </row>
    <row r="134" spans="2:15" x14ac:dyDescent="0.3">
      <c r="B134" s="21">
        <v>44225</v>
      </c>
      <c r="C134" s="20">
        <v>3567.87</v>
      </c>
      <c r="D134" s="22">
        <v>33.130000000000003</v>
      </c>
      <c r="E134" s="16">
        <v>307.7534</v>
      </c>
      <c r="F134" s="16">
        <v>41</v>
      </c>
      <c r="G134" s="17">
        <v>51606206.979999997</v>
      </c>
      <c r="H134" s="16">
        <v>1557913</v>
      </c>
      <c r="I134" s="18">
        <f t="shared" ref="I134:I138" si="27">G134/H134</f>
        <v>33.125217505727214</v>
      </c>
      <c r="J134" s="17">
        <v>51606206.979999997</v>
      </c>
      <c r="K134" s="16">
        <f t="shared" ref="K134:K138" si="28">H134+ROUND((J134-G134)/I134,0)</f>
        <v>1557913</v>
      </c>
      <c r="L134" s="15">
        <f t="shared" ref="L134:L138" si="29">K134-K135</f>
        <v>0</v>
      </c>
      <c r="M134" s="14">
        <v>1.0004414422476124</v>
      </c>
      <c r="N134" s="13">
        <v>0.99741855005829771</v>
      </c>
      <c r="O134" s="12">
        <v>3.0228921893147051E-3</v>
      </c>
    </row>
    <row r="135" spans="2:15" x14ac:dyDescent="0.3">
      <c r="B135" s="21">
        <v>44224</v>
      </c>
      <c r="C135" s="20">
        <v>3640.81</v>
      </c>
      <c r="D135" s="22">
        <v>33.755000000000003</v>
      </c>
      <c r="E135" s="16">
        <v>1175.856</v>
      </c>
      <c r="F135" s="16">
        <v>155</v>
      </c>
      <c r="G135" s="17">
        <v>52662405.68999999</v>
      </c>
      <c r="H135" s="16">
        <v>1557913</v>
      </c>
      <c r="I135" s="18">
        <f t="shared" si="27"/>
        <v>33.803174946226129</v>
      </c>
      <c r="J135" s="17">
        <v>52662405.68999999</v>
      </c>
      <c r="K135" s="16">
        <f t="shared" si="28"/>
        <v>1557913</v>
      </c>
      <c r="L135" s="15">
        <f t="shared" si="29"/>
        <v>0</v>
      </c>
      <c r="M135" s="14">
        <v>1.0004107742461927</v>
      </c>
      <c r="N135" s="13">
        <v>0.9973968595204904</v>
      </c>
      <c r="O135" s="12">
        <v>3.0139147257023085E-3</v>
      </c>
    </row>
    <row r="136" spans="2:15" x14ac:dyDescent="0.3">
      <c r="B136" s="21">
        <v>44223</v>
      </c>
      <c r="C136" s="20">
        <v>3533.45</v>
      </c>
      <c r="D136" s="22">
        <v>32.81</v>
      </c>
      <c r="E136" s="16">
        <v>646.24380000000008</v>
      </c>
      <c r="F136" s="16">
        <v>106</v>
      </c>
      <c r="G136" s="17">
        <v>51110749.309999995</v>
      </c>
      <c r="H136" s="16">
        <v>1557913</v>
      </c>
      <c r="I136" s="18">
        <f t="shared" si="27"/>
        <v>32.807190972795013</v>
      </c>
      <c r="J136" s="17">
        <v>51110749.309999995</v>
      </c>
      <c r="K136" s="16">
        <f t="shared" si="28"/>
        <v>1557913</v>
      </c>
      <c r="L136" s="15">
        <f t="shared" si="29"/>
        <v>0</v>
      </c>
      <c r="M136" s="14">
        <v>1.0004008743811548</v>
      </c>
      <c r="N136" s="13">
        <v>0.99737841820343298</v>
      </c>
      <c r="O136" s="12">
        <v>3.0224561777218058E-3</v>
      </c>
    </row>
    <row r="137" spans="2:15" x14ac:dyDescent="0.3">
      <c r="B137" s="21">
        <v>44222</v>
      </c>
      <c r="C137" s="20">
        <v>3630.11</v>
      </c>
      <c r="D137" s="22">
        <v>33.82</v>
      </c>
      <c r="E137" s="16">
        <v>131.21470000000002</v>
      </c>
      <c r="F137" s="16">
        <v>53</v>
      </c>
      <c r="G137" s="17">
        <v>52510678.079999991</v>
      </c>
      <c r="H137" s="16">
        <v>1557913</v>
      </c>
      <c r="I137" s="18">
        <f t="shared" si="27"/>
        <v>33.70578336530987</v>
      </c>
      <c r="J137" s="17">
        <v>52510678.079999991</v>
      </c>
      <c r="K137" s="16">
        <f t="shared" si="28"/>
        <v>1557913</v>
      </c>
      <c r="L137" s="15">
        <f t="shared" si="29"/>
        <v>0</v>
      </c>
      <c r="M137" s="14">
        <v>1.0003684444899099</v>
      </c>
      <c r="N137" s="13">
        <v>0.99734125067310508</v>
      </c>
      <c r="O137" s="12">
        <v>3.0271938168047368E-3</v>
      </c>
    </row>
    <row r="138" spans="2:15" x14ac:dyDescent="0.3">
      <c r="B138" s="21">
        <v>44221</v>
      </c>
      <c r="C138" s="20">
        <v>3563.79</v>
      </c>
      <c r="D138" s="22">
        <v>33.22</v>
      </c>
      <c r="E138" s="16">
        <v>237.6371</v>
      </c>
      <c r="F138" s="16">
        <v>78</v>
      </c>
      <c r="G138" s="17">
        <v>51551583.859999999</v>
      </c>
      <c r="H138" s="16">
        <v>1557913</v>
      </c>
      <c r="I138" s="18">
        <f t="shared" si="27"/>
        <v>33.090155778917051</v>
      </c>
      <c r="J138" s="17">
        <v>51551583.859999999</v>
      </c>
      <c r="K138" s="16">
        <f t="shared" si="28"/>
        <v>1557913</v>
      </c>
      <c r="L138" s="15">
        <f t="shared" si="29"/>
        <v>0</v>
      </c>
      <c r="M138" s="14">
        <v>1.0003530584055269</v>
      </c>
      <c r="N138" s="13">
        <v>0.99734092980785471</v>
      </c>
      <c r="O138" s="12">
        <v>3.0121285976721494E-3</v>
      </c>
    </row>
    <row r="139" spans="2:15" x14ac:dyDescent="0.3">
      <c r="B139" s="21">
        <v>44218</v>
      </c>
      <c r="C139" s="20">
        <v>3576.42</v>
      </c>
      <c r="D139" s="22">
        <v>33.21</v>
      </c>
      <c r="E139" s="16">
        <v>364.14440000000002</v>
      </c>
      <c r="F139" s="16">
        <v>77</v>
      </c>
      <c r="G139" s="17">
        <v>51738299.139999993</v>
      </c>
      <c r="H139" s="16">
        <v>1557913</v>
      </c>
      <c r="I139" s="18">
        <f t="shared" ref="I139:I143" si="30">G139/H139</f>
        <v>33.210005398247525</v>
      </c>
      <c r="J139" s="17">
        <v>51738299.139999993</v>
      </c>
      <c r="K139" s="16">
        <f t="shared" ref="K139:K143" si="31">H139+ROUND((J139-G139)/I139,0)</f>
        <v>1557913</v>
      </c>
      <c r="L139" s="15">
        <f t="shared" ref="L139:L143" si="32">K139-K140</f>
        <v>0</v>
      </c>
      <c r="M139" s="14">
        <v>1.0002857902220557</v>
      </c>
      <c r="N139" s="13">
        <v>0.99726288451004541</v>
      </c>
      <c r="O139" s="12">
        <v>3.0229057120102309E-3</v>
      </c>
    </row>
    <row r="140" spans="2:15" x14ac:dyDescent="0.3">
      <c r="B140" s="21">
        <v>44217</v>
      </c>
      <c r="C140" s="20">
        <v>3577.93</v>
      </c>
      <c r="D140" s="22">
        <v>33.200000000000003</v>
      </c>
      <c r="E140" s="16">
        <v>463.28250000000003</v>
      </c>
      <c r="F140" s="16">
        <v>63</v>
      </c>
      <c r="G140" s="17">
        <v>51760513.169999994</v>
      </c>
      <c r="H140" s="16">
        <v>1557913</v>
      </c>
      <c r="I140" s="18">
        <f t="shared" si="30"/>
        <v>33.224264236834784</v>
      </c>
      <c r="J140" s="17">
        <v>51760513.169999994</v>
      </c>
      <c r="K140" s="16">
        <f t="shared" si="31"/>
        <v>1557913</v>
      </c>
      <c r="L140" s="15">
        <f t="shared" si="32"/>
        <v>0</v>
      </c>
      <c r="M140" s="14">
        <v>1.0002636359101615</v>
      </c>
      <c r="N140" s="13">
        <v>0.99725130101526005</v>
      </c>
      <c r="O140" s="12">
        <v>3.0123348949015068E-3</v>
      </c>
    </row>
    <row r="141" spans="2:15" x14ac:dyDescent="0.3">
      <c r="B141" s="21">
        <v>44216</v>
      </c>
      <c r="C141" s="20">
        <v>3637.63</v>
      </c>
      <c r="D141" s="22">
        <v>33.78</v>
      </c>
      <c r="E141" s="16">
        <v>271.27499999999998</v>
      </c>
      <c r="F141" s="16">
        <v>81</v>
      </c>
      <c r="G141" s="17">
        <v>52626514.269999988</v>
      </c>
      <c r="H141" s="16">
        <v>1557913</v>
      </c>
      <c r="I141" s="18">
        <f t="shared" si="30"/>
        <v>33.78013680481515</v>
      </c>
      <c r="J141" s="17">
        <v>52626514.269999988</v>
      </c>
      <c r="K141" s="16">
        <f t="shared" si="31"/>
        <v>1557913</v>
      </c>
      <c r="L141" s="15">
        <f t="shared" si="32"/>
        <v>0</v>
      </c>
      <c r="M141" s="14">
        <v>1.000237443428913</v>
      </c>
      <c r="N141" s="13">
        <v>0.99721691276666058</v>
      </c>
      <c r="O141" s="12">
        <v>3.0205306622524295E-3</v>
      </c>
    </row>
    <row r="142" spans="2:15" x14ac:dyDescent="0.3">
      <c r="B142" s="21">
        <v>44215</v>
      </c>
      <c r="C142" s="20">
        <v>3626.7</v>
      </c>
      <c r="D142" s="22">
        <v>34.15</v>
      </c>
      <c r="E142" s="16">
        <v>287.06630000000001</v>
      </c>
      <c r="F142" s="16">
        <v>84</v>
      </c>
      <c r="G142" s="17">
        <v>52469582.279999994</v>
      </c>
      <c r="H142" s="16">
        <v>1557913</v>
      </c>
      <c r="I142" s="18">
        <f t="shared" si="30"/>
        <v>33.679404613736452</v>
      </c>
      <c r="J142" s="17">
        <v>52469582.279999994</v>
      </c>
      <c r="K142" s="16">
        <f t="shared" si="31"/>
        <v>1557913</v>
      </c>
      <c r="L142" s="15">
        <f t="shared" si="32"/>
        <v>0</v>
      </c>
      <c r="M142" s="14">
        <v>1.0002160861494855</v>
      </c>
      <c r="N142" s="13">
        <v>0.9971910954195613</v>
      </c>
      <c r="O142" s="12">
        <v>3.0249907299242942E-3</v>
      </c>
    </row>
    <row r="143" spans="2:15" x14ac:dyDescent="0.3">
      <c r="B143" s="21">
        <v>44214</v>
      </c>
      <c r="C143" s="20">
        <v>3706.58</v>
      </c>
      <c r="D143" s="22">
        <v>34.42</v>
      </c>
      <c r="E143" s="16">
        <v>649.51380000000006</v>
      </c>
      <c r="F143" s="16">
        <v>62</v>
      </c>
      <c r="G143" s="17">
        <v>53626012.280000001</v>
      </c>
      <c r="H143" s="16">
        <v>1557913</v>
      </c>
      <c r="I143" s="18">
        <f t="shared" si="30"/>
        <v>34.421698952380524</v>
      </c>
      <c r="J143" s="17">
        <v>53626012.280000001</v>
      </c>
      <c r="K143" s="16">
        <f t="shared" si="31"/>
        <v>1557913</v>
      </c>
      <c r="L143" s="15">
        <f t="shared" si="32"/>
        <v>0</v>
      </c>
      <c r="M143" s="14">
        <v>1.0001896303597384</v>
      </c>
      <c r="N143" s="13">
        <v>0.99717169199141498</v>
      </c>
      <c r="O143" s="12">
        <v>3.0179383683235153E-3</v>
      </c>
    </row>
    <row r="144" spans="2:15" x14ac:dyDescent="0.3">
      <c r="B144" s="21">
        <v>44211</v>
      </c>
      <c r="C144" s="20">
        <v>3636.87</v>
      </c>
      <c r="D144" s="22">
        <v>33.78</v>
      </c>
      <c r="E144" s="16">
        <v>420.60390000000001</v>
      </c>
      <c r="F144" s="16">
        <v>110</v>
      </c>
      <c r="G144" s="17">
        <v>52620251.159999996</v>
      </c>
      <c r="H144" s="16">
        <v>1557913</v>
      </c>
      <c r="I144" s="18">
        <f t="shared" ref="I144:I152" si="33">G144/H144</f>
        <v>33.776116612416736</v>
      </c>
      <c r="J144" s="17">
        <v>52620251.159999996</v>
      </c>
      <c r="K144" s="16">
        <f t="shared" ref="K144:K152" si="34">H144+ROUND((J144-G144)/I144,0)</f>
        <v>1557913</v>
      </c>
      <c r="L144" s="15">
        <f t="shared" ref="L144:L152" si="35">K144-K145</f>
        <v>0</v>
      </c>
      <c r="M144" s="14">
        <v>1.0008951108928914</v>
      </c>
      <c r="N144" s="13">
        <v>0.99710569530470483</v>
      </c>
      <c r="O144" s="12">
        <v>3.7894155881866378E-3</v>
      </c>
    </row>
    <row r="145" spans="2:15" x14ac:dyDescent="0.3">
      <c r="B145" s="21">
        <v>44210</v>
      </c>
      <c r="C145" s="20">
        <v>3721.18</v>
      </c>
      <c r="D145" s="22">
        <v>34.590000000000003</v>
      </c>
      <c r="E145" s="16">
        <v>614.45709999999997</v>
      </c>
      <c r="F145" s="16">
        <v>51</v>
      </c>
      <c r="G145" s="17">
        <v>53840988.909999996</v>
      </c>
      <c r="H145" s="16">
        <v>1557913</v>
      </c>
      <c r="I145" s="18">
        <f t="shared" si="33"/>
        <v>34.559689090469107</v>
      </c>
      <c r="J145" s="17">
        <v>53840988.909999996</v>
      </c>
      <c r="K145" s="16">
        <f t="shared" si="34"/>
        <v>1557913</v>
      </c>
      <c r="L145" s="15">
        <f t="shared" si="35"/>
        <v>0</v>
      </c>
      <c r="M145" s="14">
        <v>1.0008530326230964</v>
      </c>
      <c r="N145" s="13">
        <v>0.9970808136480791</v>
      </c>
      <c r="O145" s="12">
        <v>3.7722189750173372E-3</v>
      </c>
    </row>
    <row r="146" spans="2:15" x14ac:dyDescent="0.3">
      <c r="B146" s="21">
        <v>44209</v>
      </c>
      <c r="C146" s="20">
        <v>3705.89</v>
      </c>
      <c r="D146" s="22">
        <v>34.46</v>
      </c>
      <c r="E146" s="16">
        <v>222</v>
      </c>
      <c r="F146" s="16">
        <v>60</v>
      </c>
      <c r="G146" s="17">
        <v>53620950.949999996</v>
      </c>
      <c r="H146" s="16">
        <v>1557913</v>
      </c>
      <c r="I146" s="18">
        <f t="shared" si="33"/>
        <v>34.418450163776797</v>
      </c>
      <c r="J146" s="17">
        <v>53620950.949999996</v>
      </c>
      <c r="K146" s="16">
        <f t="shared" si="34"/>
        <v>1557913</v>
      </c>
      <c r="L146" s="15">
        <f t="shared" si="35"/>
        <v>0</v>
      </c>
      <c r="M146" s="14">
        <v>1.000834432422538</v>
      </c>
      <c r="N146" s="13">
        <v>0.99705232866631965</v>
      </c>
      <c r="O146" s="12">
        <v>3.7821037562184453E-3</v>
      </c>
    </row>
    <row r="147" spans="2:15" x14ac:dyDescent="0.3">
      <c r="B147" s="21">
        <v>44208</v>
      </c>
      <c r="C147" s="20">
        <v>3743.21</v>
      </c>
      <c r="D147" s="22">
        <v>34.72</v>
      </c>
      <c r="E147" s="16">
        <v>546</v>
      </c>
      <c r="F147" s="16">
        <v>70</v>
      </c>
      <c r="G147" s="17">
        <v>54161861.249999993</v>
      </c>
      <c r="H147" s="16">
        <v>1557913</v>
      </c>
      <c r="I147" s="18">
        <f t="shared" si="33"/>
        <v>34.765652029349518</v>
      </c>
      <c r="J147" s="17">
        <v>54161861.249999993</v>
      </c>
      <c r="K147" s="16">
        <f t="shared" si="34"/>
        <v>1557913</v>
      </c>
      <c r="L147" s="15">
        <f t="shared" si="35"/>
        <v>0</v>
      </c>
      <c r="M147" s="14">
        <v>1.0008041776813938</v>
      </c>
      <c r="N147" s="13">
        <v>0.99703953600745221</v>
      </c>
      <c r="O147" s="12">
        <v>3.7646416739417357E-3</v>
      </c>
    </row>
    <row r="148" spans="2:15" x14ac:dyDescent="0.3">
      <c r="B148" s="21">
        <v>44207</v>
      </c>
      <c r="C148" s="20">
        <v>3785.77</v>
      </c>
      <c r="D148" s="22">
        <v>35.159999999999997</v>
      </c>
      <c r="E148" s="16">
        <v>860</v>
      </c>
      <c r="F148" s="16">
        <v>90</v>
      </c>
      <c r="G148" s="17">
        <v>54780135.089999996</v>
      </c>
      <c r="H148" s="16">
        <v>1557913</v>
      </c>
      <c r="I148" s="18">
        <f t="shared" si="33"/>
        <v>35.162512341831665</v>
      </c>
      <c r="J148" s="17">
        <v>54780135.089999996</v>
      </c>
      <c r="K148" s="16">
        <f t="shared" si="34"/>
        <v>1557913</v>
      </c>
      <c r="L148" s="15">
        <f t="shared" si="35"/>
        <v>0</v>
      </c>
      <c r="M148" s="14">
        <v>1.0007731952455103</v>
      </c>
      <c r="N148" s="13">
        <v>0.99699627867420071</v>
      </c>
      <c r="O148" s="12">
        <v>3.7769165713096094E-3</v>
      </c>
    </row>
    <row r="149" spans="2:15" x14ac:dyDescent="0.3">
      <c r="B149" s="21">
        <v>44204</v>
      </c>
      <c r="C149" s="20">
        <v>3796.33</v>
      </c>
      <c r="D149" s="22">
        <v>35.26</v>
      </c>
      <c r="E149" s="16">
        <v>563.11540000000002</v>
      </c>
      <c r="F149" s="16">
        <v>99</v>
      </c>
      <c r="G149" s="17">
        <v>54936588.560000002</v>
      </c>
      <c r="H149" s="16">
        <v>1557913</v>
      </c>
      <c r="I149" s="18">
        <f t="shared" si="33"/>
        <v>35.262937378403031</v>
      </c>
      <c r="J149" s="17">
        <v>54936588.560000002</v>
      </c>
      <c r="K149" s="16">
        <f t="shared" si="34"/>
        <v>1557913</v>
      </c>
      <c r="L149" s="15">
        <f t="shared" si="35"/>
        <v>0</v>
      </c>
      <c r="M149" s="14">
        <v>1.000704997725836</v>
      </c>
      <c r="N149" s="13">
        <v>0.99692791572203865</v>
      </c>
      <c r="O149" s="12">
        <v>3.7770820037974339E-3</v>
      </c>
    </row>
    <row r="150" spans="2:15" x14ac:dyDescent="0.3">
      <c r="B150" s="21">
        <v>44203</v>
      </c>
      <c r="C150" s="20">
        <v>3798.85</v>
      </c>
      <c r="D150" s="22">
        <v>34.664999999999999</v>
      </c>
      <c r="E150" s="16">
        <v>507.8252</v>
      </c>
      <c r="F150" s="16">
        <v>92</v>
      </c>
      <c r="G150" s="17">
        <v>54973542.719999999</v>
      </c>
      <c r="H150" s="16">
        <v>1557913</v>
      </c>
      <c r="I150" s="18">
        <f t="shared" si="33"/>
        <v>35.2866576760063</v>
      </c>
      <c r="J150" s="17">
        <v>54973542.719999999</v>
      </c>
      <c r="K150" s="16">
        <f t="shared" si="34"/>
        <v>1557913</v>
      </c>
      <c r="L150" s="15">
        <f t="shared" si="35"/>
        <v>0</v>
      </c>
      <c r="M150" s="14">
        <v>1.0006825017661878</v>
      </c>
      <c r="N150" s="13">
        <v>0.99691341595239291</v>
      </c>
      <c r="O150" s="12">
        <v>3.7690858137949018E-3</v>
      </c>
    </row>
    <row r="151" spans="2:15" x14ac:dyDescent="0.3">
      <c r="B151" s="21">
        <v>44201</v>
      </c>
      <c r="C151" s="20">
        <v>3679.81</v>
      </c>
      <c r="D151" s="22">
        <v>34.18</v>
      </c>
      <c r="E151" s="16">
        <v>241.10249999999999</v>
      </c>
      <c r="F151" s="16">
        <v>68</v>
      </c>
      <c r="G151" s="17">
        <v>53252181.170000002</v>
      </c>
      <c r="H151" s="16">
        <v>1557913</v>
      </c>
      <c r="I151" s="18">
        <f t="shared" si="33"/>
        <v>34.181742606936332</v>
      </c>
      <c r="J151" s="17">
        <v>53252181.170000002</v>
      </c>
      <c r="K151" s="16">
        <f t="shared" si="34"/>
        <v>1557913</v>
      </c>
      <c r="L151" s="15">
        <f t="shared" si="35"/>
        <v>0</v>
      </c>
      <c r="M151" s="14">
        <v>1.0006597887490811</v>
      </c>
      <c r="N151" s="13">
        <v>0.99689468475531362</v>
      </c>
      <c r="O151" s="12">
        <v>3.7651039937675475E-3</v>
      </c>
    </row>
    <row r="152" spans="2:15" x14ac:dyDescent="0.3">
      <c r="B152" s="21">
        <v>44200</v>
      </c>
      <c r="C152" s="20">
        <v>3679.13</v>
      </c>
      <c r="D152" s="22">
        <v>34.17</v>
      </c>
      <c r="E152" s="16">
        <v>433.37940000000003</v>
      </c>
      <c r="F152" s="16">
        <v>94</v>
      </c>
      <c r="G152" s="17">
        <v>53244136.380000003</v>
      </c>
      <c r="H152" s="16">
        <v>1557913</v>
      </c>
      <c r="I152" s="18">
        <f t="shared" si="33"/>
        <v>34.176578781998742</v>
      </c>
      <c r="J152" s="17">
        <v>53244136.380000003</v>
      </c>
      <c r="K152" s="16">
        <f t="shared" si="34"/>
        <v>1557913</v>
      </c>
      <c r="L152" s="15">
        <f t="shared" si="35"/>
        <v>0</v>
      </c>
      <c r="M152" s="14">
        <v>1.0006378535235807</v>
      </c>
      <c r="N152" s="13">
        <v>0.99686842436864764</v>
      </c>
      <c r="O152" s="12">
        <v>3.7694291549329848E-3</v>
      </c>
    </row>
    <row r="153" spans="2:15" x14ac:dyDescent="0.3">
      <c r="B153" s="21">
        <v>44195</v>
      </c>
      <c r="C153" s="20">
        <v>3633.75</v>
      </c>
      <c r="D153" s="22">
        <v>33.76</v>
      </c>
      <c r="E153" s="16">
        <v>358.28409999999997</v>
      </c>
      <c r="F153" s="16">
        <v>85</v>
      </c>
      <c r="G153" s="17">
        <v>52593534.060000002</v>
      </c>
      <c r="H153" s="16">
        <v>1557913</v>
      </c>
      <c r="I153" s="18">
        <f t="shared" ref="I153:I168" si="36">G153/H153</f>
        <v>33.758967323592529</v>
      </c>
      <c r="J153" s="17">
        <v>52593534.060000002</v>
      </c>
      <c r="K153" s="16">
        <f t="shared" ref="K153:K168" si="37">H153+ROUND((J153-G153)/I153,0)</f>
        <v>1557913</v>
      </c>
      <c r="L153" s="15">
        <f t="shared" ref="L153:L168" si="38">K153-K154</f>
        <v>0</v>
      </c>
      <c r="M153" s="14">
        <v>1.0005349518814974</v>
      </c>
      <c r="N153" s="13">
        <v>0.99674741404894285</v>
      </c>
      <c r="O153" s="12">
        <v>3.78753783255462E-3</v>
      </c>
    </row>
    <row r="154" spans="2:15" x14ac:dyDescent="0.3">
      <c r="B154" s="21">
        <v>44194</v>
      </c>
      <c r="C154" s="20">
        <v>3692.43</v>
      </c>
      <c r="D154" s="22">
        <v>34.225000000000001</v>
      </c>
      <c r="E154" s="16">
        <v>479.5745</v>
      </c>
      <c r="F154" s="16">
        <v>110</v>
      </c>
      <c r="G154" s="17">
        <v>53442907.609999992</v>
      </c>
      <c r="H154" s="16">
        <v>1557913</v>
      </c>
      <c r="I154" s="18">
        <f t="shared" si="36"/>
        <v>34.304166927164736</v>
      </c>
      <c r="J154" s="17">
        <v>53442907.609999992</v>
      </c>
      <c r="K154" s="16">
        <f t="shared" si="37"/>
        <v>1557913</v>
      </c>
      <c r="L154" s="15">
        <f t="shared" si="38"/>
        <v>0</v>
      </c>
      <c r="M154" s="14">
        <v>1.0005046506862392</v>
      </c>
      <c r="N154" s="13">
        <v>0.996734271995947</v>
      </c>
      <c r="O154" s="12">
        <v>3.7703786902922223E-3</v>
      </c>
    </row>
    <row r="155" spans="2:15" x14ac:dyDescent="0.3">
      <c r="B155" s="21">
        <v>44193</v>
      </c>
      <c r="C155" s="20">
        <v>3671.18</v>
      </c>
      <c r="D155" s="22">
        <v>34.11</v>
      </c>
      <c r="E155" s="16">
        <v>455.82729999999998</v>
      </c>
      <c r="F155" s="16">
        <v>106</v>
      </c>
      <c r="G155" s="17">
        <v>53137370.75</v>
      </c>
      <c r="H155" s="16">
        <v>1557913</v>
      </c>
      <c r="I155" s="18">
        <f t="shared" si="36"/>
        <v>34.108047593158282</v>
      </c>
      <c r="J155" s="17">
        <v>53137370.75</v>
      </c>
      <c r="K155" s="16">
        <f t="shared" si="37"/>
        <v>1557913</v>
      </c>
      <c r="L155" s="15">
        <f t="shared" si="38"/>
        <v>0</v>
      </c>
      <c r="M155" s="14">
        <v>1.0004855161186159</v>
      </c>
      <c r="N155" s="13">
        <v>0.99669910370941706</v>
      </c>
      <c r="O155" s="12">
        <v>3.78641240919885E-3</v>
      </c>
    </row>
    <row r="156" spans="2:15" x14ac:dyDescent="0.3">
      <c r="B156" s="21">
        <v>44188</v>
      </c>
      <c r="C156" s="20">
        <v>3582.22</v>
      </c>
      <c r="D156" s="22">
        <v>33.335000000000001</v>
      </c>
      <c r="E156" s="16">
        <v>123.6961</v>
      </c>
      <c r="F156" s="16">
        <v>29</v>
      </c>
      <c r="G156" s="17">
        <v>51853766.43999999</v>
      </c>
      <c r="H156" s="16">
        <v>1557913</v>
      </c>
      <c r="I156" s="18">
        <f t="shared" si="36"/>
        <v>33.284122053028632</v>
      </c>
      <c r="J156" s="17">
        <v>51853766.43999999</v>
      </c>
      <c r="K156" s="16">
        <f t="shared" si="37"/>
        <v>1557913</v>
      </c>
      <c r="L156" s="15">
        <f t="shared" si="38"/>
        <v>0</v>
      </c>
      <c r="M156" s="14">
        <v>1.0003862953720668</v>
      </c>
      <c r="N156" s="13">
        <v>0.99661800594171079</v>
      </c>
      <c r="O156" s="12">
        <v>3.7682894303559876E-3</v>
      </c>
    </row>
    <row r="157" spans="2:15" x14ac:dyDescent="0.3">
      <c r="B157" s="21">
        <v>44187</v>
      </c>
      <c r="C157" s="20">
        <v>3531.96</v>
      </c>
      <c r="D157" s="22">
        <v>32.799999999999997</v>
      </c>
      <c r="E157" s="16">
        <v>486.18240000000003</v>
      </c>
      <c r="F157" s="16">
        <v>75</v>
      </c>
      <c r="G157" s="17">
        <v>51127273.349999994</v>
      </c>
      <c r="H157" s="16">
        <v>1557913</v>
      </c>
      <c r="I157" s="18">
        <f t="shared" si="36"/>
        <v>32.817797495752323</v>
      </c>
      <c r="J157" s="17">
        <v>51127273.349999994</v>
      </c>
      <c r="K157" s="16">
        <f t="shared" si="37"/>
        <v>1557913</v>
      </c>
      <c r="L157" s="15">
        <f t="shared" si="38"/>
        <v>0</v>
      </c>
      <c r="M157" s="14">
        <v>1.0003696514357538</v>
      </c>
      <c r="N157" s="13">
        <v>0.99660258178035621</v>
      </c>
      <c r="O157" s="12">
        <v>3.767069655397534E-3</v>
      </c>
    </row>
    <row r="158" spans="2:15" x14ac:dyDescent="0.3">
      <c r="B158" s="21">
        <v>44186</v>
      </c>
      <c r="C158" s="20">
        <v>3459.44</v>
      </c>
      <c r="D158" s="22">
        <v>32.15</v>
      </c>
      <c r="E158" s="16">
        <v>804.9543000000001</v>
      </c>
      <c r="F158" s="16">
        <v>181</v>
      </c>
      <c r="G158" s="17">
        <v>50078219.880000003</v>
      </c>
      <c r="H158" s="16">
        <v>1557913</v>
      </c>
      <c r="I158" s="18">
        <f t="shared" si="36"/>
        <v>32.144426473108574</v>
      </c>
      <c r="J158" s="17">
        <v>50078219.880000003</v>
      </c>
      <c r="K158" s="16">
        <f t="shared" si="37"/>
        <v>1557913</v>
      </c>
      <c r="L158" s="15">
        <f t="shared" si="38"/>
        <v>0</v>
      </c>
      <c r="M158" s="14">
        <v>1.0003521105590862</v>
      </c>
      <c r="N158" s="13">
        <v>0.99658600224988658</v>
      </c>
      <c r="O158" s="12">
        <v>3.7661083091997476E-3</v>
      </c>
    </row>
    <row r="159" spans="2:15" x14ac:dyDescent="0.3">
      <c r="B159" s="21">
        <v>44183</v>
      </c>
      <c r="C159" s="20">
        <v>3576.17</v>
      </c>
      <c r="D159" s="22">
        <v>33.36</v>
      </c>
      <c r="E159" s="16">
        <v>154.24289999999999</v>
      </c>
      <c r="F159" s="16">
        <v>55</v>
      </c>
      <c r="G159" s="17">
        <v>51772385.589999996</v>
      </c>
      <c r="H159" s="16">
        <v>1557913</v>
      </c>
      <c r="I159" s="18">
        <f t="shared" si="36"/>
        <v>33.231884957632417</v>
      </c>
      <c r="J159" s="17">
        <v>51772385.589999996</v>
      </c>
      <c r="K159" s="16">
        <f t="shared" si="37"/>
        <v>1557913</v>
      </c>
      <c r="L159" s="15">
        <f t="shared" si="38"/>
        <v>0</v>
      </c>
      <c r="M159" s="14">
        <v>1.0002757311612613</v>
      </c>
      <c r="N159" s="13">
        <v>0.99650538143185452</v>
      </c>
      <c r="O159" s="12">
        <v>3.7703497294067807E-3</v>
      </c>
    </row>
    <row r="160" spans="2:15" x14ac:dyDescent="0.3">
      <c r="B160" s="21">
        <v>44182</v>
      </c>
      <c r="C160" s="20">
        <v>3618.7</v>
      </c>
      <c r="D160" s="22">
        <v>33.65</v>
      </c>
      <c r="E160" s="16">
        <v>390.1327</v>
      </c>
      <c r="F160" s="16">
        <v>79</v>
      </c>
      <c r="G160" s="17">
        <v>53401513.799999997</v>
      </c>
      <c r="H160" s="16">
        <v>1587913</v>
      </c>
      <c r="I160" s="18">
        <f t="shared" si="36"/>
        <v>33.629999754394603</v>
      </c>
      <c r="J160" s="17">
        <v>52392613.807368159</v>
      </c>
      <c r="K160" s="16">
        <f t="shared" si="37"/>
        <v>1557913</v>
      </c>
      <c r="L160" s="15">
        <f t="shared" si="38"/>
        <v>0</v>
      </c>
      <c r="M160" s="14">
        <v>1.0003417778066517</v>
      </c>
      <c r="N160" s="13">
        <v>0.99656071048429307</v>
      </c>
      <c r="O160" s="12">
        <v>3.7810673223587195E-3</v>
      </c>
    </row>
    <row r="161" spans="2:15" x14ac:dyDescent="0.3">
      <c r="B161" s="21">
        <v>44181</v>
      </c>
      <c r="C161" s="20">
        <v>3636.11</v>
      </c>
      <c r="D161" s="22">
        <v>33.96</v>
      </c>
      <c r="E161" s="16">
        <v>466.15209999999996</v>
      </c>
      <c r="F161" s="16">
        <v>45</v>
      </c>
      <c r="G161" s="17">
        <v>53658672.93</v>
      </c>
      <c r="H161" s="16">
        <v>1587913</v>
      </c>
      <c r="I161" s="18">
        <f t="shared" si="36"/>
        <v>33.791947625594098</v>
      </c>
      <c r="J161" s="17">
        <v>52644914.501232177</v>
      </c>
      <c r="K161" s="16">
        <f t="shared" si="37"/>
        <v>1557913</v>
      </c>
      <c r="L161" s="15">
        <f t="shared" si="38"/>
        <v>-30000</v>
      </c>
      <c r="M161" s="14">
        <v>1.0003178882314916</v>
      </c>
      <c r="N161" s="13">
        <v>0.99654354455779548</v>
      </c>
      <c r="O161" s="12">
        <v>3.774343673696143E-3</v>
      </c>
    </row>
    <row r="162" spans="2:15" x14ac:dyDescent="0.3">
      <c r="B162" s="21">
        <v>44180</v>
      </c>
      <c r="C162" s="20">
        <v>3581.95</v>
      </c>
      <c r="D162" s="22">
        <v>33.325000000000003</v>
      </c>
      <c r="E162" s="16">
        <v>397.08209999999997</v>
      </c>
      <c r="F162" s="16">
        <v>42</v>
      </c>
      <c r="G162" s="17">
        <v>52860652.149999991</v>
      </c>
      <c r="H162" s="16">
        <v>1587913</v>
      </c>
      <c r="I162" s="18">
        <f t="shared" si="36"/>
        <v>33.289388115091946</v>
      </c>
      <c r="J162" s="17">
        <v>52860652.149999991</v>
      </c>
      <c r="K162" s="16">
        <f t="shared" si="37"/>
        <v>1587913</v>
      </c>
      <c r="L162" s="15">
        <f t="shared" si="38"/>
        <v>0</v>
      </c>
      <c r="M162" s="14">
        <v>1.0002481912247843</v>
      </c>
      <c r="N162" s="13">
        <v>0.99654032928914604</v>
      </c>
      <c r="O162" s="12">
        <v>3.7078619356382654E-3</v>
      </c>
    </row>
    <row r="163" spans="2:15" x14ac:dyDescent="0.3">
      <c r="B163" s="21">
        <v>44179</v>
      </c>
      <c r="C163" s="20">
        <v>3551.5</v>
      </c>
      <c r="D163" s="22">
        <v>33.11</v>
      </c>
      <c r="E163" s="16">
        <v>283.94299999999998</v>
      </c>
      <c r="F163" s="16">
        <v>77</v>
      </c>
      <c r="G163" s="17">
        <v>52411805.869999997</v>
      </c>
      <c r="H163" s="16">
        <v>1587913</v>
      </c>
      <c r="I163" s="18">
        <f t="shared" si="36"/>
        <v>33.006723838144786</v>
      </c>
      <c r="J163" s="17">
        <v>52411805.869999997</v>
      </c>
      <c r="K163" s="16">
        <f t="shared" si="37"/>
        <v>1587913</v>
      </c>
      <c r="L163" s="15">
        <f t="shared" si="38"/>
        <v>0</v>
      </c>
      <c r="M163" s="14">
        <v>1.0002282422786513</v>
      </c>
      <c r="N163" s="13">
        <v>0.996530602085129</v>
      </c>
      <c r="O163" s="12">
        <v>3.6976401935222996E-3</v>
      </c>
    </row>
    <row r="164" spans="2:15" x14ac:dyDescent="0.3">
      <c r="B164" s="21">
        <v>44176</v>
      </c>
      <c r="C164" s="20">
        <v>3573.08</v>
      </c>
      <c r="D164" s="22">
        <v>33.65</v>
      </c>
      <c r="E164" s="16">
        <v>709.02250000000004</v>
      </c>
      <c r="F164" s="16">
        <v>103</v>
      </c>
      <c r="G164" s="17">
        <v>52733894.390000001</v>
      </c>
      <c r="H164" s="16">
        <v>1587913</v>
      </c>
      <c r="I164" s="18">
        <f t="shared" si="36"/>
        <v>33.209561474715557</v>
      </c>
      <c r="J164" s="17">
        <v>52733894.390000001</v>
      </c>
      <c r="K164" s="16">
        <f t="shared" si="37"/>
        <v>1587913</v>
      </c>
      <c r="L164" s="15">
        <f t="shared" si="38"/>
        <v>0</v>
      </c>
      <c r="M164" s="14">
        <v>1.0001611248343838</v>
      </c>
      <c r="N164" s="13">
        <v>0.99646141704195113</v>
      </c>
      <c r="O164" s="12">
        <v>3.6997077924325853E-3</v>
      </c>
    </row>
    <row r="165" spans="2:15" x14ac:dyDescent="0.3">
      <c r="B165" s="21">
        <v>44175</v>
      </c>
      <c r="C165" s="20">
        <v>3633.8</v>
      </c>
      <c r="D165" s="22">
        <v>33.72</v>
      </c>
      <c r="E165" s="16">
        <v>335.93059999999997</v>
      </c>
      <c r="F165" s="16">
        <v>70</v>
      </c>
      <c r="G165" s="17">
        <v>53631050.149999999</v>
      </c>
      <c r="H165" s="16">
        <v>1587913</v>
      </c>
      <c r="I165" s="18">
        <f t="shared" si="36"/>
        <v>33.774551974824817</v>
      </c>
      <c r="J165" s="17">
        <v>53631050.149999999</v>
      </c>
      <c r="K165" s="16">
        <f t="shared" si="37"/>
        <v>1587913</v>
      </c>
      <c r="L165" s="15">
        <f t="shared" si="38"/>
        <v>0</v>
      </c>
      <c r="M165" s="14">
        <v>1.000134402551877</v>
      </c>
      <c r="N165" s="13">
        <v>0.99644064679945488</v>
      </c>
      <c r="O165" s="12">
        <v>3.6937557524220886E-3</v>
      </c>
    </row>
    <row r="166" spans="2:15" x14ac:dyDescent="0.3">
      <c r="B166" s="21">
        <v>44174</v>
      </c>
      <c r="C166" s="20">
        <v>3652.33</v>
      </c>
      <c r="D166" s="22">
        <v>33.97</v>
      </c>
      <c r="E166" s="16">
        <v>1079.0820000000001</v>
      </c>
      <c r="F166" s="16">
        <v>136</v>
      </c>
      <c r="G166" s="17">
        <v>53906336.599999994</v>
      </c>
      <c r="H166" s="16">
        <v>1587913</v>
      </c>
      <c r="I166" s="18">
        <f t="shared" si="36"/>
        <v>33.947915660366782</v>
      </c>
      <c r="J166" s="17">
        <v>53906336.599999994</v>
      </c>
      <c r="K166" s="16">
        <f t="shared" si="37"/>
        <v>1587913</v>
      </c>
      <c r="L166" s="15">
        <f t="shared" si="38"/>
        <v>0</v>
      </c>
      <c r="M166" s="14">
        <v>1.0001118002145968</v>
      </c>
      <c r="N166" s="13">
        <v>0.99641279166427354</v>
      </c>
      <c r="O166" s="12">
        <v>3.6990085503231921E-3</v>
      </c>
    </row>
    <row r="167" spans="2:15" x14ac:dyDescent="0.3">
      <c r="B167" s="21">
        <v>44173</v>
      </c>
      <c r="C167" s="20">
        <v>3608.65</v>
      </c>
      <c r="D167" s="22">
        <v>33.5</v>
      </c>
      <c r="E167" s="16">
        <v>314.71570000000003</v>
      </c>
      <c r="F167" s="16">
        <v>67</v>
      </c>
      <c r="G167" s="17">
        <v>53261593.569999993</v>
      </c>
      <c r="H167" s="16">
        <v>1587913</v>
      </c>
      <c r="I167" s="18">
        <f t="shared" si="36"/>
        <v>33.541883950820981</v>
      </c>
      <c r="J167" s="17">
        <v>53261593.569999993</v>
      </c>
      <c r="K167" s="16">
        <f t="shared" si="37"/>
        <v>1587913</v>
      </c>
      <c r="L167" s="15">
        <f t="shared" si="38"/>
        <v>0</v>
      </c>
      <c r="M167" s="14">
        <v>1.0000910483460024</v>
      </c>
      <c r="N167" s="13">
        <v>0.99639044558914058</v>
      </c>
      <c r="O167" s="12">
        <v>3.7006027568618994E-3</v>
      </c>
    </row>
    <row r="168" spans="2:15" x14ac:dyDescent="0.3">
      <c r="B168" s="21">
        <v>44172</v>
      </c>
      <c r="C168" s="20">
        <v>3587.14</v>
      </c>
      <c r="D168" s="22">
        <v>33.36</v>
      </c>
      <c r="E168" s="16">
        <v>311.00130000000001</v>
      </c>
      <c r="F168" s="16">
        <v>95</v>
      </c>
      <c r="G168" s="17">
        <v>52945628.989999995</v>
      </c>
      <c r="H168" s="16">
        <v>1587913</v>
      </c>
      <c r="I168" s="18">
        <f t="shared" si="36"/>
        <v>33.342902910927734</v>
      </c>
      <c r="J168" s="17">
        <v>52945628.989999995</v>
      </c>
      <c r="K168" s="16">
        <f t="shared" si="37"/>
        <v>1587913</v>
      </c>
      <c r="L168" s="15">
        <f t="shared" si="38"/>
        <v>0</v>
      </c>
      <c r="M168" s="14">
        <v>1.0000695288746253</v>
      </c>
      <c r="N168" s="13">
        <v>0.99635439688446314</v>
      </c>
      <c r="O168" s="12">
        <v>3.7151319901620461E-3</v>
      </c>
    </row>
    <row r="169" spans="2:15" x14ac:dyDescent="0.3">
      <c r="B169" s="21">
        <v>44169</v>
      </c>
      <c r="C169" s="20">
        <v>3567.28</v>
      </c>
      <c r="D169" s="22">
        <v>33.15</v>
      </c>
      <c r="E169" s="16">
        <v>324.66040000000004</v>
      </c>
      <c r="F169" s="16">
        <v>51</v>
      </c>
      <c r="G169" s="17">
        <v>52655158.61999999</v>
      </c>
      <c r="H169" s="16">
        <v>1587913</v>
      </c>
      <c r="I169" s="18">
        <f t="shared" ref="I169:I183" si="39">G169/H169</f>
        <v>33.159977039044321</v>
      </c>
      <c r="J169" s="17">
        <v>52655158.61999999</v>
      </c>
      <c r="K169" s="16">
        <f t="shared" ref="K169:K183" si="40">H169+ROUND((J169-G169)/I169,0)</f>
        <v>1587913</v>
      </c>
      <c r="L169" s="15">
        <f t="shared" ref="L169:L183" si="41">K169-K170</f>
        <v>0</v>
      </c>
      <c r="M169" s="14">
        <v>1.0000035415333444</v>
      </c>
      <c r="N169" s="13">
        <v>0.99630020068107816</v>
      </c>
      <c r="O169" s="12">
        <v>3.7033408522661486E-3</v>
      </c>
    </row>
    <row r="170" spans="2:15" x14ac:dyDescent="0.3">
      <c r="B170" s="21">
        <v>44168</v>
      </c>
      <c r="C170" s="20">
        <v>3461.84</v>
      </c>
      <c r="D170" s="22">
        <v>32.299999999999997</v>
      </c>
      <c r="E170" s="16">
        <v>153.7131</v>
      </c>
      <c r="F170" s="16">
        <v>33</v>
      </c>
      <c r="G170" s="17">
        <v>51099295.639999993</v>
      </c>
      <c r="H170" s="16">
        <v>1587913</v>
      </c>
      <c r="I170" s="18">
        <f t="shared" si="39"/>
        <v>32.180160777070277</v>
      </c>
      <c r="J170" s="17">
        <v>51099295.639999993</v>
      </c>
      <c r="K170" s="16">
        <f t="shared" si="40"/>
        <v>1587913</v>
      </c>
      <c r="L170" s="15">
        <f t="shared" si="41"/>
        <v>0</v>
      </c>
      <c r="M170" s="14">
        <v>0.99997722923603116</v>
      </c>
      <c r="N170" s="13">
        <v>0.99629028996142166</v>
      </c>
      <c r="O170" s="12">
        <v>3.6869392746095397E-3</v>
      </c>
    </row>
    <row r="171" spans="2:15" x14ac:dyDescent="0.3">
      <c r="B171" s="21">
        <v>44167</v>
      </c>
      <c r="C171" s="20">
        <v>3476.22</v>
      </c>
      <c r="D171" s="22">
        <v>32.25</v>
      </c>
      <c r="E171" s="16">
        <v>367.72179999999997</v>
      </c>
      <c r="F171" s="16">
        <v>60</v>
      </c>
      <c r="G171" s="17">
        <v>51313318.069999993</v>
      </c>
      <c r="H171" s="16">
        <v>1587913</v>
      </c>
      <c r="I171" s="18">
        <f t="shared" si="39"/>
        <v>32.314942991209215</v>
      </c>
      <c r="J171" s="17">
        <v>51313318.069999993</v>
      </c>
      <c r="K171" s="16">
        <f t="shared" si="40"/>
        <v>1587913</v>
      </c>
      <c r="L171" s="15">
        <f t="shared" si="41"/>
        <v>0</v>
      </c>
      <c r="M171" s="14">
        <v>0.99995539228243091</v>
      </c>
      <c r="N171" s="13">
        <v>0.99624680341783245</v>
      </c>
      <c r="O171" s="12">
        <v>3.7085888645984424E-3</v>
      </c>
    </row>
    <row r="172" spans="2:15" x14ac:dyDescent="0.3">
      <c r="B172" s="21">
        <v>44166</v>
      </c>
      <c r="C172" s="20">
        <v>3394.56</v>
      </c>
      <c r="D172" s="22">
        <v>31.54</v>
      </c>
      <c r="E172" s="16">
        <v>285.63620000000003</v>
      </c>
      <c r="F172" s="16">
        <v>39</v>
      </c>
      <c r="G172" s="17">
        <v>50109491.979999997</v>
      </c>
      <c r="H172" s="16">
        <v>1587913</v>
      </c>
      <c r="I172" s="18">
        <f t="shared" si="39"/>
        <v>31.556824574142283</v>
      </c>
      <c r="J172" s="17">
        <v>50109491.979999997</v>
      </c>
      <c r="K172" s="16">
        <f t="shared" si="40"/>
        <v>1587913</v>
      </c>
      <c r="L172" s="15">
        <f t="shared" si="41"/>
        <v>0</v>
      </c>
      <c r="M172" s="14">
        <v>1.0000219233912897</v>
      </c>
      <c r="N172" s="13">
        <v>0.99632402120393648</v>
      </c>
      <c r="O172" s="12">
        <v>3.6979021873532075E-3</v>
      </c>
    </row>
    <row r="173" spans="2:15" x14ac:dyDescent="0.3">
      <c r="B173" s="21">
        <v>44165</v>
      </c>
      <c r="C173" s="20">
        <v>3351.82</v>
      </c>
      <c r="D173" s="22">
        <v>31.16</v>
      </c>
      <c r="E173" s="16">
        <v>162.83699999999999</v>
      </c>
      <c r="F173" s="16">
        <v>38</v>
      </c>
      <c r="G173" s="17">
        <v>49479703.930000007</v>
      </c>
      <c r="H173" s="16">
        <v>1587913</v>
      </c>
      <c r="I173" s="18">
        <f t="shared" si="39"/>
        <v>31.160210874273343</v>
      </c>
      <c r="J173" s="17">
        <v>49479703.930000007</v>
      </c>
      <c r="K173" s="16">
        <f t="shared" si="40"/>
        <v>1587913</v>
      </c>
      <c r="L173" s="15">
        <f t="shared" si="41"/>
        <v>0</v>
      </c>
      <c r="M173" s="14">
        <v>0.99999923261464818</v>
      </c>
      <c r="N173" s="13">
        <v>0.99630276748909385</v>
      </c>
      <c r="O173" s="12">
        <v>3.6964651255543594E-3</v>
      </c>
    </row>
    <row r="174" spans="2:15" x14ac:dyDescent="0.3">
      <c r="B174" s="21">
        <v>44162</v>
      </c>
      <c r="C174" s="20">
        <v>3393.3</v>
      </c>
      <c r="D174" s="22">
        <v>31.574999999999999</v>
      </c>
      <c r="E174" s="16">
        <v>1862.2</v>
      </c>
      <c r="F174" s="16">
        <v>32</v>
      </c>
      <c r="G174" s="17">
        <v>50095023.109999999</v>
      </c>
      <c r="H174" s="16">
        <v>1587913</v>
      </c>
      <c r="I174" s="18">
        <f t="shared" si="39"/>
        <v>31.547712695846688</v>
      </c>
      <c r="J174" s="17">
        <v>50095023.109999999</v>
      </c>
      <c r="K174" s="16">
        <f t="shared" si="40"/>
        <v>1587913</v>
      </c>
      <c r="L174" s="15">
        <f t="shared" si="41"/>
        <v>0</v>
      </c>
      <c r="M174" s="14">
        <v>0.99992891469493539</v>
      </c>
      <c r="N174" s="13">
        <v>0.99623593306692471</v>
      </c>
      <c r="O174" s="12">
        <v>3.6929816280106714E-3</v>
      </c>
    </row>
    <row r="175" spans="2:15" x14ac:dyDescent="0.3">
      <c r="B175" s="21">
        <v>44161</v>
      </c>
      <c r="C175" s="20">
        <v>3387.59</v>
      </c>
      <c r="D175" s="22">
        <v>31.58</v>
      </c>
      <c r="E175" s="16">
        <v>145.4725</v>
      </c>
      <c r="F175" s="16">
        <v>33</v>
      </c>
      <c r="G175" s="17">
        <v>50012198.300000004</v>
      </c>
      <c r="H175" s="16">
        <v>1587913</v>
      </c>
      <c r="I175" s="18">
        <f t="shared" si="39"/>
        <v>31.495553156879506</v>
      </c>
      <c r="J175" s="17">
        <v>50012198.300000004</v>
      </c>
      <c r="K175" s="16">
        <f t="shared" si="40"/>
        <v>1587913</v>
      </c>
      <c r="L175" s="15">
        <f t="shared" si="41"/>
        <v>0</v>
      </c>
      <c r="M175" s="14">
        <v>0.99990651440730605</v>
      </c>
      <c r="N175" s="13">
        <v>0.996209416373525</v>
      </c>
      <c r="O175" s="12">
        <v>3.6970980337810901E-3</v>
      </c>
    </row>
    <row r="176" spans="2:15" x14ac:dyDescent="0.3">
      <c r="B176" s="21">
        <v>44160</v>
      </c>
      <c r="C176" s="20">
        <v>3406.95</v>
      </c>
      <c r="D176" s="22">
        <v>31.68</v>
      </c>
      <c r="E176" s="16">
        <v>332.94909999999999</v>
      </c>
      <c r="F176" s="16">
        <v>44</v>
      </c>
      <c r="G176" s="17">
        <v>50310539.699999996</v>
      </c>
      <c r="H176" s="16">
        <v>1587913</v>
      </c>
      <c r="I176" s="18">
        <f t="shared" si="39"/>
        <v>31.683435868337874</v>
      </c>
      <c r="J176" s="17">
        <v>50310539.699999996</v>
      </c>
      <c r="K176" s="16">
        <f t="shared" si="40"/>
        <v>1587913</v>
      </c>
      <c r="L176" s="15">
        <f t="shared" si="41"/>
        <v>0</v>
      </c>
      <c r="M176" s="14">
        <v>0.97671474850030271</v>
      </c>
      <c r="N176" s="13">
        <v>0.97376029798384367</v>
      </c>
      <c r="O176" s="12">
        <v>2.9544505164590795E-3</v>
      </c>
    </row>
    <row r="177" spans="2:15" x14ac:dyDescent="0.3">
      <c r="B177" s="21">
        <v>44159</v>
      </c>
      <c r="C177" s="20">
        <v>3405.62</v>
      </c>
      <c r="D177" s="22">
        <v>31.67</v>
      </c>
      <c r="E177" s="16">
        <v>624.48530000000005</v>
      </c>
      <c r="F177" s="16">
        <v>44</v>
      </c>
      <c r="G177" s="17">
        <v>50277624.950000003</v>
      </c>
      <c r="H177" s="16">
        <v>1587913</v>
      </c>
      <c r="I177" s="18">
        <f t="shared" si="39"/>
        <v>31.662707560174898</v>
      </c>
      <c r="J177" s="17">
        <v>50277624.950000003</v>
      </c>
      <c r="K177" s="16">
        <f t="shared" si="40"/>
        <v>1587913</v>
      </c>
      <c r="L177" s="15">
        <f t="shared" si="41"/>
        <v>0</v>
      </c>
      <c r="M177" s="14">
        <v>0.97969951601701499</v>
      </c>
      <c r="N177" s="13">
        <v>0.9767335843496322</v>
      </c>
      <c r="O177" s="12">
        <v>2.9659316673827886E-3</v>
      </c>
    </row>
    <row r="178" spans="2:15" x14ac:dyDescent="0.3">
      <c r="B178" s="21">
        <v>44158</v>
      </c>
      <c r="C178" s="20">
        <v>3355.48</v>
      </c>
      <c r="D178" s="22">
        <v>31.6</v>
      </c>
      <c r="E178" s="16">
        <v>811.11040000000003</v>
      </c>
      <c r="F178" s="16">
        <v>89</v>
      </c>
      <c r="G178" s="17">
        <v>49541591.060000002</v>
      </c>
      <c r="H178" s="16">
        <v>1587913</v>
      </c>
      <c r="I178" s="18">
        <f t="shared" si="39"/>
        <v>31.199184753824674</v>
      </c>
      <c r="J178" s="17">
        <v>49541591.060000002</v>
      </c>
      <c r="K178" s="16">
        <f t="shared" si="40"/>
        <v>1587913</v>
      </c>
      <c r="L178" s="15">
        <f t="shared" si="41"/>
        <v>0</v>
      </c>
      <c r="M178" s="14">
        <v>0.98328829469773593</v>
      </c>
      <c r="N178" s="13">
        <v>0.98033320187839768</v>
      </c>
      <c r="O178" s="12">
        <v>2.9550928193382894E-3</v>
      </c>
    </row>
    <row r="179" spans="2:15" x14ac:dyDescent="0.3">
      <c r="B179" s="21">
        <v>44155</v>
      </c>
      <c r="C179" s="20">
        <v>3334.99</v>
      </c>
      <c r="D179" s="22">
        <v>31</v>
      </c>
      <c r="E179" s="16">
        <v>413.98940000000005</v>
      </c>
      <c r="F179" s="16">
        <v>43</v>
      </c>
      <c r="G179" s="17">
        <v>49237923.780000001</v>
      </c>
      <c r="H179" s="16">
        <v>1587913</v>
      </c>
      <c r="I179" s="18">
        <f t="shared" si="39"/>
        <v>31.007948029898365</v>
      </c>
      <c r="J179" s="17">
        <v>49237923.780000001</v>
      </c>
      <c r="K179" s="16">
        <f t="shared" si="40"/>
        <v>1587913</v>
      </c>
      <c r="L179" s="15">
        <f t="shared" si="41"/>
        <v>0</v>
      </c>
      <c r="M179" s="14">
        <v>0.98217162234698918</v>
      </c>
      <c r="N179" s="13">
        <v>0.97921455208849173</v>
      </c>
      <c r="O179" s="12">
        <v>2.9570702584974023E-3</v>
      </c>
    </row>
    <row r="180" spans="2:15" x14ac:dyDescent="0.3">
      <c r="B180" s="21">
        <v>44154</v>
      </c>
      <c r="C180" s="20">
        <v>3278.1</v>
      </c>
      <c r="D180" s="22">
        <v>30.5</v>
      </c>
      <c r="E180" s="16">
        <v>173.3313</v>
      </c>
      <c r="F180" s="16">
        <v>26</v>
      </c>
      <c r="G180" s="17">
        <v>48397423.529999994</v>
      </c>
      <c r="H180" s="16">
        <v>1587913</v>
      </c>
      <c r="I180" s="18">
        <f t="shared" si="39"/>
        <v>30.478636757807255</v>
      </c>
      <c r="J180" s="17">
        <v>48397423.529999994</v>
      </c>
      <c r="K180" s="16">
        <f t="shared" si="40"/>
        <v>1587913</v>
      </c>
      <c r="L180" s="15">
        <f t="shared" si="41"/>
        <v>0</v>
      </c>
      <c r="M180" s="14">
        <v>1.0003571884356464</v>
      </c>
      <c r="N180" s="13">
        <v>0.99740000622301717</v>
      </c>
      <c r="O180" s="12">
        <v>2.9571822126292437E-3</v>
      </c>
    </row>
    <row r="181" spans="2:15" x14ac:dyDescent="0.3">
      <c r="B181" s="21">
        <v>44153</v>
      </c>
      <c r="C181" s="20">
        <v>3315.9</v>
      </c>
      <c r="D181" s="22">
        <v>31</v>
      </c>
      <c r="E181" s="16">
        <v>175.4511</v>
      </c>
      <c r="F181" s="16">
        <v>38</v>
      </c>
      <c r="G181" s="17">
        <v>48956591.32</v>
      </c>
      <c r="H181" s="16">
        <v>1587913</v>
      </c>
      <c r="I181" s="18">
        <f t="shared" si="39"/>
        <v>30.830776824674903</v>
      </c>
      <c r="J181" s="17">
        <v>48956591.32</v>
      </c>
      <c r="K181" s="16">
        <f t="shared" si="40"/>
        <v>1587913</v>
      </c>
      <c r="L181" s="15">
        <f t="shared" si="41"/>
        <v>0</v>
      </c>
      <c r="M181" s="14">
        <v>1.0003312463054055</v>
      </c>
      <c r="N181" s="13">
        <v>0.99737188994309245</v>
      </c>
      <c r="O181" s="12">
        <v>2.9593563623130123E-3</v>
      </c>
    </row>
    <row r="182" spans="2:15" x14ac:dyDescent="0.3">
      <c r="B182" s="21">
        <v>44152</v>
      </c>
      <c r="C182" s="20">
        <v>3285</v>
      </c>
      <c r="D182" s="22">
        <v>30.7</v>
      </c>
      <c r="E182" s="16">
        <v>127.16589999999999</v>
      </c>
      <c r="F182" s="16">
        <v>43</v>
      </c>
      <c r="G182" s="17">
        <v>48500936.279999994</v>
      </c>
      <c r="H182" s="16">
        <v>1587913</v>
      </c>
      <c r="I182" s="18">
        <f t="shared" si="39"/>
        <v>30.543824680571287</v>
      </c>
      <c r="J182" s="17">
        <v>48500936.279999994</v>
      </c>
      <c r="K182" s="16">
        <f t="shared" si="40"/>
        <v>1587913</v>
      </c>
      <c r="L182" s="15">
        <f t="shared" si="41"/>
        <v>0</v>
      </c>
      <c r="M182" s="14">
        <v>1.0003122671676392</v>
      </c>
      <c r="N182" s="13">
        <v>0.9973482006768386</v>
      </c>
      <c r="O182" s="12">
        <v>2.9640664908005365E-3</v>
      </c>
    </row>
    <row r="183" spans="2:15" x14ac:dyDescent="0.3">
      <c r="B183" s="21">
        <v>44151</v>
      </c>
      <c r="C183" s="20">
        <v>3294.99</v>
      </c>
      <c r="D183" s="22">
        <v>30.64</v>
      </c>
      <c r="E183" s="16">
        <v>357.30520000000001</v>
      </c>
      <c r="F183" s="16">
        <v>79</v>
      </c>
      <c r="G183" s="17">
        <v>48650342.399999999</v>
      </c>
      <c r="H183" s="16">
        <v>1587913</v>
      </c>
      <c r="I183" s="18">
        <f t="shared" si="39"/>
        <v>30.637914293793173</v>
      </c>
      <c r="J183" s="17">
        <v>48650342.399999999</v>
      </c>
      <c r="K183" s="16">
        <f t="shared" si="40"/>
        <v>1587913</v>
      </c>
      <c r="L183" s="15">
        <f t="shared" si="41"/>
        <v>0</v>
      </c>
      <c r="M183" s="14">
        <v>1.0002893473983032</v>
      </c>
      <c r="N183" s="13">
        <v>0.99732945045007537</v>
      </c>
      <c r="O183" s="12">
        <v>2.9598969482278505E-3</v>
      </c>
    </row>
    <row r="184" spans="2:15" x14ac:dyDescent="0.3">
      <c r="B184" s="21">
        <v>44148</v>
      </c>
      <c r="C184" s="20">
        <v>3204.13</v>
      </c>
      <c r="D184" s="22">
        <v>29.82</v>
      </c>
      <c r="E184" s="16">
        <v>112.04689999999999</v>
      </c>
      <c r="F184" s="16">
        <v>28</v>
      </c>
      <c r="G184" s="17">
        <v>47311684.999999993</v>
      </c>
      <c r="H184" s="16">
        <v>1587913</v>
      </c>
      <c r="I184" s="18">
        <f t="shared" ref="I184:I207" si="42">G184/H184</f>
        <v>29.794884858301426</v>
      </c>
      <c r="J184" s="17">
        <v>47311684.999999993</v>
      </c>
      <c r="K184" s="16">
        <f t="shared" ref="K184:K207" si="43">H184+ROUND((J184-G184)/I184,0)</f>
        <v>1587913</v>
      </c>
      <c r="L184" s="15">
        <f t="shared" ref="L184:L207" si="44">K184-K185</f>
        <v>0</v>
      </c>
      <c r="M184" s="14">
        <v>1.0002306206172957</v>
      </c>
      <c r="N184" s="13">
        <v>0.99727152076701564</v>
      </c>
      <c r="O184" s="12">
        <v>2.9590998502801165E-3</v>
      </c>
    </row>
    <row r="185" spans="2:15" x14ac:dyDescent="0.3">
      <c r="B185" s="21">
        <v>44147</v>
      </c>
      <c r="C185" s="20">
        <v>3244.57</v>
      </c>
      <c r="D185" s="22">
        <v>30.2</v>
      </c>
      <c r="E185" s="16">
        <v>298.00799999999998</v>
      </c>
      <c r="F185" s="16">
        <v>41</v>
      </c>
      <c r="G185" s="17">
        <v>47909701.529999986</v>
      </c>
      <c r="H185" s="16">
        <v>1587913</v>
      </c>
      <c r="I185" s="18">
        <f t="shared" si="42"/>
        <v>30.171490207586931</v>
      </c>
      <c r="J185" s="17">
        <v>47909701.529999986</v>
      </c>
      <c r="K185" s="16">
        <f t="shared" si="43"/>
        <v>1587913</v>
      </c>
      <c r="L185" s="15">
        <f t="shared" si="44"/>
        <v>0</v>
      </c>
      <c r="M185" s="14">
        <v>1.0002058881538602</v>
      </c>
      <c r="N185" s="13">
        <v>0.9972469884848395</v>
      </c>
      <c r="O185" s="12">
        <v>2.9588996690207525E-3</v>
      </c>
    </row>
    <row r="186" spans="2:15" x14ac:dyDescent="0.3">
      <c r="B186" s="21">
        <v>44145</v>
      </c>
      <c r="C186" s="20">
        <v>3258.96</v>
      </c>
      <c r="D186" s="22">
        <v>30.5</v>
      </c>
      <c r="E186" s="16">
        <v>661.02300000000002</v>
      </c>
      <c r="F186" s="16">
        <v>86</v>
      </c>
      <c r="G186" s="17">
        <v>48125412.79999999</v>
      </c>
      <c r="H186" s="16">
        <v>1587913</v>
      </c>
      <c r="I186" s="18">
        <f t="shared" si="42"/>
        <v>30.307335981253374</v>
      </c>
      <c r="J186" s="17">
        <v>48125412.79999999</v>
      </c>
      <c r="K186" s="16">
        <f t="shared" si="43"/>
        <v>1587913</v>
      </c>
      <c r="L186" s="15">
        <f t="shared" si="44"/>
        <v>0</v>
      </c>
      <c r="M186" s="14">
        <v>1.0001610839169779</v>
      </c>
      <c r="N186" s="13">
        <v>0.99718718734813649</v>
      </c>
      <c r="O186" s="12">
        <v>2.9738965688414841E-3</v>
      </c>
    </row>
    <row r="187" spans="2:15" x14ac:dyDescent="0.3">
      <c r="B187" s="21">
        <v>44144</v>
      </c>
      <c r="C187" s="20">
        <v>3233.99</v>
      </c>
      <c r="D187" s="22">
        <v>30.08</v>
      </c>
      <c r="E187" s="16">
        <v>603.40359999999998</v>
      </c>
      <c r="F187" s="16">
        <v>113</v>
      </c>
      <c r="G187" s="17">
        <v>47756911.239999995</v>
      </c>
      <c r="H187" s="16">
        <v>1587913</v>
      </c>
      <c r="I187" s="18">
        <f t="shared" si="42"/>
        <v>30.075269388184363</v>
      </c>
      <c r="J187" s="17">
        <v>47756911.239999995</v>
      </c>
      <c r="K187" s="16">
        <f t="shared" si="43"/>
        <v>1587913</v>
      </c>
      <c r="L187" s="15">
        <f t="shared" si="44"/>
        <v>0</v>
      </c>
      <c r="M187" s="14">
        <v>1.0001402255679046</v>
      </c>
      <c r="N187" s="13">
        <v>0.99717520969222551</v>
      </c>
      <c r="O187" s="12">
        <v>2.9650158756791495E-3</v>
      </c>
    </row>
    <row r="188" spans="2:15" x14ac:dyDescent="0.3">
      <c r="B188" s="21">
        <v>44141</v>
      </c>
      <c r="C188" s="20">
        <v>3109.04</v>
      </c>
      <c r="D188" s="22">
        <v>28.8</v>
      </c>
      <c r="E188" s="16">
        <v>127.37410000000001</v>
      </c>
      <c r="F188" s="16">
        <v>29</v>
      </c>
      <c r="G188" s="17">
        <v>45914899.640000001</v>
      </c>
      <c r="H188" s="16">
        <v>1587913</v>
      </c>
      <c r="I188" s="18">
        <f t="shared" si="42"/>
        <v>28.915248908472947</v>
      </c>
      <c r="J188" s="17">
        <v>45914899.640000001</v>
      </c>
      <c r="K188" s="16">
        <f t="shared" si="43"/>
        <v>1587913</v>
      </c>
      <c r="L188" s="15">
        <f t="shared" si="44"/>
        <v>0</v>
      </c>
      <c r="M188" s="14">
        <v>1.0000782421398753</v>
      </c>
      <c r="N188" s="13">
        <v>0.99711798302865673</v>
      </c>
      <c r="O188" s="12">
        <v>2.9602591112186517E-3</v>
      </c>
    </row>
    <row r="189" spans="2:15" x14ac:dyDescent="0.3">
      <c r="B189" s="21">
        <v>44140</v>
      </c>
      <c r="C189" s="20">
        <v>3059.47</v>
      </c>
      <c r="D189" s="22">
        <v>28.44</v>
      </c>
      <c r="E189" s="16">
        <v>272.1028</v>
      </c>
      <c r="F189" s="16">
        <v>45</v>
      </c>
      <c r="G189" s="17">
        <v>44614923.169999994</v>
      </c>
      <c r="H189" s="16">
        <v>1567913</v>
      </c>
      <c r="I189" s="18">
        <f t="shared" si="42"/>
        <v>28.454973694331251</v>
      </c>
      <c r="J189" s="17">
        <v>45184022.643886618</v>
      </c>
      <c r="K189" s="16">
        <f t="shared" si="43"/>
        <v>1587913</v>
      </c>
      <c r="L189" s="15">
        <f t="shared" si="44"/>
        <v>0</v>
      </c>
      <c r="M189" s="14">
        <v>1.0000484269878009</v>
      </c>
      <c r="N189" s="13">
        <v>0.99708454745331432</v>
      </c>
      <c r="O189" s="12">
        <v>2.9638795344867179E-3</v>
      </c>
    </row>
    <row r="190" spans="2:15" x14ac:dyDescent="0.3">
      <c r="B190" s="21">
        <v>44139</v>
      </c>
      <c r="C190" s="20">
        <v>3005.47</v>
      </c>
      <c r="D190" s="22">
        <v>27.885000000000002</v>
      </c>
      <c r="E190" s="16">
        <v>641.17899999999997</v>
      </c>
      <c r="F190" s="16">
        <v>51</v>
      </c>
      <c r="G190" s="17">
        <v>43828082.329999991</v>
      </c>
      <c r="H190" s="16">
        <v>1567913</v>
      </c>
      <c r="I190" s="18">
        <f t="shared" si="42"/>
        <v>27.953134089710328</v>
      </c>
      <c r="J190" s="17">
        <v>44387145.011794195</v>
      </c>
      <c r="K190" s="16">
        <f t="shared" si="43"/>
        <v>1587913</v>
      </c>
      <c r="L190" s="15">
        <f t="shared" si="44"/>
        <v>20000</v>
      </c>
      <c r="M190" s="14">
        <v>1.000027221804995</v>
      </c>
      <c r="N190" s="13">
        <v>0.99706960874010619</v>
      </c>
      <c r="O190" s="12">
        <v>2.9576130648888846E-3</v>
      </c>
    </row>
    <row r="191" spans="2:15" x14ac:dyDescent="0.3">
      <c r="B191" s="21">
        <v>44138</v>
      </c>
      <c r="C191" s="20">
        <v>2996.93</v>
      </c>
      <c r="D191" s="22">
        <v>27.97</v>
      </c>
      <c r="E191" s="16">
        <v>738.90980000000002</v>
      </c>
      <c r="F191" s="16">
        <v>77</v>
      </c>
      <c r="G191" s="17">
        <v>43705373.359999999</v>
      </c>
      <c r="H191" s="16">
        <v>1567913</v>
      </c>
      <c r="I191" s="18">
        <f t="shared" si="42"/>
        <v>27.874871475649478</v>
      </c>
      <c r="J191" s="17">
        <v>43705373.359999999</v>
      </c>
      <c r="K191" s="16">
        <f t="shared" si="43"/>
        <v>1567913</v>
      </c>
      <c r="L191" s="15">
        <f t="shared" si="44"/>
        <v>0</v>
      </c>
      <c r="M191" s="14">
        <v>1.0000290387634845</v>
      </c>
      <c r="N191" s="13">
        <v>0.99702528911195643</v>
      </c>
      <c r="O191" s="12">
        <v>3.0037496515279739E-3</v>
      </c>
    </row>
    <row r="192" spans="2:15" x14ac:dyDescent="0.3">
      <c r="B192" s="21">
        <v>44137</v>
      </c>
      <c r="C192" s="20">
        <v>2850.15</v>
      </c>
      <c r="D192" s="22">
        <v>26.51</v>
      </c>
      <c r="E192" s="16">
        <v>238.53779999999998</v>
      </c>
      <c r="F192" s="16">
        <v>65</v>
      </c>
      <c r="G192" s="17">
        <v>41035270.779999994</v>
      </c>
      <c r="H192" s="16">
        <v>1547913</v>
      </c>
      <c r="I192" s="18">
        <f t="shared" si="42"/>
        <v>26.510062761925248</v>
      </c>
      <c r="J192" s="17">
        <v>41565472.035238497</v>
      </c>
      <c r="K192" s="16">
        <f t="shared" si="43"/>
        <v>1567913</v>
      </c>
      <c r="L192" s="15">
        <f t="shared" si="44"/>
        <v>0</v>
      </c>
      <c r="M192" s="14">
        <v>1.0000023787715298</v>
      </c>
      <c r="N192" s="13">
        <v>0.9970229827984729</v>
      </c>
      <c r="O192" s="12">
        <v>2.9793959730569299E-3</v>
      </c>
    </row>
    <row r="193" spans="2:15" x14ac:dyDescent="0.3">
      <c r="B193" s="21">
        <v>44134</v>
      </c>
      <c r="C193" s="20">
        <v>2776.59</v>
      </c>
      <c r="D193" s="22">
        <v>26</v>
      </c>
      <c r="E193" s="16">
        <v>281.32130000000001</v>
      </c>
      <c r="F193" s="16">
        <v>100</v>
      </c>
      <c r="G193" s="17">
        <v>39979362.169999994</v>
      </c>
      <c r="H193" s="16">
        <v>1547913</v>
      </c>
      <c r="I193" s="18">
        <f t="shared" si="42"/>
        <v>25.827912918878511</v>
      </c>
      <c r="J193" s="17">
        <v>40495920.428377561</v>
      </c>
      <c r="K193" s="16">
        <f t="shared" si="43"/>
        <v>1567913</v>
      </c>
      <c r="L193" s="15">
        <f t="shared" si="44"/>
        <v>20000</v>
      </c>
      <c r="M193" s="14">
        <v>0.99993528512625862</v>
      </c>
      <c r="N193" s="13">
        <v>0.99694239105895721</v>
      </c>
      <c r="O193" s="12">
        <v>2.9928940673013809E-3</v>
      </c>
    </row>
    <row r="194" spans="2:15" x14ac:dyDescent="0.3">
      <c r="B194" s="21">
        <v>44133</v>
      </c>
      <c r="C194" s="20">
        <v>2825.65</v>
      </c>
      <c r="D194" s="22">
        <v>26.4</v>
      </c>
      <c r="E194" s="16">
        <v>447.9348</v>
      </c>
      <c r="F194" s="16">
        <v>89</v>
      </c>
      <c r="G194" s="17">
        <v>40676319.639999993</v>
      </c>
      <c r="H194" s="16">
        <v>1547913</v>
      </c>
      <c r="I194" s="18">
        <f t="shared" si="42"/>
        <v>26.278169147749256</v>
      </c>
      <c r="J194" s="17">
        <v>40676319.639999993</v>
      </c>
      <c r="K194" s="16">
        <f t="shared" si="43"/>
        <v>1547913</v>
      </c>
      <c r="L194" s="15">
        <f t="shared" si="44"/>
        <v>0</v>
      </c>
      <c r="M194" s="14">
        <v>0.99613854027625603</v>
      </c>
      <c r="N194" s="13">
        <v>0.99310385077896401</v>
      </c>
      <c r="O194" s="12">
        <v>3.0346894972919929E-3</v>
      </c>
    </row>
    <row r="195" spans="2:15" x14ac:dyDescent="0.3">
      <c r="B195" s="21">
        <v>44132</v>
      </c>
      <c r="C195" s="20">
        <v>2838.43</v>
      </c>
      <c r="D195" s="22">
        <v>27.48</v>
      </c>
      <c r="E195" s="16">
        <v>508.26309999999995</v>
      </c>
      <c r="F195" s="16">
        <v>129</v>
      </c>
      <c r="G195" s="17">
        <v>40857717.93</v>
      </c>
      <c r="H195" s="16">
        <v>1547913</v>
      </c>
      <c r="I195" s="18">
        <f t="shared" si="42"/>
        <v>26.395358091830744</v>
      </c>
      <c r="J195" s="17">
        <v>40857717.93</v>
      </c>
      <c r="K195" s="16">
        <f t="shared" si="43"/>
        <v>1547913</v>
      </c>
      <c r="L195" s="15">
        <f t="shared" si="44"/>
        <v>0</v>
      </c>
      <c r="M195" s="14">
        <v>0.99613338218569469</v>
      </c>
      <c r="N195" s="13">
        <v>0.99309845986789802</v>
      </c>
      <c r="O195" s="12">
        <v>3.034922317796715E-3</v>
      </c>
    </row>
    <row r="196" spans="2:15" x14ac:dyDescent="0.3">
      <c r="B196" s="21">
        <v>44131</v>
      </c>
      <c r="C196" s="20">
        <v>2977.26</v>
      </c>
      <c r="D196" s="22">
        <v>27.6</v>
      </c>
      <c r="E196" s="16">
        <v>84.251289999999997</v>
      </c>
      <c r="F196" s="16">
        <v>36</v>
      </c>
      <c r="G196" s="17">
        <v>42843722.629999995</v>
      </c>
      <c r="H196" s="16">
        <v>1547913</v>
      </c>
      <c r="I196" s="18">
        <f t="shared" si="42"/>
        <v>27.678378972203216</v>
      </c>
      <c r="J196" s="17">
        <v>42843722.629999995</v>
      </c>
      <c r="K196" s="16">
        <f t="shared" si="43"/>
        <v>1547913</v>
      </c>
      <c r="L196" s="15">
        <f t="shared" si="44"/>
        <v>0</v>
      </c>
      <c r="M196" s="14">
        <v>0.99629112340745263</v>
      </c>
      <c r="N196" s="13">
        <v>0.99325497267136054</v>
      </c>
      <c r="O196" s="12">
        <v>3.036150736092094E-3</v>
      </c>
    </row>
    <row r="197" spans="2:15" x14ac:dyDescent="0.3">
      <c r="B197" s="21">
        <v>44130</v>
      </c>
      <c r="C197" s="20">
        <v>2988.47</v>
      </c>
      <c r="D197" s="22">
        <v>27.8</v>
      </c>
      <c r="E197" s="16">
        <v>51.997210000000003</v>
      </c>
      <c r="F197" s="16">
        <v>17</v>
      </c>
      <c r="G197" s="17">
        <v>43017358.25</v>
      </c>
      <c r="H197" s="16">
        <v>1547913</v>
      </c>
      <c r="I197" s="18">
        <f t="shared" si="42"/>
        <v>27.790552989735211</v>
      </c>
      <c r="J197" s="17">
        <v>43017358.25</v>
      </c>
      <c r="K197" s="16">
        <f t="shared" si="43"/>
        <v>1547913</v>
      </c>
      <c r="L197" s="15">
        <f t="shared" si="44"/>
        <v>0</v>
      </c>
      <c r="M197" s="14">
        <v>0.99254069954423574</v>
      </c>
      <c r="N197" s="13">
        <v>0.98950564566572385</v>
      </c>
      <c r="O197" s="12">
        <v>3.0350538785119375E-3</v>
      </c>
    </row>
    <row r="198" spans="2:15" x14ac:dyDescent="0.3">
      <c r="B198" s="21">
        <v>44127</v>
      </c>
      <c r="C198" s="20">
        <v>3013.49</v>
      </c>
      <c r="D198" s="22">
        <v>28.004999999999999</v>
      </c>
      <c r="E198" s="16">
        <v>94.820329999999998</v>
      </c>
      <c r="F198" s="16">
        <v>26</v>
      </c>
      <c r="G198" s="17">
        <v>43391891.279999994</v>
      </c>
      <c r="H198" s="16">
        <v>1547913</v>
      </c>
      <c r="I198" s="18">
        <f t="shared" si="42"/>
        <v>28.032512990071144</v>
      </c>
      <c r="J198" s="17">
        <v>43391891.279999994</v>
      </c>
      <c r="K198" s="16">
        <f t="shared" si="43"/>
        <v>1547913</v>
      </c>
      <c r="L198" s="15">
        <f t="shared" si="44"/>
        <v>0</v>
      </c>
      <c r="M198" s="14">
        <v>0.99253936829093214</v>
      </c>
      <c r="N198" s="13">
        <v>0.98947888864640443</v>
      </c>
      <c r="O198" s="12">
        <v>3.0604796445277234E-3</v>
      </c>
    </row>
    <row r="199" spans="2:15" x14ac:dyDescent="0.3">
      <c r="B199" s="21">
        <v>44126</v>
      </c>
      <c r="C199" s="20">
        <v>3008.69</v>
      </c>
      <c r="D199" s="22">
        <v>28</v>
      </c>
      <c r="E199" s="16">
        <v>104.696</v>
      </c>
      <c r="F199" s="16">
        <v>22</v>
      </c>
      <c r="G199" s="17">
        <v>43336342.439999998</v>
      </c>
      <c r="H199" s="16">
        <v>1547913</v>
      </c>
      <c r="I199" s="18">
        <f t="shared" si="42"/>
        <v>27.996626709640658</v>
      </c>
      <c r="J199" s="17">
        <v>43336342.439999998</v>
      </c>
      <c r="K199" s="16">
        <f t="shared" si="43"/>
        <v>1547913</v>
      </c>
      <c r="L199" s="15">
        <f t="shared" si="44"/>
        <v>0</v>
      </c>
      <c r="M199" s="14">
        <v>0.99250779203506767</v>
      </c>
      <c r="N199" s="13">
        <v>0.98947477188155608</v>
      </c>
      <c r="O199" s="12">
        <v>3.0330201535115988E-3</v>
      </c>
    </row>
    <row r="200" spans="2:15" x14ac:dyDescent="0.3">
      <c r="B200" s="21">
        <v>44125</v>
      </c>
      <c r="C200" s="20">
        <v>3006.35</v>
      </c>
      <c r="D200" s="22">
        <v>28.015000000000001</v>
      </c>
      <c r="E200" s="16">
        <v>95.800320000000013</v>
      </c>
      <c r="F200" s="16">
        <v>21</v>
      </c>
      <c r="G200" s="17">
        <v>43308031.439999998</v>
      </c>
      <c r="H200" s="16">
        <v>1547913</v>
      </c>
      <c r="I200" s="18">
        <f t="shared" si="42"/>
        <v>27.978336922036313</v>
      </c>
      <c r="J200" s="17">
        <v>43308031.439999998</v>
      </c>
      <c r="K200" s="16">
        <f t="shared" si="43"/>
        <v>1547913</v>
      </c>
      <c r="L200" s="15">
        <f t="shared" si="44"/>
        <v>0</v>
      </c>
      <c r="M200" s="14">
        <v>0.99248085864971369</v>
      </c>
      <c r="N200" s="13">
        <v>0.9894495502379731</v>
      </c>
      <c r="O200" s="12">
        <v>3.0313084117406376E-3</v>
      </c>
    </row>
    <row r="201" spans="2:15" x14ac:dyDescent="0.3">
      <c r="B201" s="21">
        <v>44124</v>
      </c>
      <c r="C201" s="20">
        <v>3033.68</v>
      </c>
      <c r="D201" s="22">
        <v>28.3</v>
      </c>
      <c r="E201" s="16">
        <v>53.847839999999998</v>
      </c>
      <c r="F201" s="16">
        <v>16</v>
      </c>
      <c r="G201" s="17">
        <v>43699918.789999999</v>
      </c>
      <c r="H201" s="16">
        <v>1547913</v>
      </c>
      <c r="I201" s="18">
        <f t="shared" si="42"/>
        <v>28.231508353505657</v>
      </c>
      <c r="J201" s="17">
        <v>43699918.789999999</v>
      </c>
      <c r="K201" s="16">
        <f t="shared" si="43"/>
        <v>1547913</v>
      </c>
      <c r="L201" s="15">
        <f t="shared" si="44"/>
        <v>0</v>
      </c>
      <c r="M201" s="14">
        <v>0.99252568908492467</v>
      </c>
      <c r="N201" s="13">
        <v>0.98948678183573346</v>
      </c>
      <c r="O201" s="12">
        <v>3.0389072491912518E-3</v>
      </c>
    </row>
    <row r="202" spans="2:15" x14ac:dyDescent="0.3">
      <c r="B202" s="21">
        <v>44123</v>
      </c>
      <c r="C202" s="20">
        <v>3018.59</v>
      </c>
      <c r="D202" s="22">
        <v>28.04</v>
      </c>
      <c r="E202" s="16">
        <v>72.45741000000001</v>
      </c>
      <c r="F202" s="16">
        <v>31</v>
      </c>
      <c r="G202" s="17">
        <v>43489644.179999992</v>
      </c>
      <c r="H202" s="16">
        <v>1547913</v>
      </c>
      <c r="I202" s="18">
        <f t="shared" si="42"/>
        <v>28.095664407495764</v>
      </c>
      <c r="J202" s="17">
        <v>43489644.179999992</v>
      </c>
      <c r="K202" s="16">
        <f t="shared" si="43"/>
        <v>1547913</v>
      </c>
      <c r="L202" s="15">
        <f t="shared" si="44"/>
        <v>0</v>
      </c>
      <c r="M202" s="14">
        <v>0.99246749850046723</v>
      </c>
      <c r="N202" s="13">
        <v>0.98942861412944316</v>
      </c>
      <c r="O202" s="12">
        <v>3.0388843710240725E-3</v>
      </c>
    </row>
    <row r="203" spans="2:15" x14ac:dyDescent="0.3">
      <c r="B203" s="21">
        <v>44120</v>
      </c>
      <c r="C203" s="20">
        <v>3031.87</v>
      </c>
      <c r="D203" s="22">
        <v>28.23</v>
      </c>
      <c r="E203" s="16">
        <v>190.95620000000002</v>
      </c>
      <c r="F203" s="16">
        <v>35</v>
      </c>
      <c r="G203" s="17">
        <v>43691056.780000001</v>
      </c>
      <c r="H203" s="16">
        <v>1547913</v>
      </c>
      <c r="I203" s="18">
        <f t="shared" si="42"/>
        <v>28.225783219082729</v>
      </c>
      <c r="J203" s="17">
        <v>43691056.780000001</v>
      </c>
      <c r="K203" s="16">
        <f t="shared" si="43"/>
        <v>1547913</v>
      </c>
      <c r="L203" s="15">
        <f t="shared" si="44"/>
        <v>0</v>
      </c>
      <c r="M203" s="14">
        <v>0.99243605775744748</v>
      </c>
      <c r="N203" s="13">
        <v>0.98940019619273667</v>
      </c>
      <c r="O203" s="12">
        <v>3.035861564710818E-3</v>
      </c>
    </row>
    <row r="204" spans="2:15" x14ac:dyDescent="0.3">
      <c r="B204" s="21">
        <v>44119</v>
      </c>
      <c r="C204" s="20">
        <v>2981.02</v>
      </c>
      <c r="D204" s="22">
        <v>27.77</v>
      </c>
      <c r="E204" s="16">
        <v>385.51279999999997</v>
      </c>
      <c r="F204" s="16">
        <v>71</v>
      </c>
      <c r="G204" s="17">
        <v>42966820.569999993</v>
      </c>
      <c r="H204" s="16">
        <v>1547913</v>
      </c>
      <c r="I204" s="18">
        <f t="shared" si="42"/>
        <v>27.757904074712204</v>
      </c>
      <c r="J204" s="17">
        <v>42966820.569999993</v>
      </c>
      <c r="K204" s="16">
        <f t="shared" si="43"/>
        <v>1547913</v>
      </c>
      <c r="L204" s="15">
        <f t="shared" si="44"/>
        <v>0</v>
      </c>
      <c r="M204" s="14">
        <v>0.99382281196330102</v>
      </c>
      <c r="N204" s="13">
        <v>0.98927884065218386</v>
      </c>
      <c r="O204" s="12">
        <v>4.5439713111171919E-3</v>
      </c>
    </row>
    <row r="205" spans="2:15" x14ac:dyDescent="0.3">
      <c r="B205" s="21">
        <v>44118</v>
      </c>
      <c r="C205" s="20">
        <v>3059.17</v>
      </c>
      <c r="D205" s="22">
        <v>28.47</v>
      </c>
      <c r="E205" s="16">
        <v>499.0104</v>
      </c>
      <c r="F205" s="16">
        <v>53</v>
      </c>
      <c r="G205" s="17">
        <v>44118716.549999997</v>
      </c>
      <c r="H205" s="16">
        <v>1547913</v>
      </c>
      <c r="I205" s="18">
        <f t="shared" si="42"/>
        <v>28.502064747824974</v>
      </c>
      <c r="J205" s="17">
        <v>44118716.549999997</v>
      </c>
      <c r="K205" s="16">
        <f t="shared" si="43"/>
        <v>1547913</v>
      </c>
      <c r="L205" s="15">
        <f t="shared" si="44"/>
        <v>0</v>
      </c>
      <c r="M205" s="14">
        <v>0.99171808070196465</v>
      </c>
      <c r="N205" s="13">
        <v>0.98485976695983468</v>
      </c>
      <c r="O205" s="12">
        <v>6.8583137421299265E-3</v>
      </c>
    </row>
    <row r="206" spans="2:15" x14ac:dyDescent="0.3">
      <c r="B206" s="21">
        <v>44117</v>
      </c>
      <c r="C206" s="20">
        <v>3035.34</v>
      </c>
      <c r="D206" s="22">
        <v>28.24</v>
      </c>
      <c r="E206" s="16">
        <v>331.1422</v>
      </c>
      <c r="F206" s="16">
        <v>73</v>
      </c>
      <c r="G206" s="17">
        <v>43720837.720000006</v>
      </c>
      <c r="H206" s="16">
        <v>1547913</v>
      </c>
      <c r="I206" s="18">
        <f t="shared" si="42"/>
        <v>28.245022633700994</v>
      </c>
      <c r="J206" s="17">
        <v>43720837.720000006</v>
      </c>
      <c r="K206" s="16">
        <f t="shared" si="43"/>
        <v>1547913</v>
      </c>
      <c r="L206" s="15">
        <f t="shared" si="44"/>
        <v>0</v>
      </c>
      <c r="M206" s="14">
        <v>1.0017645281751935</v>
      </c>
      <c r="N206" s="13">
        <v>0.99796771163057207</v>
      </c>
      <c r="O206" s="12">
        <v>3.7968165446213226E-3</v>
      </c>
    </row>
    <row r="207" spans="2:15" x14ac:dyDescent="0.3">
      <c r="B207" s="21">
        <v>44116</v>
      </c>
      <c r="C207" s="20">
        <v>3077.56</v>
      </c>
      <c r="D207" s="22">
        <v>28.8</v>
      </c>
      <c r="E207" s="16">
        <v>199.58539999999999</v>
      </c>
      <c r="F207" s="16">
        <v>52</v>
      </c>
      <c r="G207" s="17">
        <v>44328311.550000004</v>
      </c>
      <c r="H207" s="16">
        <v>1547913</v>
      </c>
      <c r="I207" s="18">
        <f t="shared" si="42"/>
        <v>28.637469644611812</v>
      </c>
      <c r="J207" s="17">
        <v>44328311.550000004</v>
      </c>
      <c r="K207" s="16">
        <f t="shared" si="43"/>
        <v>1547913</v>
      </c>
      <c r="L207" s="15">
        <f t="shared" si="44"/>
        <v>0</v>
      </c>
      <c r="M207" s="14">
        <v>1.0004006626776198</v>
      </c>
      <c r="N207" s="13">
        <v>0.99661075969856094</v>
      </c>
      <c r="O207" s="12">
        <v>3.7899029790589888E-3</v>
      </c>
    </row>
    <row r="208" spans="2:15" x14ac:dyDescent="0.3">
      <c r="B208" s="21">
        <v>44113</v>
      </c>
      <c r="C208" s="20">
        <v>3106.27</v>
      </c>
      <c r="D208" s="22">
        <v>28.91</v>
      </c>
      <c r="E208" s="16">
        <v>226.81810000000002</v>
      </c>
      <c r="F208" s="16">
        <v>64</v>
      </c>
      <c r="G208" s="17">
        <v>44745467.700000003</v>
      </c>
      <c r="H208" s="16">
        <v>1547913</v>
      </c>
      <c r="I208" s="18">
        <f t="shared" ref="I208:I212" si="45">G208/H208</f>
        <v>28.906965507751405</v>
      </c>
      <c r="J208" s="17">
        <v>44745467.700000003</v>
      </c>
      <c r="K208" s="16">
        <f t="shared" ref="K208:K212" si="46">H208+ROUND((J208-G208)/I208,0)</f>
        <v>1547913</v>
      </c>
      <c r="L208" s="15">
        <f t="shared" ref="L208:L212" si="47">K208-K209</f>
        <v>0</v>
      </c>
      <c r="M208" s="14">
        <v>1.0003312474036337</v>
      </c>
      <c r="N208" s="13">
        <v>0.99652751020412289</v>
      </c>
      <c r="O208" s="12">
        <v>3.803737199510823E-3</v>
      </c>
    </row>
    <row r="209" spans="2:15" x14ac:dyDescent="0.3">
      <c r="B209" s="21">
        <v>44112</v>
      </c>
      <c r="C209" s="20">
        <v>3144.65</v>
      </c>
      <c r="D209" s="22">
        <v>29.254999999999999</v>
      </c>
      <c r="E209" s="16">
        <v>63.791559999999997</v>
      </c>
      <c r="F209" s="16">
        <v>24</v>
      </c>
      <c r="G209" s="17">
        <v>45299087.25</v>
      </c>
      <c r="H209" s="16">
        <v>1547913</v>
      </c>
      <c r="I209" s="18">
        <f t="shared" si="45"/>
        <v>29.264620976760323</v>
      </c>
      <c r="J209" s="17">
        <v>45299087.25</v>
      </c>
      <c r="K209" s="16">
        <f t="shared" si="46"/>
        <v>1547913</v>
      </c>
      <c r="L209" s="15">
        <f t="shared" si="47"/>
        <v>0</v>
      </c>
      <c r="M209" s="14">
        <v>1.0003053394856207</v>
      </c>
      <c r="N209" s="13">
        <v>0.99651276858784832</v>
      </c>
      <c r="O209" s="12">
        <v>3.7925708977723386E-3</v>
      </c>
    </row>
    <row r="210" spans="2:15" x14ac:dyDescent="0.3">
      <c r="B210" s="21">
        <v>44111</v>
      </c>
      <c r="C210" s="20">
        <v>3175.2</v>
      </c>
      <c r="D210" s="22">
        <v>29.55</v>
      </c>
      <c r="E210" s="16">
        <v>91.335399999999993</v>
      </c>
      <c r="F210" s="16">
        <v>25</v>
      </c>
      <c r="G210" s="17">
        <v>45740805.000000007</v>
      </c>
      <c r="H210" s="16">
        <v>1547913</v>
      </c>
      <c r="I210" s="18">
        <f t="shared" si="45"/>
        <v>29.549984398347974</v>
      </c>
      <c r="J210" s="17">
        <v>45740805.000000007</v>
      </c>
      <c r="K210" s="16">
        <f t="shared" si="46"/>
        <v>1547913</v>
      </c>
      <c r="L210" s="15">
        <f t="shared" si="47"/>
        <v>0</v>
      </c>
      <c r="M210" s="14">
        <v>1.0002805040269842</v>
      </c>
      <c r="N210" s="13">
        <v>0.99647427455638349</v>
      </c>
      <c r="O210" s="12">
        <v>3.8062294706007025E-3</v>
      </c>
    </row>
    <row r="211" spans="2:15" x14ac:dyDescent="0.3">
      <c r="B211" s="21">
        <v>44110</v>
      </c>
      <c r="C211" s="20">
        <v>3173.07</v>
      </c>
      <c r="D211" s="22">
        <v>29.53</v>
      </c>
      <c r="E211" s="16">
        <v>137.21679999999998</v>
      </c>
      <c r="F211" s="16">
        <v>40</v>
      </c>
      <c r="G211" s="17">
        <v>45710935.950000003</v>
      </c>
      <c r="H211" s="16">
        <v>1547913</v>
      </c>
      <c r="I211" s="18">
        <f t="shared" si="45"/>
        <v>29.530688061925964</v>
      </c>
      <c r="J211" s="17">
        <v>45710935.950000003</v>
      </c>
      <c r="K211" s="16">
        <f t="shared" si="46"/>
        <v>1547913</v>
      </c>
      <c r="L211" s="15">
        <f t="shared" si="47"/>
        <v>0</v>
      </c>
      <c r="M211" s="14">
        <v>1.000258688205661</v>
      </c>
      <c r="N211" s="13">
        <v>0.99645434693839374</v>
      </c>
      <c r="O211" s="12">
        <v>3.8043412672673568E-3</v>
      </c>
    </row>
    <row r="212" spans="2:15" x14ac:dyDescent="0.3">
      <c r="B212" s="21">
        <v>44109</v>
      </c>
      <c r="C212" s="20">
        <v>3166.5</v>
      </c>
      <c r="D212" s="22">
        <v>29.475000000000001</v>
      </c>
      <c r="E212" s="16">
        <v>130.3175</v>
      </c>
      <c r="F212" s="16">
        <v>30</v>
      </c>
      <c r="G212" s="17">
        <v>45616233.469999999</v>
      </c>
      <c r="H212" s="16">
        <v>1547913</v>
      </c>
      <c r="I212" s="18">
        <f t="shared" si="45"/>
        <v>29.469507310811395</v>
      </c>
      <c r="J212" s="17">
        <v>45616233.469999999</v>
      </c>
      <c r="K212" s="16">
        <f t="shared" si="46"/>
        <v>1547913</v>
      </c>
      <c r="L212" s="15">
        <f t="shared" si="47"/>
        <v>0</v>
      </c>
      <c r="M212" s="14">
        <v>1.0002372102906549</v>
      </c>
      <c r="N212" s="13">
        <v>0.99644470076411151</v>
      </c>
      <c r="O212" s="12">
        <v>3.7925095265433366E-3</v>
      </c>
    </row>
    <row r="213" spans="2:15" x14ac:dyDescent="0.3">
      <c r="B213" s="21">
        <v>44106</v>
      </c>
      <c r="C213" s="20">
        <v>3103.48</v>
      </c>
      <c r="D213" s="22">
        <v>28.95</v>
      </c>
      <c r="E213" s="16">
        <v>81.762100000000004</v>
      </c>
      <c r="F213" s="16">
        <v>24</v>
      </c>
      <c r="G213" s="17">
        <v>44711786.970000006</v>
      </c>
      <c r="H213" s="16">
        <v>1547913</v>
      </c>
      <c r="I213" s="18">
        <f t="shared" ref="I213:I217" si="48">G213/H213</f>
        <v>28.885206707353714</v>
      </c>
      <c r="J213" s="17">
        <v>44711786.970000006</v>
      </c>
      <c r="K213" s="16">
        <f t="shared" ref="K213:K217" si="49">H213+ROUND((J213-G213)/I213,0)</f>
        <v>1547913</v>
      </c>
      <c r="L213" s="15">
        <f t="shared" ref="L213:L217" si="50">K213-K214</f>
        <v>0</v>
      </c>
      <c r="M213" s="14">
        <v>1.0001753593522276</v>
      </c>
      <c r="N213" s="13">
        <v>0.99637770304039353</v>
      </c>
      <c r="O213" s="12">
        <v>3.7976563118340512E-3</v>
      </c>
    </row>
    <row r="214" spans="2:15" x14ac:dyDescent="0.3">
      <c r="B214" s="21">
        <v>44105</v>
      </c>
      <c r="C214" s="20">
        <v>3097.61</v>
      </c>
      <c r="D214" s="22">
        <v>28.83</v>
      </c>
      <c r="E214" s="16">
        <v>31.65249</v>
      </c>
      <c r="F214" s="16">
        <v>13</v>
      </c>
      <c r="G214" s="17">
        <v>44627513.329999998</v>
      </c>
      <c r="H214" s="16">
        <v>1547913</v>
      </c>
      <c r="I214" s="18">
        <f t="shared" si="48"/>
        <v>28.830763311633145</v>
      </c>
      <c r="J214" s="17">
        <v>44627513.329999998</v>
      </c>
      <c r="K214" s="16">
        <f t="shared" si="49"/>
        <v>1547913</v>
      </c>
      <c r="L214" s="15">
        <f t="shared" si="50"/>
        <v>0</v>
      </c>
      <c r="M214" s="14">
        <v>1.0001536744821358</v>
      </c>
      <c r="N214" s="13">
        <v>0.99636677291873654</v>
      </c>
      <c r="O214" s="12">
        <v>3.7869015633992978E-3</v>
      </c>
    </row>
    <row r="215" spans="2:15" x14ac:dyDescent="0.3">
      <c r="B215" s="21">
        <v>44104</v>
      </c>
      <c r="C215" s="20">
        <v>3131.53</v>
      </c>
      <c r="D215" s="22">
        <v>29.19</v>
      </c>
      <c r="E215" s="16">
        <v>50.274459999999998</v>
      </c>
      <c r="F215" s="16">
        <v>22</v>
      </c>
      <c r="G215" s="17">
        <v>45117642.68</v>
      </c>
      <c r="H215" s="16">
        <v>1547913</v>
      </c>
      <c r="I215" s="18">
        <f t="shared" si="48"/>
        <v>29.14740213435768</v>
      </c>
      <c r="J215" s="17">
        <v>45117642.68</v>
      </c>
      <c r="K215" s="16">
        <f t="shared" si="49"/>
        <v>1547913</v>
      </c>
      <c r="L215" s="15">
        <f t="shared" si="50"/>
        <v>0</v>
      </c>
      <c r="M215" s="14">
        <v>1.0001301298040246</v>
      </c>
      <c r="N215" s="13">
        <v>0.99633560531580501</v>
      </c>
      <c r="O215" s="12">
        <v>3.7945244882195603E-3</v>
      </c>
    </row>
    <row r="216" spans="2:15" x14ac:dyDescent="0.3">
      <c r="B216" s="21">
        <v>44103</v>
      </c>
      <c r="C216" s="20">
        <v>3141.56</v>
      </c>
      <c r="D216" s="22">
        <v>29.24</v>
      </c>
      <c r="E216" s="16">
        <v>128.63470000000001</v>
      </c>
      <c r="F216" s="16">
        <v>26</v>
      </c>
      <c r="G216" s="17">
        <v>45262762.620000005</v>
      </c>
      <c r="H216" s="16">
        <v>1547913</v>
      </c>
      <c r="I216" s="18">
        <f t="shared" si="48"/>
        <v>29.2411541346316</v>
      </c>
      <c r="J216" s="17">
        <v>45262762.620000005</v>
      </c>
      <c r="K216" s="16">
        <f t="shared" si="49"/>
        <v>1547913</v>
      </c>
      <c r="L216" s="15">
        <f t="shared" si="50"/>
        <v>0</v>
      </c>
      <c r="M216" s="14">
        <v>1.0001077221035077</v>
      </c>
      <c r="N216" s="13">
        <v>0.99631431688338246</v>
      </c>
      <c r="O216" s="12">
        <v>3.7934052201252931E-3</v>
      </c>
    </row>
    <row r="217" spans="2:15" x14ac:dyDescent="0.3">
      <c r="B217" s="21">
        <v>44102</v>
      </c>
      <c r="C217" s="20">
        <v>3178.54</v>
      </c>
      <c r="D217" s="22">
        <v>29.5</v>
      </c>
      <c r="E217" s="16">
        <v>157.6934</v>
      </c>
      <c r="F217" s="16">
        <v>37</v>
      </c>
      <c r="G217" s="17">
        <v>45796569.390000008</v>
      </c>
      <c r="H217" s="16">
        <v>1547913</v>
      </c>
      <c r="I217" s="18">
        <f t="shared" si="48"/>
        <v>29.586009930790688</v>
      </c>
      <c r="J217" s="17">
        <v>45796569.390000008</v>
      </c>
      <c r="K217" s="16">
        <f t="shared" si="49"/>
        <v>1547913</v>
      </c>
      <c r="L217" s="15">
        <f t="shared" si="50"/>
        <v>0</v>
      </c>
      <c r="M217" s="14">
        <v>1.0000845973847299</v>
      </c>
      <c r="N217" s="13">
        <v>0.99628955329485647</v>
      </c>
      <c r="O217" s="12">
        <v>3.7950440898734746E-3</v>
      </c>
    </row>
    <row r="218" spans="2:15" x14ac:dyDescent="0.3">
      <c r="B218" s="21">
        <v>44099</v>
      </c>
      <c r="C218" s="20">
        <v>3060.98</v>
      </c>
      <c r="D218" s="22">
        <v>28.49</v>
      </c>
      <c r="E218" s="16">
        <v>464.38259999999997</v>
      </c>
      <c r="F218" s="16">
        <v>40</v>
      </c>
      <c r="G218" s="17">
        <v>44105703.510000005</v>
      </c>
      <c r="H218" s="16">
        <v>1547913</v>
      </c>
      <c r="I218" s="18">
        <f t="shared" ref="I218:I222" si="51">G218/H218</f>
        <v>28.493657918759002</v>
      </c>
      <c r="J218" s="17">
        <v>44105703.510000005</v>
      </c>
      <c r="K218" s="16">
        <f t="shared" ref="K218:K222" si="52">H218+ROUND((J218-G218)/I218,0)</f>
        <v>1547913</v>
      </c>
      <c r="L218" s="15">
        <f t="shared" ref="L218:L222" si="53">K218-K219</f>
        <v>0</v>
      </c>
      <c r="M218" s="14">
        <v>1.0000205778375078</v>
      </c>
      <c r="N218" s="13">
        <v>0.99622741761817091</v>
      </c>
      <c r="O218" s="12">
        <v>3.7931602193369022E-3</v>
      </c>
    </row>
    <row r="219" spans="2:15" x14ac:dyDescent="0.3">
      <c r="B219" s="21">
        <v>44098</v>
      </c>
      <c r="C219" s="20">
        <v>3046.01</v>
      </c>
      <c r="D219" s="22">
        <v>28.5</v>
      </c>
      <c r="E219" s="16">
        <v>207.5455</v>
      </c>
      <c r="F219" s="16">
        <v>52</v>
      </c>
      <c r="G219" s="17">
        <v>43891151.980000004</v>
      </c>
      <c r="H219" s="16">
        <v>1547913</v>
      </c>
      <c r="I219" s="18">
        <f t="shared" si="51"/>
        <v>28.355050949245857</v>
      </c>
      <c r="J219" s="17">
        <v>43891151.980000004</v>
      </c>
      <c r="K219" s="16">
        <f t="shared" si="52"/>
        <v>1547913</v>
      </c>
      <c r="L219" s="15">
        <f t="shared" si="53"/>
        <v>0</v>
      </c>
      <c r="M219" s="14">
        <v>0.99999862295708175</v>
      </c>
      <c r="N219" s="13">
        <v>0.99620514767814927</v>
      </c>
      <c r="O219" s="12">
        <v>3.7934752789325166E-3</v>
      </c>
    </row>
    <row r="220" spans="2:15" x14ac:dyDescent="0.3">
      <c r="B220" s="21">
        <v>44097</v>
      </c>
      <c r="C220" s="20">
        <v>3081.57</v>
      </c>
      <c r="D220" s="22">
        <v>28.75</v>
      </c>
      <c r="E220" s="16">
        <v>218.63560000000001</v>
      </c>
      <c r="F220" s="16">
        <v>30</v>
      </c>
      <c r="G220" s="17">
        <v>44404680.289999999</v>
      </c>
      <c r="H220" s="16">
        <v>1547913</v>
      </c>
      <c r="I220" s="18">
        <f t="shared" si="51"/>
        <v>28.68680622877384</v>
      </c>
      <c r="J220" s="17">
        <v>44404680.289999999</v>
      </c>
      <c r="K220" s="16">
        <f t="shared" si="52"/>
        <v>1547913</v>
      </c>
      <c r="L220" s="15">
        <f t="shared" si="53"/>
        <v>0</v>
      </c>
      <c r="M220" s="14">
        <v>0.99997676461144958</v>
      </c>
      <c r="N220" s="13">
        <v>0.9961798675524256</v>
      </c>
      <c r="O220" s="12">
        <v>3.7968970590239555E-3</v>
      </c>
    </row>
    <row r="221" spans="2:15" x14ac:dyDescent="0.3">
      <c r="B221" s="21">
        <v>44096</v>
      </c>
      <c r="C221" s="20">
        <v>3095.62</v>
      </c>
      <c r="D221" s="22">
        <v>28.82</v>
      </c>
      <c r="E221" s="16">
        <v>322.15780000000001</v>
      </c>
      <c r="F221" s="16">
        <v>37</v>
      </c>
      <c r="G221" s="17">
        <v>44607835.200000003</v>
      </c>
      <c r="H221" s="16">
        <v>1547913</v>
      </c>
      <c r="I221" s="18">
        <f t="shared" si="51"/>
        <v>28.818050626876317</v>
      </c>
      <c r="J221" s="17">
        <v>44607835.200000003</v>
      </c>
      <c r="K221" s="16">
        <f t="shared" si="52"/>
        <v>1547913</v>
      </c>
      <c r="L221" s="15">
        <f t="shared" si="53"/>
        <v>0</v>
      </c>
      <c r="M221" s="14">
        <v>0.99995460618093379</v>
      </c>
      <c r="N221" s="13">
        <v>0.99616379231960572</v>
      </c>
      <c r="O221" s="12">
        <v>3.79081386132811E-3</v>
      </c>
    </row>
    <row r="222" spans="2:15" x14ac:dyDescent="0.3">
      <c r="B222" s="21">
        <v>44095</v>
      </c>
      <c r="C222" s="20">
        <v>3075.82</v>
      </c>
      <c r="D222" s="22">
        <v>28.684999999999999</v>
      </c>
      <c r="E222" s="16">
        <v>278.55509999999998</v>
      </c>
      <c r="F222" s="16">
        <v>62</v>
      </c>
      <c r="G222" s="17">
        <v>44324646.18</v>
      </c>
      <c r="H222" s="16">
        <v>1547913</v>
      </c>
      <c r="I222" s="18">
        <f t="shared" si="51"/>
        <v>28.635101701452214</v>
      </c>
      <c r="J222" s="17">
        <v>44324646.18</v>
      </c>
      <c r="K222" s="16">
        <f t="shared" si="52"/>
        <v>1547913</v>
      </c>
      <c r="L222" s="15">
        <f t="shared" si="53"/>
        <v>0</v>
      </c>
      <c r="M222" s="14">
        <v>0.99992687612244358</v>
      </c>
      <c r="N222" s="13">
        <v>0.99611861109276889</v>
      </c>
      <c r="O222" s="12">
        <v>3.8082650296747387E-3</v>
      </c>
    </row>
    <row r="223" spans="2:15" x14ac:dyDescent="0.3">
      <c r="B223" s="21">
        <v>44092</v>
      </c>
      <c r="C223" s="20">
        <v>3166.33</v>
      </c>
      <c r="D223" s="22">
        <v>29.5</v>
      </c>
      <c r="E223" s="16">
        <v>33.142769999999999</v>
      </c>
      <c r="F223" s="16">
        <v>19</v>
      </c>
      <c r="G223" s="17">
        <v>45631106.689999998</v>
      </c>
      <c r="H223" s="16">
        <v>1547913</v>
      </c>
      <c r="I223" s="18">
        <f t="shared" ref="I223:I242" si="54">G223/H223</f>
        <v>29.479115874083362</v>
      </c>
      <c r="J223" s="17">
        <v>45631106.689999998</v>
      </c>
      <c r="K223" s="16">
        <f t="shared" ref="K223:K242" si="55">H223+ROUND((J223-G223)/I223,0)</f>
        <v>1547913</v>
      </c>
      <c r="L223" s="15">
        <f t="shared" ref="L223:L242" si="56">K223-K224</f>
        <v>0</v>
      </c>
      <c r="M223" s="14">
        <v>0.99986369495611283</v>
      </c>
      <c r="N223" s="13">
        <v>0.99606584711566193</v>
      </c>
      <c r="O223" s="12">
        <v>3.7978478404508756E-3</v>
      </c>
    </row>
    <row r="224" spans="2:15" x14ac:dyDescent="0.3">
      <c r="B224" s="21">
        <v>44091</v>
      </c>
      <c r="C224" s="20">
        <v>3191.87</v>
      </c>
      <c r="D224" s="22">
        <v>29.7</v>
      </c>
      <c r="E224" s="16">
        <v>105.5335</v>
      </c>
      <c r="F224" s="16">
        <v>22</v>
      </c>
      <c r="G224" s="17">
        <v>46001505.920000002</v>
      </c>
      <c r="H224" s="16">
        <v>1547913</v>
      </c>
      <c r="I224" s="18">
        <f t="shared" si="54"/>
        <v>29.718405310892798</v>
      </c>
      <c r="J224" s="17">
        <v>46001505.920000002</v>
      </c>
      <c r="K224" s="16">
        <f t="shared" si="55"/>
        <v>1547913</v>
      </c>
      <c r="L224" s="15">
        <f t="shared" si="56"/>
        <v>0</v>
      </c>
      <c r="M224" s="14">
        <v>0.99974137890136272</v>
      </c>
      <c r="N224" s="13">
        <v>0.99443372657309737</v>
      </c>
      <c r="O224" s="12">
        <v>5.3076523282653441E-3</v>
      </c>
    </row>
    <row r="225" spans="2:15" x14ac:dyDescent="0.3">
      <c r="B225" s="21">
        <v>44090</v>
      </c>
      <c r="C225" s="20">
        <v>3177.92</v>
      </c>
      <c r="D225" s="22">
        <v>29.66</v>
      </c>
      <c r="E225" s="16">
        <v>67.966380000000001</v>
      </c>
      <c r="F225" s="16">
        <v>17</v>
      </c>
      <c r="G225" s="17">
        <v>45801777.43</v>
      </c>
      <c r="H225" s="16">
        <v>1547913</v>
      </c>
      <c r="I225" s="18">
        <f t="shared" si="54"/>
        <v>29.589374486809014</v>
      </c>
      <c r="J225" s="17">
        <v>45801777.43</v>
      </c>
      <c r="K225" s="16">
        <f t="shared" si="55"/>
        <v>1547913</v>
      </c>
      <c r="L225" s="15">
        <f t="shared" si="56"/>
        <v>0</v>
      </c>
      <c r="M225" s="14">
        <v>0.99971820722416893</v>
      </c>
      <c r="N225" s="13">
        <v>0.99440269298736694</v>
      </c>
      <c r="O225" s="12">
        <v>5.3155142368019673E-3</v>
      </c>
    </row>
    <row r="226" spans="2:15" x14ac:dyDescent="0.3">
      <c r="B226" s="21">
        <v>44089</v>
      </c>
      <c r="C226" s="20">
        <v>3188.58</v>
      </c>
      <c r="D226" s="22">
        <v>29.614999999999998</v>
      </c>
      <c r="E226" s="16">
        <v>61.363129999999998</v>
      </c>
      <c r="F226" s="16">
        <v>23</v>
      </c>
      <c r="G226" s="17">
        <v>45958007.830000013</v>
      </c>
      <c r="H226" s="16">
        <v>1547913</v>
      </c>
      <c r="I226" s="18">
        <f t="shared" si="54"/>
        <v>29.690304190222587</v>
      </c>
      <c r="J226" s="17">
        <v>45958007.830000013</v>
      </c>
      <c r="K226" s="16">
        <f t="shared" si="55"/>
        <v>1547913</v>
      </c>
      <c r="L226" s="15">
        <f t="shared" si="56"/>
        <v>0</v>
      </c>
      <c r="M226" s="14">
        <v>0.99969720641391846</v>
      </c>
      <c r="N226" s="13">
        <v>0.99436929923165451</v>
      </c>
      <c r="O226" s="12">
        <v>5.327907182263952E-3</v>
      </c>
    </row>
    <row r="227" spans="2:15" x14ac:dyDescent="0.3">
      <c r="B227" s="21">
        <v>44088</v>
      </c>
      <c r="C227" s="20">
        <v>3215.5</v>
      </c>
      <c r="D227" s="22">
        <v>30</v>
      </c>
      <c r="E227" s="16">
        <v>38.73498</v>
      </c>
      <c r="F227" s="16">
        <v>30</v>
      </c>
      <c r="G227" s="17">
        <v>46347068.910000004</v>
      </c>
      <c r="H227" s="16">
        <v>1547913</v>
      </c>
      <c r="I227" s="18">
        <f t="shared" si="54"/>
        <v>29.941649763261893</v>
      </c>
      <c r="J227" s="17">
        <v>46347068.910000004</v>
      </c>
      <c r="K227" s="16">
        <f t="shared" si="55"/>
        <v>1547913</v>
      </c>
      <c r="L227" s="15">
        <f t="shared" si="56"/>
        <v>0</v>
      </c>
      <c r="M227" s="14">
        <v>0.99967781824501145</v>
      </c>
      <c r="N227" s="13">
        <v>0.99435838800275067</v>
      </c>
      <c r="O227" s="12">
        <v>5.3194302422608147E-3</v>
      </c>
    </row>
    <row r="228" spans="2:15" x14ac:dyDescent="0.3">
      <c r="B228" s="21">
        <v>44085</v>
      </c>
      <c r="C228" s="20">
        <v>3241.53</v>
      </c>
      <c r="D228" s="22">
        <v>30.105</v>
      </c>
      <c r="E228" s="16">
        <v>34.806129999999996</v>
      </c>
      <c r="F228" s="16">
        <v>18</v>
      </c>
      <c r="G228" s="17">
        <v>46725235.039999999</v>
      </c>
      <c r="H228" s="16">
        <v>1547913</v>
      </c>
      <c r="I228" s="18">
        <f t="shared" si="54"/>
        <v>30.185956859332531</v>
      </c>
      <c r="J228" s="17">
        <v>46725235.039999999</v>
      </c>
      <c r="K228" s="16">
        <f t="shared" si="55"/>
        <v>1547913</v>
      </c>
      <c r="L228" s="15">
        <f t="shared" si="56"/>
        <v>0</v>
      </c>
      <c r="M228" s="14">
        <v>0.99961465298174346</v>
      </c>
      <c r="N228" s="13">
        <v>0.99430232015372222</v>
      </c>
      <c r="O228" s="12">
        <v>5.3123328280212326E-3</v>
      </c>
    </row>
    <row r="229" spans="2:15" x14ac:dyDescent="0.3">
      <c r="B229" s="21">
        <v>44084</v>
      </c>
      <c r="C229" s="20">
        <v>3225.18</v>
      </c>
      <c r="D229" s="22">
        <v>30.045000000000002</v>
      </c>
      <c r="E229" s="16">
        <v>56.547400000000003</v>
      </c>
      <c r="F229" s="16">
        <v>25</v>
      </c>
      <c r="G229" s="17">
        <v>46490228.630000003</v>
      </c>
      <c r="H229" s="16">
        <v>1547913</v>
      </c>
      <c r="I229" s="18">
        <f t="shared" si="54"/>
        <v>30.03413540037457</v>
      </c>
      <c r="J229" s="17">
        <v>46490228.630000003</v>
      </c>
      <c r="K229" s="16">
        <f t="shared" si="55"/>
        <v>1547913</v>
      </c>
      <c r="L229" s="15">
        <f t="shared" si="56"/>
        <v>0</v>
      </c>
      <c r="M229" s="14">
        <v>1.000107043784181</v>
      </c>
      <c r="N229" s="13">
        <v>0.99481302808985561</v>
      </c>
      <c r="O229" s="12">
        <v>5.2940156943254851E-3</v>
      </c>
    </row>
    <row r="230" spans="2:15" x14ac:dyDescent="0.3">
      <c r="B230" s="21">
        <v>44083</v>
      </c>
      <c r="C230" s="20">
        <v>3240.72</v>
      </c>
      <c r="D230" s="22">
        <v>30.18</v>
      </c>
      <c r="E230" s="16">
        <v>73.232960000000006</v>
      </c>
      <c r="F230" s="16">
        <v>30</v>
      </c>
      <c r="G230" s="17">
        <v>46716838.670000002</v>
      </c>
      <c r="H230" s="16">
        <v>1547913</v>
      </c>
      <c r="I230" s="18">
        <f t="shared" si="54"/>
        <v>30.180532542849633</v>
      </c>
      <c r="J230" s="17">
        <v>46716838.670000002</v>
      </c>
      <c r="K230" s="16">
        <f t="shared" si="55"/>
        <v>1547913</v>
      </c>
      <c r="L230" s="15">
        <f t="shared" si="56"/>
        <v>0</v>
      </c>
      <c r="M230" s="14">
        <v>1.000084583634349</v>
      </c>
      <c r="N230" s="13">
        <v>0.99476829924801935</v>
      </c>
      <c r="O230" s="12">
        <v>5.3162843863296021E-3</v>
      </c>
    </row>
    <row r="231" spans="2:15" x14ac:dyDescent="0.3">
      <c r="B231" s="21">
        <v>44082</v>
      </c>
      <c r="C231" s="20">
        <v>3168.56</v>
      </c>
      <c r="D231" s="22">
        <v>29.51</v>
      </c>
      <c r="E231" s="16">
        <v>167.31829999999999</v>
      </c>
      <c r="F231" s="16">
        <v>73</v>
      </c>
      <c r="G231" s="17">
        <v>45676571.63000001</v>
      </c>
      <c r="H231" s="16">
        <v>1547913</v>
      </c>
      <c r="I231" s="18">
        <f t="shared" si="54"/>
        <v>29.508487641101283</v>
      </c>
      <c r="J231" s="17">
        <v>45676571.63000001</v>
      </c>
      <c r="K231" s="16">
        <f t="shared" si="55"/>
        <v>1547913</v>
      </c>
      <c r="L231" s="15">
        <f t="shared" si="56"/>
        <v>0</v>
      </c>
      <c r="M231" s="14">
        <v>1.0000642644553925</v>
      </c>
      <c r="N231" s="13">
        <v>0.99476482994527227</v>
      </c>
      <c r="O231" s="12">
        <v>5.2994345101202147E-3</v>
      </c>
    </row>
    <row r="232" spans="2:15" x14ac:dyDescent="0.3">
      <c r="B232" s="21">
        <v>44081</v>
      </c>
      <c r="C232" s="20">
        <v>3239.76</v>
      </c>
      <c r="D232" s="22">
        <v>30.175000000000001</v>
      </c>
      <c r="E232" s="16">
        <v>210.50479999999999</v>
      </c>
      <c r="F232" s="16">
        <v>35</v>
      </c>
      <c r="G232" s="17">
        <v>46704906.100000009</v>
      </c>
      <c r="H232" s="16">
        <v>1547913</v>
      </c>
      <c r="I232" s="18">
        <f t="shared" si="54"/>
        <v>30.17282373104949</v>
      </c>
      <c r="J232" s="17">
        <v>46704906.100000009</v>
      </c>
      <c r="K232" s="16">
        <f t="shared" si="55"/>
        <v>1547913</v>
      </c>
      <c r="L232" s="15">
        <f t="shared" si="56"/>
        <v>0</v>
      </c>
      <c r="M232" s="14">
        <v>1.0000410965391062</v>
      </c>
      <c r="N232" s="13">
        <v>0.99471745881531692</v>
      </c>
      <c r="O232" s="12">
        <v>5.3236377237893635E-3</v>
      </c>
    </row>
    <row r="233" spans="2:15" x14ac:dyDescent="0.3">
      <c r="B233" s="21">
        <v>44078</v>
      </c>
      <c r="C233" s="20">
        <v>3212.83</v>
      </c>
      <c r="D233" s="22">
        <v>29.875</v>
      </c>
      <c r="E233" s="16">
        <v>306.58729999999997</v>
      </c>
      <c r="F233" s="16">
        <v>76</v>
      </c>
      <c r="G233" s="17">
        <v>46321212.700000003</v>
      </c>
      <c r="H233" s="16">
        <v>1547913</v>
      </c>
      <c r="I233" s="18">
        <f t="shared" si="54"/>
        <v>29.924945846439691</v>
      </c>
      <c r="J233" s="17">
        <v>46321212.700000003</v>
      </c>
      <c r="K233" s="16">
        <f t="shared" si="55"/>
        <v>1547913</v>
      </c>
      <c r="L233" s="15">
        <f t="shared" si="56"/>
        <v>0</v>
      </c>
      <c r="M233" s="14">
        <v>0.99997518026983778</v>
      </c>
      <c r="N233" s="13">
        <v>0.99465882550177709</v>
      </c>
      <c r="O233" s="12">
        <v>5.3163547680607241E-3</v>
      </c>
    </row>
    <row r="234" spans="2:15" x14ac:dyDescent="0.3">
      <c r="B234" s="21">
        <v>44077</v>
      </c>
      <c r="C234" s="20">
        <v>3233.08</v>
      </c>
      <c r="D234" s="22">
        <v>30.12</v>
      </c>
      <c r="E234" s="16">
        <v>104.20639999999999</v>
      </c>
      <c r="F234" s="16">
        <v>37</v>
      </c>
      <c r="G234" s="17">
        <v>46614474.300000004</v>
      </c>
      <c r="H234" s="16">
        <v>1547913</v>
      </c>
      <c r="I234" s="18">
        <f t="shared" si="54"/>
        <v>30.114401972203868</v>
      </c>
      <c r="J234" s="17">
        <v>46614474.300000004</v>
      </c>
      <c r="K234" s="16">
        <f t="shared" si="55"/>
        <v>1547913</v>
      </c>
      <c r="L234" s="15">
        <f t="shared" si="56"/>
        <v>0</v>
      </c>
      <c r="M234" s="14">
        <v>0.99995341103739532</v>
      </c>
      <c r="N234" s="13">
        <v>0.99463746564229727</v>
      </c>
      <c r="O234" s="12">
        <v>5.3159453950980193E-3</v>
      </c>
    </row>
    <row r="235" spans="2:15" x14ac:dyDescent="0.3">
      <c r="B235" s="21">
        <v>44076</v>
      </c>
      <c r="C235" s="20">
        <v>3262.79</v>
      </c>
      <c r="D235" s="22">
        <v>30.39</v>
      </c>
      <c r="E235" s="16">
        <v>413.25059999999996</v>
      </c>
      <c r="F235" s="16">
        <v>38</v>
      </c>
      <c r="G235" s="17">
        <v>47043723.880000003</v>
      </c>
      <c r="H235" s="16">
        <v>1547913</v>
      </c>
      <c r="I235" s="18">
        <f t="shared" si="54"/>
        <v>30.391710567712785</v>
      </c>
      <c r="J235" s="17">
        <v>47043723.880000003</v>
      </c>
      <c r="K235" s="16">
        <f t="shared" si="55"/>
        <v>1547913</v>
      </c>
      <c r="L235" s="15">
        <f t="shared" si="56"/>
        <v>0</v>
      </c>
      <c r="M235" s="14">
        <v>0.99993191674179172</v>
      </c>
      <c r="N235" s="13">
        <v>0.99461983726786551</v>
      </c>
      <c r="O235" s="12">
        <v>5.3120794739262038E-3</v>
      </c>
    </row>
    <row r="236" spans="2:15" x14ac:dyDescent="0.3">
      <c r="B236" s="21">
        <v>44075</v>
      </c>
      <c r="C236" s="20">
        <v>3239.33</v>
      </c>
      <c r="D236" s="22">
        <v>30.17</v>
      </c>
      <c r="E236" s="16">
        <v>297.14699999999999</v>
      </c>
      <c r="F236" s="16">
        <v>68</v>
      </c>
      <c r="G236" s="17">
        <v>46707506.410000004</v>
      </c>
      <c r="H236" s="16">
        <v>1547913</v>
      </c>
      <c r="I236" s="18">
        <f t="shared" si="54"/>
        <v>30.174503612283122</v>
      </c>
      <c r="J236" s="17">
        <v>46707506.410000004</v>
      </c>
      <c r="K236" s="16">
        <f t="shared" si="55"/>
        <v>1547913</v>
      </c>
      <c r="L236" s="15">
        <f t="shared" si="56"/>
        <v>0</v>
      </c>
      <c r="M236" s="14">
        <v>1.0006735784549026</v>
      </c>
      <c r="N236" s="13">
        <v>0.9945760574804362</v>
      </c>
      <c r="O236" s="12">
        <v>6.0975209744664246E-3</v>
      </c>
    </row>
    <row r="237" spans="2:15" x14ac:dyDescent="0.3">
      <c r="B237" s="21">
        <v>44074</v>
      </c>
      <c r="C237" s="20">
        <v>3289.77</v>
      </c>
      <c r="D237" s="22">
        <v>30.65</v>
      </c>
      <c r="E237" s="16">
        <v>109.8982</v>
      </c>
      <c r="F237" s="16">
        <v>30</v>
      </c>
      <c r="G237" s="17">
        <v>47435199.909999996</v>
      </c>
      <c r="H237" s="16">
        <v>1547913</v>
      </c>
      <c r="I237" s="18">
        <f t="shared" si="54"/>
        <v>30.644616273653622</v>
      </c>
      <c r="J237" s="17">
        <v>47435199.909999996</v>
      </c>
      <c r="K237" s="16">
        <f t="shared" si="55"/>
        <v>1547913</v>
      </c>
      <c r="L237" s="15">
        <f t="shared" si="56"/>
        <v>0</v>
      </c>
      <c r="M237" s="14">
        <v>1.0006414213507633</v>
      </c>
      <c r="N237" s="13">
        <v>0.99456660769873417</v>
      </c>
      <c r="O237" s="12">
        <v>6.0748136520291521E-3</v>
      </c>
    </row>
    <row r="238" spans="2:15" x14ac:dyDescent="0.3">
      <c r="B238" s="21">
        <v>44071</v>
      </c>
      <c r="C238" s="20">
        <v>3343.83</v>
      </c>
      <c r="D238" s="22">
        <v>31.15</v>
      </c>
      <c r="E238" s="16">
        <v>89.239080000000001</v>
      </c>
      <c r="F238" s="16">
        <v>13</v>
      </c>
      <c r="G238" s="17">
        <v>48219315.060000002</v>
      </c>
      <c r="H238" s="16">
        <v>1547913</v>
      </c>
      <c r="I238" s="18">
        <f t="shared" si="54"/>
        <v>31.151179077893914</v>
      </c>
      <c r="J238" s="17">
        <v>48219315.060000002</v>
      </c>
      <c r="K238" s="16">
        <f t="shared" si="55"/>
        <v>1547913</v>
      </c>
      <c r="L238" s="15">
        <f t="shared" si="56"/>
        <v>0</v>
      </c>
      <c r="M238" s="14">
        <v>1.0005655420440143</v>
      </c>
      <c r="N238" s="13">
        <v>0.99447669570443697</v>
      </c>
      <c r="O238" s="12">
        <v>6.0888463395771843E-3</v>
      </c>
    </row>
    <row r="239" spans="2:15" x14ac:dyDescent="0.3">
      <c r="B239" s="21">
        <v>44070</v>
      </c>
      <c r="C239" s="20">
        <v>3374.37</v>
      </c>
      <c r="D239" s="22">
        <v>31.39</v>
      </c>
      <c r="E239" s="16">
        <v>358.33640000000003</v>
      </c>
      <c r="F239" s="16">
        <v>22</v>
      </c>
      <c r="G239" s="17">
        <v>48658842.070000008</v>
      </c>
      <c r="H239" s="16">
        <v>1547913</v>
      </c>
      <c r="I239" s="18">
        <f t="shared" si="54"/>
        <v>31.435127213221936</v>
      </c>
      <c r="J239" s="17">
        <v>48658842.070000008</v>
      </c>
      <c r="K239" s="16">
        <f t="shared" si="55"/>
        <v>1547913</v>
      </c>
      <c r="L239" s="15">
        <f t="shared" si="56"/>
        <v>0</v>
      </c>
      <c r="M239" s="14">
        <v>1.000538548573809</v>
      </c>
      <c r="N239" s="13">
        <v>0.99449483714358344</v>
      </c>
      <c r="O239" s="12">
        <v>6.0437114302255724E-3</v>
      </c>
    </row>
    <row r="240" spans="2:15" x14ac:dyDescent="0.3">
      <c r="B240" s="21">
        <v>44069</v>
      </c>
      <c r="C240" s="20">
        <v>3377.74</v>
      </c>
      <c r="D240" s="22">
        <v>31.5</v>
      </c>
      <c r="E240" s="16">
        <v>276.11329999999998</v>
      </c>
      <c r="F240" s="16">
        <v>24</v>
      </c>
      <c r="G240" s="17">
        <v>48709663.790000007</v>
      </c>
      <c r="H240" s="16">
        <v>1547913</v>
      </c>
      <c r="I240" s="18">
        <f t="shared" si="54"/>
        <v>31.467959626929943</v>
      </c>
      <c r="J240" s="17">
        <v>48709663.790000007</v>
      </c>
      <c r="K240" s="16">
        <f t="shared" si="55"/>
        <v>1547913</v>
      </c>
      <c r="L240" s="15">
        <f t="shared" si="56"/>
        <v>0</v>
      </c>
      <c r="M240" s="14">
        <v>1.0005160138265039</v>
      </c>
      <c r="N240" s="13">
        <v>0.99444904524150068</v>
      </c>
      <c r="O240" s="12">
        <v>6.0669685850032419E-3</v>
      </c>
    </row>
    <row r="241" spans="2:15" x14ac:dyDescent="0.3">
      <c r="B241" s="21">
        <v>44068</v>
      </c>
      <c r="C241" s="20">
        <v>3328.29</v>
      </c>
      <c r="D241" s="22">
        <v>31.08</v>
      </c>
      <c r="E241" s="16">
        <v>109.7081</v>
      </c>
      <c r="F241" s="16">
        <v>22</v>
      </c>
      <c r="G241" s="17">
        <v>47997332.279999994</v>
      </c>
      <c r="H241" s="16">
        <v>1547913</v>
      </c>
      <c r="I241" s="18">
        <f t="shared" si="54"/>
        <v>31.007771289471691</v>
      </c>
      <c r="J241" s="17">
        <v>47997332.279999994</v>
      </c>
      <c r="K241" s="16">
        <f t="shared" si="55"/>
        <v>1547913</v>
      </c>
      <c r="L241" s="15">
        <f t="shared" si="56"/>
        <v>0</v>
      </c>
      <c r="M241" s="14">
        <v>1.0005015243318021</v>
      </c>
      <c r="N241" s="13">
        <v>0.99443118695762656</v>
      </c>
      <c r="O241" s="12">
        <v>6.070337374175414E-3</v>
      </c>
    </row>
    <row r="242" spans="2:15" x14ac:dyDescent="0.3">
      <c r="B242" s="21">
        <v>44067</v>
      </c>
      <c r="C242" s="20">
        <v>3365.15</v>
      </c>
      <c r="D242" s="22">
        <v>31.335000000000001</v>
      </c>
      <c r="E242" s="16">
        <v>819.04849999999999</v>
      </c>
      <c r="F242" s="16">
        <v>22</v>
      </c>
      <c r="G242" s="17">
        <v>48529843.069999993</v>
      </c>
      <c r="H242" s="16">
        <v>1547913</v>
      </c>
      <c r="I242" s="18">
        <f t="shared" si="54"/>
        <v>31.35178984219397</v>
      </c>
      <c r="J242" s="17">
        <v>48529843.069999993</v>
      </c>
      <c r="K242" s="16">
        <f t="shared" si="55"/>
        <v>1547913</v>
      </c>
      <c r="L242" s="15">
        <f t="shared" si="56"/>
        <v>0</v>
      </c>
      <c r="M242" s="14">
        <v>1.0004741566950219</v>
      </c>
      <c r="N242" s="13">
        <v>0.99440778636748239</v>
      </c>
      <c r="O242" s="12">
        <v>6.0663703275395742E-3</v>
      </c>
    </row>
    <row r="243" spans="2:15" x14ac:dyDescent="0.3">
      <c r="B243" s="21">
        <v>44064</v>
      </c>
      <c r="C243" s="20">
        <v>3327.04</v>
      </c>
      <c r="D243" s="22">
        <v>30.97</v>
      </c>
      <c r="E243" s="16">
        <v>76.659549999999996</v>
      </c>
      <c r="F243" s="16">
        <v>19</v>
      </c>
      <c r="G243" s="17">
        <v>47983347.670000002</v>
      </c>
      <c r="H243" s="16">
        <v>1547913</v>
      </c>
      <c r="I243" s="18">
        <f t="shared" ref="I243:I247" si="57">G243/H243</f>
        <v>30.998736795931038</v>
      </c>
      <c r="J243" s="17">
        <v>47983347.670000002</v>
      </c>
      <c r="K243" s="16">
        <f t="shared" ref="K243:K247" si="58">H243+ROUND((J243-G243)/I243,0)</f>
        <v>1547913</v>
      </c>
      <c r="L243" s="15">
        <f t="shared" ref="L243:L247" si="59">K243-K244</f>
        <v>0</v>
      </c>
      <c r="M243" s="14">
        <v>1.0004132256493725</v>
      </c>
      <c r="N243" s="13">
        <v>0.99434778807295343</v>
      </c>
      <c r="O243" s="12">
        <v>6.0654375764191025E-3</v>
      </c>
    </row>
    <row r="244" spans="2:15" x14ac:dyDescent="0.3">
      <c r="B244" s="21">
        <v>44063</v>
      </c>
      <c r="C244" s="20">
        <v>3316.85</v>
      </c>
      <c r="D244" s="22">
        <v>30.91</v>
      </c>
      <c r="E244" s="16">
        <v>78.933220000000006</v>
      </c>
      <c r="F244" s="16">
        <v>28</v>
      </c>
      <c r="G244" s="17">
        <v>47837863.009999998</v>
      </c>
      <c r="H244" s="16">
        <v>1547913</v>
      </c>
      <c r="I244" s="18">
        <f t="shared" si="57"/>
        <v>30.904749175179742</v>
      </c>
      <c r="J244" s="17">
        <v>47837863.009999998</v>
      </c>
      <c r="K244" s="16">
        <f t="shared" si="58"/>
        <v>1547913</v>
      </c>
      <c r="L244" s="15">
        <f t="shared" si="59"/>
        <v>0</v>
      </c>
      <c r="M244" s="14">
        <v>1.0003924368443482</v>
      </c>
      <c r="N244" s="13">
        <v>0.99431858693304964</v>
      </c>
      <c r="O244" s="12">
        <v>6.0738499112985359E-3</v>
      </c>
    </row>
    <row r="245" spans="2:15" x14ac:dyDescent="0.3">
      <c r="B245" s="21">
        <v>44062</v>
      </c>
      <c r="C245" s="20">
        <v>3350.09</v>
      </c>
      <c r="D245" s="22">
        <v>31.2</v>
      </c>
      <c r="E245" s="16">
        <v>85.945460000000011</v>
      </c>
      <c r="F245" s="16">
        <v>24</v>
      </c>
      <c r="G245" s="17">
        <v>48318362.960000001</v>
      </c>
      <c r="H245" s="16">
        <v>1547913</v>
      </c>
      <c r="I245" s="18">
        <f t="shared" si="57"/>
        <v>31.215167105644827</v>
      </c>
      <c r="J245" s="17">
        <v>48318362.960000001</v>
      </c>
      <c r="K245" s="16">
        <f t="shared" si="58"/>
        <v>1547913</v>
      </c>
      <c r="L245" s="15">
        <f t="shared" si="59"/>
        <v>0</v>
      </c>
      <c r="M245" s="14">
        <v>1.0003666581174255</v>
      </c>
      <c r="N245" s="13">
        <v>0.99429691605594905</v>
      </c>
      <c r="O245" s="12">
        <v>6.0697420614764961E-3</v>
      </c>
    </row>
    <row r="246" spans="2:15" x14ac:dyDescent="0.3">
      <c r="B246" s="21">
        <v>44061</v>
      </c>
      <c r="C246" s="20">
        <v>3363.09</v>
      </c>
      <c r="D246" s="22">
        <v>31.34</v>
      </c>
      <c r="E246" s="16">
        <v>170.84440000000001</v>
      </c>
      <c r="F246" s="16">
        <v>28</v>
      </c>
      <c r="G246" s="17">
        <v>48506559.75</v>
      </c>
      <c r="H246" s="16">
        <v>1547913</v>
      </c>
      <c r="I246" s="18">
        <f t="shared" si="57"/>
        <v>31.336748092431552</v>
      </c>
      <c r="J246" s="17">
        <v>48506559.75</v>
      </c>
      <c r="K246" s="16">
        <f t="shared" si="58"/>
        <v>1547913</v>
      </c>
      <c r="L246" s="15">
        <f t="shared" si="59"/>
        <v>0</v>
      </c>
      <c r="M246" s="14">
        <v>1.0003432933625025</v>
      </c>
      <c r="N246" s="13">
        <v>0.99427401115577985</v>
      </c>
      <c r="O246" s="12">
        <v>6.0692822067225658E-3</v>
      </c>
    </row>
    <row r="247" spans="2:15" x14ac:dyDescent="0.3">
      <c r="B247" s="21">
        <v>44060</v>
      </c>
      <c r="C247" s="20">
        <v>3402.91</v>
      </c>
      <c r="D247" s="22">
        <v>31.7</v>
      </c>
      <c r="E247" s="16">
        <v>86.8</v>
      </c>
      <c r="F247" s="16">
        <v>20</v>
      </c>
      <c r="G247" s="17">
        <v>49081515.230000004</v>
      </c>
      <c r="H247" s="16">
        <v>1547913</v>
      </c>
      <c r="I247" s="18">
        <f t="shared" si="57"/>
        <v>31.708187236621182</v>
      </c>
      <c r="J247" s="17">
        <v>49081515.230000004</v>
      </c>
      <c r="K247" s="16">
        <f t="shared" si="58"/>
        <v>1547913</v>
      </c>
      <c r="L247" s="15">
        <f t="shared" si="59"/>
        <v>0</v>
      </c>
      <c r="M247" s="14">
        <v>1.0003174170546081</v>
      </c>
      <c r="N247" s="13">
        <v>0.99426055433130123</v>
      </c>
      <c r="O247" s="12">
        <v>6.0568627233067588E-3</v>
      </c>
    </row>
    <row r="248" spans="2:15" x14ac:dyDescent="0.3">
      <c r="B248" s="21">
        <v>44057</v>
      </c>
      <c r="C248" s="20">
        <v>3392.75</v>
      </c>
      <c r="D248" s="22">
        <v>31.55</v>
      </c>
      <c r="E248" s="16">
        <v>94.523089999999996</v>
      </c>
      <c r="F248" s="16">
        <v>23</v>
      </c>
      <c r="G248" s="17">
        <v>48938682.939999998</v>
      </c>
      <c r="H248" s="16">
        <v>1547913</v>
      </c>
      <c r="I248" s="18">
        <f t="shared" ref="I248:I252" si="60">G248/H248</f>
        <v>31.615913129484667</v>
      </c>
      <c r="J248" s="17">
        <v>48938682.939999998</v>
      </c>
      <c r="K248" s="16">
        <f t="shared" ref="K248:K252" si="61">H248+ROUND((J248-G248)/I248,0)</f>
        <v>1547913</v>
      </c>
      <c r="L248" s="15">
        <f t="shared" ref="L248:L252" si="62">K248-K249</f>
        <v>0</v>
      </c>
      <c r="M248" s="14">
        <v>1.0002522942845671</v>
      </c>
      <c r="N248" s="13">
        <v>0.99418756221231486</v>
      </c>
      <c r="O248" s="12">
        <v>6.0647320722522083E-3</v>
      </c>
    </row>
    <row r="249" spans="2:15" x14ac:dyDescent="0.3">
      <c r="B249" s="21">
        <v>44056</v>
      </c>
      <c r="C249" s="20">
        <v>3396.01</v>
      </c>
      <c r="D249" s="22">
        <v>31.6</v>
      </c>
      <c r="E249" s="16">
        <v>445.95459999999997</v>
      </c>
      <c r="F249" s="16">
        <v>44</v>
      </c>
      <c r="G249" s="17">
        <v>48986635.039999999</v>
      </c>
      <c r="H249" s="16">
        <v>1547913</v>
      </c>
      <c r="I249" s="18">
        <f t="shared" si="60"/>
        <v>31.646891679312727</v>
      </c>
      <c r="J249" s="17">
        <v>48986635.039999999</v>
      </c>
      <c r="K249" s="16">
        <f t="shared" si="61"/>
        <v>1547913</v>
      </c>
      <c r="L249" s="15">
        <f t="shared" si="62"/>
        <v>0</v>
      </c>
      <c r="M249" s="14">
        <v>1.000230049481676</v>
      </c>
      <c r="N249" s="13">
        <v>0.99417125406211615</v>
      </c>
      <c r="O249" s="12">
        <v>6.0587954195598084E-3</v>
      </c>
    </row>
    <row r="250" spans="2:15" x14ac:dyDescent="0.3">
      <c r="B250" s="21">
        <v>44055</v>
      </c>
      <c r="C250" s="20">
        <v>3391.46</v>
      </c>
      <c r="D250" s="22">
        <v>31.48</v>
      </c>
      <c r="E250" s="16">
        <v>175.27010000000001</v>
      </c>
      <c r="F250" s="16">
        <v>27</v>
      </c>
      <c r="G250" s="17">
        <v>48921954.900000006</v>
      </c>
      <c r="H250" s="16">
        <v>1547913</v>
      </c>
      <c r="I250" s="18">
        <f t="shared" si="60"/>
        <v>31.605106294733623</v>
      </c>
      <c r="J250" s="17">
        <v>48921954.900000006</v>
      </c>
      <c r="K250" s="16">
        <f t="shared" si="61"/>
        <v>1547913</v>
      </c>
      <c r="L250" s="15">
        <f t="shared" si="62"/>
        <v>0</v>
      </c>
      <c r="M250" s="14">
        <v>1.0002083301867399</v>
      </c>
      <c r="N250" s="13">
        <v>0.99415133592709304</v>
      </c>
      <c r="O250" s="12">
        <v>6.0569942596468062E-3</v>
      </c>
    </row>
    <row r="251" spans="2:15" x14ac:dyDescent="0.3">
      <c r="B251" s="21">
        <v>44054</v>
      </c>
      <c r="C251" s="20">
        <v>3376.6</v>
      </c>
      <c r="D251" s="22">
        <v>31.5</v>
      </c>
      <c r="E251" s="16">
        <v>240.67310000000001</v>
      </c>
      <c r="F251" s="16">
        <v>40</v>
      </c>
      <c r="G251" s="17">
        <v>48709130.920000002</v>
      </c>
      <c r="H251" s="16">
        <v>1547913</v>
      </c>
      <c r="I251" s="18">
        <f t="shared" si="60"/>
        <v>31.46761537631637</v>
      </c>
      <c r="J251" s="17">
        <v>48709130.920000002</v>
      </c>
      <c r="K251" s="16">
        <f t="shared" si="61"/>
        <v>1547913</v>
      </c>
      <c r="L251" s="15">
        <f t="shared" si="62"/>
        <v>0</v>
      </c>
      <c r="M251" s="14">
        <v>1.0001872088421158</v>
      </c>
      <c r="N251" s="13">
        <v>0.99411688908039342</v>
      </c>
      <c r="O251" s="12">
        <v>6.0703197617224085E-3</v>
      </c>
    </row>
    <row r="252" spans="2:15" x14ac:dyDescent="0.3">
      <c r="B252" s="21">
        <v>44053</v>
      </c>
      <c r="C252" s="20">
        <v>3331.69</v>
      </c>
      <c r="D252" s="22">
        <v>31.145</v>
      </c>
      <c r="E252" s="16">
        <v>71.993880000000004</v>
      </c>
      <c r="F252" s="16">
        <v>23</v>
      </c>
      <c r="G252" s="17">
        <v>48061505.050000004</v>
      </c>
      <c r="H252" s="16">
        <v>1547913</v>
      </c>
      <c r="I252" s="18">
        <f t="shared" si="60"/>
        <v>31.049228897231306</v>
      </c>
      <c r="J252" s="17">
        <v>48061505.050000004</v>
      </c>
      <c r="K252" s="16">
        <f t="shared" si="61"/>
        <v>1547913</v>
      </c>
      <c r="L252" s="15">
        <f t="shared" si="62"/>
        <v>0</v>
      </c>
      <c r="M252" s="14">
        <v>1.00016759858002</v>
      </c>
      <c r="N252" s="13">
        <v>0.99411202458796077</v>
      </c>
      <c r="O252" s="12">
        <v>6.0555739920591595E-3</v>
      </c>
    </row>
    <row r="253" spans="2:15" x14ac:dyDescent="0.3">
      <c r="B253" s="21">
        <v>44050</v>
      </c>
      <c r="C253" s="20">
        <v>3320.87</v>
      </c>
      <c r="D253" s="22">
        <v>30.99</v>
      </c>
      <c r="E253" s="16">
        <v>137.34100000000001</v>
      </c>
      <c r="F253" s="16">
        <v>17</v>
      </c>
      <c r="G253" s="17">
        <v>47908702.340000004</v>
      </c>
      <c r="H253" s="16">
        <v>1547913</v>
      </c>
      <c r="I253" s="18">
        <f t="shared" ref="I253:I256" si="63">G253/H253</f>
        <v>30.950513588295987</v>
      </c>
      <c r="J253" s="17">
        <v>47908702.340000004</v>
      </c>
      <c r="K253" s="16">
        <f t="shared" ref="K253:K256" si="64">H253+ROUND((J253-G253)/I253,0)</f>
        <v>1547913</v>
      </c>
      <c r="L253" s="15">
        <f t="shared" ref="L253:L256" si="65">K253-K254</f>
        <v>0</v>
      </c>
      <c r="M253" s="14">
        <v>1.0001020697652234</v>
      </c>
      <c r="N253" s="13">
        <v>0.99404721989804579</v>
      </c>
      <c r="O253" s="12">
        <v>6.0548498671775955E-3</v>
      </c>
    </row>
    <row r="254" spans="2:15" x14ac:dyDescent="0.3">
      <c r="B254" s="21">
        <v>44049</v>
      </c>
      <c r="C254" s="20">
        <v>3323.45</v>
      </c>
      <c r="D254" s="22">
        <v>31</v>
      </c>
      <c r="E254" s="16">
        <v>106.9622</v>
      </c>
      <c r="F254" s="16">
        <v>21</v>
      </c>
      <c r="G254" s="17">
        <v>47946834.109999999</v>
      </c>
      <c r="H254" s="16">
        <v>1547913</v>
      </c>
      <c r="I254" s="18">
        <f t="shared" si="63"/>
        <v>30.975147899139035</v>
      </c>
      <c r="J254" s="17">
        <v>47946834.109999999</v>
      </c>
      <c r="K254" s="16">
        <f t="shared" si="64"/>
        <v>1547913</v>
      </c>
      <c r="L254" s="15">
        <f t="shared" si="65"/>
        <v>0</v>
      </c>
      <c r="M254" s="14">
        <v>1.000080008202235</v>
      </c>
      <c r="N254" s="13">
        <v>0.99402329965430958</v>
      </c>
      <c r="O254" s="12">
        <v>6.0567085479254386E-3</v>
      </c>
    </row>
    <row r="255" spans="2:15" x14ac:dyDescent="0.3">
      <c r="B255" s="21">
        <v>44048</v>
      </c>
      <c r="C255" s="20">
        <v>3350.05</v>
      </c>
      <c r="D255" s="22">
        <v>31.225000000000001</v>
      </c>
      <c r="E255" s="16">
        <v>228.50639999999999</v>
      </c>
      <c r="F255" s="16">
        <v>37</v>
      </c>
      <c r="G255" s="17">
        <v>48332396.790000007</v>
      </c>
      <c r="H255" s="16">
        <v>1547913</v>
      </c>
      <c r="I255" s="18">
        <f t="shared" si="63"/>
        <v>31.224233396838198</v>
      </c>
      <c r="J255" s="17">
        <v>48332396.790000007</v>
      </c>
      <c r="K255" s="16">
        <f t="shared" si="64"/>
        <v>1547913</v>
      </c>
      <c r="L255" s="15">
        <f t="shared" si="65"/>
        <v>0</v>
      </c>
      <c r="M255" s="14">
        <v>1.0000574726308746</v>
      </c>
      <c r="N255" s="13">
        <v>0.99398287216618708</v>
      </c>
      <c r="O255" s="12">
        <v>6.0746004646876099E-3</v>
      </c>
    </row>
    <row r="256" spans="2:15" x14ac:dyDescent="0.3">
      <c r="B256" s="21">
        <v>44047</v>
      </c>
      <c r="C256" s="20">
        <v>3310.33</v>
      </c>
      <c r="D256" s="22">
        <v>31</v>
      </c>
      <c r="E256" s="16">
        <v>52.797930000000001</v>
      </c>
      <c r="F256" s="16">
        <v>15</v>
      </c>
      <c r="G256" s="17">
        <v>47759807.440000005</v>
      </c>
      <c r="H256" s="16">
        <v>1547913</v>
      </c>
      <c r="I256" s="18">
        <f t="shared" si="63"/>
        <v>30.854322846309842</v>
      </c>
      <c r="J256" s="17">
        <v>47759807.440000005</v>
      </c>
      <c r="K256" s="16">
        <f t="shared" si="64"/>
        <v>1547913</v>
      </c>
      <c r="L256" s="15">
        <f t="shared" si="65"/>
        <v>0</v>
      </c>
      <c r="M256" s="14">
        <v>1.0000360439057916</v>
      </c>
      <c r="N256" s="13">
        <v>0.99397236786681642</v>
      </c>
      <c r="O256" s="12">
        <v>6.0636760389752523E-3</v>
      </c>
    </row>
    <row r="257" spans="2:15" x14ac:dyDescent="0.3">
      <c r="B257" s="21">
        <v>44046</v>
      </c>
      <c r="C257" s="20">
        <v>3297.39</v>
      </c>
      <c r="D257" s="22">
        <v>30.72</v>
      </c>
      <c r="E257" s="16">
        <v>134</v>
      </c>
      <c r="F257" s="16">
        <v>37</v>
      </c>
      <c r="G257" s="17">
        <v>47573591.380000003</v>
      </c>
      <c r="H257" s="16">
        <v>1547913</v>
      </c>
      <c r="I257" s="18">
        <f t="shared" ref="I257:I262" si="66">G257/H257</f>
        <v>30.734021472783034</v>
      </c>
      <c r="J257" s="17">
        <v>47573591.380000003</v>
      </c>
      <c r="K257" s="16">
        <f t="shared" ref="K257:K262" si="67">H257+ROUND((J257-G257)/I257,0)</f>
        <v>1547913</v>
      </c>
      <c r="L257" s="15">
        <f t="shared" ref="L257:L262" si="68">K257-K258</f>
        <v>0</v>
      </c>
      <c r="M257" s="14">
        <v>1.0000141555426123</v>
      </c>
      <c r="N257" s="13">
        <v>0.99396037672024917</v>
      </c>
      <c r="O257" s="12">
        <v>6.0537788223631057E-3</v>
      </c>
    </row>
    <row r="258" spans="2:15" x14ac:dyDescent="0.3">
      <c r="B258" s="21">
        <v>44043</v>
      </c>
      <c r="C258" s="20">
        <v>3230.06</v>
      </c>
      <c r="D258" s="22">
        <v>30.25</v>
      </c>
      <c r="E258" s="16">
        <v>151.42310000000001</v>
      </c>
      <c r="F258" s="16">
        <v>40</v>
      </c>
      <c r="G258" s="17">
        <v>46605588.280000009</v>
      </c>
      <c r="H258" s="16">
        <v>1547913</v>
      </c>
      <c r="I258" s="18">
        <f t="shared" si="66"/>
        <v>30.108661326573269</v>
      </c>
      <c r="J258" s="17">
        <v>46605588.280000009</v>
      </c>
      <c r="K258" s="16">
        <f t="shared" si="67"/>
        <v>1547913</v>
      </c>
      <c r="L258" s="15">
        <f t="shared" si="68"/>
        <v>0</v>
      </c>
      <c r="M258" s="14">
        <v>0.9999477991783865</v>
      </c>
      <c r="N258" s="13">
        <v>0.99389187304557292</v>
      </c>
      <c r="O258" s="12">
        <v>6.0559261328135289E-3</v>
      </c>
    </row>
    <row r="259" spans="2:15" x14ac:dyDescent="0.3">
      <c r="B259" s="21">
        <v>44042</v>
      </c>
      <c r="C259" s="20">
        <v>3222.17</v>
      </c>
      <c r="D259" s="22">
        <v>30.04</v>
      </c>
      <c r="E259" s="16">
        <v>186.4546</v>
      </c>
      <c r="F259" s="16">
        <v>63</v>
      </c>
      <c r="G259" s="17">
        <v>46493567.410000011</v>
      </c>
      <c r="H259" s="16">
        <v>1547913</v>
      </c>
      <c r="I259" s="18">
        <f t="shared" si="66"/>
        <v>30.036292356224163</v>
      </c>
      <c r="J259" s="17">
        <v>46493567.410000011</v>
      </c>
      <c r="K259" s="16">
        <f t="shared" si="67"/>
        <v>1547913</v>
      </c>
      <c r="L259" s="15">
        <f t="shared" si="68"/>
        <v>0</v>
      </c>
      <c r="M259" s="14">
        <v>0.99992563014213309</v>
      </c>
      <c r="N259" s="13">
        <v>0.99386199562869793</v>
      </c>
      <c r="O259" s="12">
        <v>6.0636345134351547E-3</v>
      </c>
    </row>
    <row r="260" spans="2:15" x14ac:dyDescent="0.3">
      <c r="B260" s="21">
        <v>44041</v>
      </c>
      <c r="C260" s="20">
        <v>3334.22</v>
      </c>
      <c r="D260" s="22">
        <v>31.145</v>
      </c>
      <c r="E260" s="16">
        <v>102.0536</v>
      </c>
      <c r="F260" s="16">
        <v>29</v>
      </c>
      <c r="G260" s="17">
        <v>48111237.740000002</v>
      </c>
      <c r="H260" s="16">
        <v>1547913</v>
      </c>
      <c r="I260" s="18">
        <f t="shared" si="66"/>
        <v>31.081357763646924</v>
      </c>
      <c r="J260" s="17">
        <v>48111237.740000002</v>
      </c>
      <c r="K260" s="16">
        <f t="shared" si="67"/>
        <v>1547913</v>
      </c>
      <c r="L260" s="15">
        <f t="shared" si="68"/>
        <v>0</v>
      </c>
      <c r="M260" s="14">
        <v>0.99990651269409636</v>
      </c>
      <c r="N260" s="13">
        <v>0.99383724460380096</v>
      </c>
      <c r="O260" s="12">
        <v>6.0692680902954457E-3</v>
      </c>
    </row>
    <row r="261" spans="2:15" x14ac:dyDescent="0.3">
      <c r="B261" s="21">
        <v>44040</v>
      </c>
      <c r="C261" s="20">
        <v>3332.38</v>
      </c>
      <c r="D261" s="22">
        <v>30.965</v>
      </c>
      <c r="E261" s="16">
        <v>148.3972</v>
      </c>
      <c r="F261" s="16">
        <v>35</v>
      </c>
      <c r="G261" s="17">
        <v>48085701.25</v>
      </c>
      <c r="H261" s="16">
        <v>1547913</v>
      </c>
      <c r="I261" s="18">
        <f t="shared" si="66"/>
        <v>31.064860395900805</v>
      </c>
      <c r="J261" s="17">
        <v>48085701.25</v>
      </c>
      <c r="K261" s="16">
        <f t="shared" si="67"/>
        <v>1547913</v>
      </c>
      <c r="L261" s="15">
        <f t="shared" si="68"/>
        <v>0</v>
      </c>
      <c r="M261" s="14">
        <v>0.9998844456905992</v>
      </c>
      <c r="N261" s="13">
        <v>0.99380529965755682</v>
      </c>
      <c r="O261" s="12">
        <v>6.0791460330424105E-3</v>
      </c>
    </row>
    <row r="262" spans="2:15" x14ac:dyDescent="0.3">
      <c r="B262" s="21">
        <v>44039</v>
      </c>
      <c r="C262" s="20">
        <v>3345.8</v>
      </c>
      <c r="D262" s="22">
        <v>31.175000000000001</v>
      </c>
      <c r="E262" s="16">
        <v>202.75700000000001</v>
      </c>
      <c r="F262" s="16">
        <v>25</v>
      </c>
      <c r="G262" s="17">
        <v>48280628.650000013</v>
      </c>
      <c r="H262" s="16">
        <v>1547913</v>
      </c>
      <c r="I262" s="18">
        <f t="shared" si="66"/>
        <v>31.190789566338687</v>
      </c>
      <c r="J262" s="17">
        <v>48280628.650000013</v>
      </c>
      <c r="K262" s="16">
        <f t="shared" si="67"/>
        <v>1547913</v>
      </c>
      <c r="L262" s="15">
        <f t="shared" si="68"/>
        <v>0</v>
      </c>
      <c r="M262" s="14">
        <v>0.9998629715439713</v>
      </c>
      <c r="N262" s="13">
        <v>0.99377854372656338</v>
      </c>
      <c r="O262" s="12">
        <v>6.0844278174078809E-3</v>
      </c>
    </row>
    <row r="263" spans="2:15" x14ac:dyDescent="0.3">
      <c r="B263" s="21">
        <v>44036</v>
      </c>
      <c r="C263" s="20">
        <v>3308.26</v>
      </c>
      <c r="D263" s="22">
        <v>30.785</v>
      </c>
      <c r="E263" s="16">
        <v>215.14359999999999</v>
      </c>
      <c r="F263" s="16">
        <v>28</v>
      </c>
      <c r="G263" s="17">
        <v>47741254.830000006</v>
      </c>
      <c r="H263" s="16">
        <v>1547913</v>
      </c>
      <c r="I263" s="18">
        <f t="shared" ref="I263:I267" si="69">G263/H263</f>
        <v>30.842337282521697</v>
      </c>
      <c r="J263" s="17">
        <v>47741254.830000006</v>
      </c>
      <c r="K263" s="16">
        <f t="shared" ref="K263:K267" si="70">H263+ROUND((J263-G263)/I263,0)</f>
        <v>1547913</v>
      </c>
      <c r="L263" s="15">
        <f t="shared" ref="L263:L267" si="71">K263-K264</f>
        <v>0</v>
      </c>
      <c r="M263" s="14">
        <v>0.99979509294351743</v>
      </c>
      <c r="N263" s="13">
        <v>0.99372570911538394</v>
      </c>
      <c r="O263" s="12">
        <v>6.0693838281334501E-3</v>
      </c>
    </row>
    <row r="264" spans="2:15" x14ac:dyDescent="0.3">
      <c r="B264" s="21">
        <v>44035</v>
      </c>
      <c r="C264" s="20">
        <v>3326.4</v>
      </c>
      <c r="D264" s="22">
        <v>31</v>
      </c>
      <c r="E264" s="16">
        <v>75.139750000000006</v>
      </c>
      <c r="F264" s="16">
        <v>21</v>
      </c>
      <c r="G264" s="17">
        <v>48003681.220000006</v>
      </c>
      <c r="H264" s="16">
        <v>1547913</v>
      </c>
      <c r="I264" s="18">
        <f t="shared" si="69"/>
        <v>31.011872902417647</v>
      </c>
      <c r="J264" s="17">
        <v>48003681.220000006</v>
      </c>
      <c r="K264" s="16">
        <f t="shared" si="70"/>
        <v>1547913</v>
      </c>
      <c r="L264" s="15">
        <f t="shared" si="71"/>
        <v>0</v>
      </c>
      <c r="M264" s="14">
        <v>0.9997742868937417</v>
      </c>
      <c r="N264" s="13">
        <v>0.9937114185344138</v>
      </c>
      <c r="O264" s="12">
        <v>6.0628683593278799E-3</v>
      </c>
    </row>
    <row r="265" spans="2:15" x14ac:dyDescent="0.3">
      <c r="B265" s="21">
        <v>44034</v>
      </c>
      <c r="C265" s="20">
        <v>3345.32</v>
      </c>
      <c r="D265" s="22">
        <v>31.19</v>
      </c>
      <c r="E265" s="16">
        <v>118.36789999999999</v>
      </c>
      <c r="F265" s="16">
        <v>36</v>
      </c>
      <c r="G265" s="17">
        <v>48278029.629999995</v>
      </c>
      <c r="H265" s="16">
        <v>1547913</v>
      </c>
      <c r="I265" s="18">
        <f t="shared" si="69"/>
        <v>31.189110518485208</v>
      </c>
      <c r="J265" s="17">
        <v>48278029.629999995</v>
      </c>
      <c r="K265" s="16">
        <f t="shared" si="70"/>
        <v>1547913</v>
      </c>
      <c r="L265" s="15">
        <f t="shared" si="71"/>
        <v>0</v>
      </c>
      <c r="M265" s="14">
        <v>0.99975364673970446</v>
      </c>
      <c r="N265" s="13">
        <v>0.99368214791826426</v>
      </c>
      <c r="O265" s="12">
        <v>6.0714988214401995E-3</v>
      </c>
    </row>
    <row r="266" spans="2:15" x14ac:dyDescent="0.3">
      <c r="B266" s="21">
        <v>44033</v>
      </c>
      <c r="C266" s="20">
        <v>3372.24</v>
      </c>
      <c r="D266" s="22">
        <v>31.4</v>
      </c>
      <c r="E266" s="16">
        <v>760.91590000000008</v>
      </c>
      <c r="F266" s="16">
        <v>84</v>
      </c>
      <c r="G266" s="17">
        <v>48666643.860000007</v>
      </c>
      <c r="H266" s="16">
        <v>1547913</v>
      </c>
      <c r="I266" s="18">
        <f t="shared" si="69"/>
        <v>31.440167412509624</v>
      </c>
      <c r="J266" s="17">
        <v>48666643.860000007</v>
      </c>
      <c r="K266" s="16">
        <f t="shared" si="70"/>
        <v>1547913</v>
      </c>
      <c r="L266" s="15">
        <f t="shared" si="71"/>
        <v>0</v>
      </c>
      <c r="M266" s="14">
        <v>0.99973371720397886</v>
      </c>
      <c r="N266" s="13">
        <v>0.99368111162781947</v>
      </c>
      <c r="O266" s="12">
        <v>6.0526055761594066E-3</v>
      </c>
    </row>
    <row r="267" spans="2:15" x14ac:dyDescent="0.3">
      <c r="B267" s="21">
        <v>44032</v>
      </c>
      <c r="C267" s="20">
        <v>3363.58</v>
      </c>
      <c r="D267" s="22">
        <v>31.23</v>
      </c>
      <c r="E267" s="16">
        <v>432.66409999999996</v>
      </c>
      <c r="F267" s="16">
        <v>45</v>
      </c>
      <c r="G267" s="17">
        <v>48543623.630000003</v>
      </c>
      <c r="H267" s="16">
        <v>1547913</v>
      </c>
      <c r="I267" s="18">
        <f t="shared" si="69"/>
        <v>31.360692513080519</v>
      </c>
      <c r="J267" s="17">
        <v>48543623.630000003</v>
      </c>
      <c r="K267" s="16">
        <f t="shared" si="70"/>
        <v>1547913</v>
      </c>
      <c r="L267" s="15">
        <f t="shared" si="71"/>
        <v>0</v>
      </c>
      <c r="M267" s="14">
        <v>0.99971103043095999</v>
      </c>
      <c r="N267" s="13">
        <v>0.99363979021522419</v>
      </c>
      <c r="O267" s="12">
        <v>6.0712402157358271E-3</v>
      </c>
    </row>
    <row r="268" spans="2:15" x14ac:dyDescent="0.3">
      <c r="B268" s="21">
        <v>44029</v>
      </c>
      <c r="C268" s="20">
        <v>3282.15</v>
      </c>
      <c r="D268" s="22">
        <v>30.58</v>
      </c>
      <c r="E268" s="16">
        <v>83.694149999999993</v>
      </c>
      <c r="F268" s="16">
        <v>16</v>
      </c>
      <c r="G268" s="17">
        <v>47371626.110000007</v>
      </c>
      <c r="H268" s="16">
        <v>1547913</v>
      </c>
      <c r="I268" s="18">
        <f t="shared" ref="I268:I272" si="72">G268/H268</f>
        <v>30.603545619165939</v>
      </c>
      <c r="J268" s="17">
        <v>47371626.110000007</v>
      </c>
      <c r="K268" s="16">
        <f t="shared" ref="K268:K272" si="73">H268+ROUND((J268-G268)/I268,0)</f>
        <v>1547913</v>
      </c>
      <c r="L268" s="15">
        <f t="shared" ref="L268:L272" si="74">K268-K269</f>
        <v>0</v>
      </c>
      <c r="M268" s="14">
        <v>0.99963710682086182</v>
      </c>
      <c r="N268" s="13">
        <v>0.99357102837692723</v>
      </c>
      <c r="O268" s="12">
        <v>6.0660784439345895E-3</v>
      </c>
    </row>
    <row r="269" spans="2:15" x14ac:dyDescent="0.3">
      <c r="B269" s="21">
        <v>44028</v>
      </c>
      <c r="C269" s="20">
        <v>3284.89</v>
      </c>
      <c r="D269" s="22">
        <v>30.63</v>
      </c>
      <c r="E269" s="16">
        <v>36.401969999999999</v>
      </c>
      <c r="F269" s="16">
        <v>16</v>
      </c>
      <c r="G269" s="17">
        <v>47411629.270000003</v>
      </c>
      <c r="H269" s="16">
        <v>1547913</v>
      </c>
      <c r="I269" s="18">
        <f t="shared" si="72"/>
        <v>30.629388906224062</v>
      </c>
      <c r="J269" s="17">
        <v>47411629.270000003</v>
      </c>
      <c r="K269" s="16">
        <f t="shared" si="73"/>
        <v>1547913</v>
      </c>
      <c r="L269" s="15">
        <f t="shared" si="74"/>
        <v>0</v>
      </c>
      <c r="M269" s="14">
        <v>1.0004709161094814</v>
      </c>
      <c r="N269" s="13">
        <v>0.99441670526670767</v>
      </c>
      <c r="O269" s="12">
        <v>6.0542108427736798E-3</v>
      </c>
    </row>
    <row r="270" spans="2:15" x14ac:dyDescent="0.3">
      <c r="B270" s="21">
        <v>44027</v>
      </c>
      <c r="C270" s="20">
        <v>3277.02</v>
      </c>
      <c r="D270" s="22">
        <v>30.5</v>
      </c>
      <c r="E270" s="16">
        <v>62.52749</v>
      </c>
      <c r="F270" s="16">
        <v>23</v>
      </c>
      <c r="G270" s="17">
        <v>47299800.060000002</v>
      </c>
      <c r="H270" s="16">
        <v>1547913</v>
      </c>
      <c r="I270" s="18">
        <f t="shared" si="72"/>
        <v>30.557143754203242</v>
      </c>
      <c r="J270" s="17">
        <v>47299800.060000002</v>
      </c>
      <c r="K270" s="16">
        <f t="shared" si="73"/>
        <v>1547913</v>
      </c>
      <c r="L270" s="15">
        <f t="shared" si="74"/>
        <v>0</v>
      </c>
      <c r="M270" s="14">
        <v>1.0004500160671503</v>
      </c>
      <c r="N270" s="13">
        <v>0.99437810879406074</v>
      </c>
      <c r="O270" s="12">
        <v>6.0719072730896443E-3</v>
      </c>
    </row>
    <row r="271" spans="2:15" x14ac:dyDescent="0.3">
      <c r="B271" s="21">
        <v>44026</v>
      </c>
      <c r="C271" s="20">
        <v>3234.89</v>
      </c>
      <c r="D271" s="22">
        <v>30.184999999999999</v>
      </c>
      <c r="E271" s="16">
        <v>241.81110000000001</v>
      </c>
      <c r="F271" s="16">
        <v>35</v>
      </c>
      <c r="G271" s="17">
        <v>46692190.49000001</v>
      </c>
      <c r="H271" s="16">
        <v>1547913</v>
      </c>
      <c r="I271" s="18">
        <f t="shared" si="72"/>
        <v>30.164609051025483</v>
      </c>
      <c r="J271" s="17">
        <v>46692190.49000001</v>
      </c>
      <c r="K271" s="16">
        <f t="shared" si="73"/>
        <v>1547913</v>
      </c>
      <c r="L271" s="15">
        <f t="shared" si="74"/>
        <v>0</v>
      </c>
      <c r="M271" s="14">
        <v>1.0004337406274468</v>
      </c>
      <c r="N271" s="13">
        <v>0.99436848652332299</v>
      </c>
      <c r="O271" s="12">
        <v>6.06525410412374E-3</v>
      </c>
    </row>
    <row r="272" spans="2:15" x14ac:dyDescent="0.3">
      <c r="B272" s="21">
        <v>44025</v>
      </c>
      <c r="C272" s="20">
        <v>3289.55</v>
      </c>
      <c r="D272" s="22">
        <v>30.774999999999999</v>
      </c>
      <c r="E272" s="16">
        <v>37.14873</v>
      </c>
      <c r="F272" s="16">
        <v>23</v>
      </c>
      <c r="G272" s="17">
        <v>47483056.079999998</v>
      </c>
      <c r="H272" s="16">
        <v>1547913</v>
      </c>
      <c r="I272" s="18">
        <f t="shared" si="72"/>
        <v>30.675532849714422</v>
      </c>
      <c r="J272" s="17">
        <v>47483056.079999998</v>
      </c>
      <c r="K272" s="16">
        <f t="shared" si="73"/>
        <v>1547913</v>
      </c>
      <c r="L272" s="15">
        <f t="shared" si="74"/>
        <v>0</v>
      </c>
      <c r="M272" s="14">
        <v>1.000404708154581</v>
      </c>
      <c r="N272" s="13">
        <v>0.99432253855889563</v>
      </c>
      <c r="O272" s="12">
        <v>6.0821695956853839E-3</v>
      </c>
    </row>
    <row r="273" spans="2:15" x14ac:dyDescent="0.3">
      <c r="B273" s="21">
        <v>44022</v>
      </c>
      <c r="C273" s="20">
        <v>3275.98</v>
      </c>
      <c r="D273" s="22">
        <v>31.25</v>
      </c>
      <c r="E273" s="16">
        <v>139.5316</v>
      </c>
      <c r="F273" s="16">
        <v>28</v>
      </c>
      <c r="G273" s="17">
        <v>47289619.109999999</v>
      </c>
      <c r="H273" s="16">
        <v>1547913</v>
      </c>
      <c r="I273" s="18">
        <f t="shared" ref="I273:I277" si="75">G273/H273</f>
        <v>30.550566543468527</v>
      </c>
      <c r="J273" s="17">
        <v>47289619.109999999</v>
      </c>
      <c r="K273" s="16">
        <f t="shared" ref="K273:K277" si="76">H273+ROUND((J273-G273)/I273,0)</f>
        <v>1547913</v>
      </c>
      <c r="L273" s="15">
        <f t="shared" ref="L273:L277" si="77">K273-K274</f>
        <v>0</v>
      </c>
      <c r="M273" s="14">
        <v>1.0020357880188475</v>
      </c>
      <c r="N273" s="13">
        <v>0.99597272374816559</v>
      </c>
      <c r="O273" s="12">
        <v>6.0630642706819638E-3</v>
      </c>
    </row>
    <row r="274" spans="2:15" x14ac:dyDescent="0.3">
      <c r="B274" s="21">
        <v>44021</v>
      </c>
      <c r="C274" s="20">
        <v>3265.79</v>
      </c>
      <c r="D274" s="22">
        <v>30.46</v>
      </c>
      <c r="E274" s="16">
        <v>24.940799999999999</v>
      </c>
      <c r="F274" s="16">
        <v>16</v>
      </c>
      <c r="G274" s="17">
        <v>47144151.220000006</v>
      </c>
      <c r="H274" s="16">
        <v>1547913</v>
      </c>
      <c r="I274" s="18">
        <f t="shared" si="75"/>
        <v>30.456589756659454</v>
      </c>
      <c r="J274" s="17">
        <v>47144151.220000006</v>
      </c>
      <c r="K274" s="16">
        <f t="shared" si="76"/>
        <v>1547913</v>
      </c>
      <c r="L274" s="15">
        <f t="shared" si="77"/>
        <v>0</v>
      </c>
      <c r="M274" s="14">
        <v>1.0004993660802193</v>
      </c>
      <c r="N274" s="13">
        <v>0.99593803674380799</v>
      </c>
      <c r="O274" s="12">
        <v>4.5613293364113721E-3</v>
      </c>
    </row>
    <row r="275" spans="2:15" x14ac:dyDescent="0.3">
      <c r="B275" s="21">
        <v>44020</v>
      </c>
      <c r="C275" s="20">
        <v>3259.48</v>
      </c>
      <c r="D275" s="22">
        <v>30.4</v>
      </c>
      <c r="E275" s="16">
        <v>123.32169999999999</v>
      </c>
      <c r="F275" s="16">
        <v>31</v>
      </c>
      <c r="G275" s="17">
        <v>47054049.510000005</v>
      </c>
      <c r="H275" s="16">
        <v>1547913</v>
      </c>
      <c r="I275" s="18">
        <f t="shared" si="75"/>
        <v>30.398381246232834</v>
      </c>
      <c r="J275" s="17">
        <v>47054049.510000005</v>
      </c>
      <c r="K275" s="16">
        <f t="shared" si="76"/>
        <v>1547913</v>
      </c>
      <c r="L275" s="15">
        <f t="shared" si="77"/>
        <v>0</v>
      </c>
      <c r="M275" s="14">
        <v>1.0004783133488906</v>
      </c>
      <c r="N275" s="13">
        <v>0.99591335024291294</v>
      </c>
      <c r="O275" s="12">
        <v>4.5649631059777405E-3</v>
      </c>
    </row>
    <row r="276" spans="2:15" x14ac:dyDescent="0.3">
      <c r="B276" s="21">
        <v>44019</v>
      </c>
      <c r="C276" s="20">
        <v>3282.66</v>
      </c>
      <c r="D276" s="22">
        <v>30.69</v>
      </c>
      <c r="E276" s="16">
        <v>179.5839</v>
      </c>
      <c r="F276" s="16">
        <v>28</v>
      </c>
      <c r="G276" s="17">
        <v>47389549.300000004</v>
      </c>
      <c r="H276" s="16">
        <v>1547913</v>
      </c>
      <c r="I276" s="18">
        <f t="shared" si="75"/>
        <v>30.615124558033948</v>
      </c>
      <c r="J276" s="17">
        <v>47389549.300000004</v>
      </c>
      <c r="K276" s="16">
        <f t="shared" si="76"/>
        <v>1547913</v>
      </c>
      <c r="L276" s="15">
        <f t="shared" si="77"/>
        <v>0</v>
      </c>
      <c r="M276" s="14">
        <v>1.000453016758275</v>
      </c>
      <c r="N276" s="13">
        <v>0.99589758200127043</v>
      </c>
      <c r="O276" s="12">
        <v>4.555434757004536E-3</v>
      </c>
    </row>
    <row r="277" spans="2:15" x14ac:dyDescent="0.3">
      <c r="B277" s="21">
        <v>44018</v>
      </c>
      <c r="C277" s="20">
        <v>3314.78</v>
      </c>
      <c r="D277" s="22">
        <v>30.83</v>
      </c>
      <c r="E277" s="16">
        <v>124.76519999999999</v>
      </c>
      <c r="F277" s="16">
        <v>38</v>
      </c>
      <c r="G277" s="17">
        <v>47854252.830000006</v>
      </c>
      <c r="H277" s="16">
        <v>1547913</v>
      </c>
      <c r="I277" s="18">
        <f t="shared" si="75"/>
        <v>30.915337509278626</v>
      </c>
      <c r="J277" s="17">
        <v>47854252.830000006</v>
      </c>
      <c r="K277" s="16">
        <f t="shared" si="76"/>
        <v>1547913</v>
      </c>
      <c r="L277" s="15">
        <f t="shared" si="77"/>
        <v>0</v>
      </c>
      <c r="M277" s="14">
        <v>1.0004267376208453</v>
      </c>
      <c r="N277" s="13">
        <v>0.99587792561090127</v>
      </c>
      <c r="O277" s="12">
        <v>4.5488120099439859E-3</v>
      </c>
    </row>
    <row r="278" spans="2:15" x14ac:dyDescent="0.3">
      <c r="B278" s="21">
        <v>44015</v>
      </c>
      <c r="C278" s="20">
        <v>3282.72</v>
      </c>
      <c r="D278" s="22">
        <v>30.635000000000002</v>
      </c>
      <c r="E278" s="16">
        <v>135.50049999999999</v>
      </c>
      <c r="F278" s="16">
        <v>23</v>
      </c>
      <c r="G278" s="17">
        <v>47395208.289999999</v>
      </c>
      <c r="H278" s="16">
        <v>1547913</v>
      </c>
      <c r="I278" s="18">
        <f t="shared" ref="I278:I282" si="78">G278/H278</f>
        <v>30.618780441794854</v>
      </c>
      <c r="J278" s="17">
        <v>47395208.289999999</v>
      </c>
      <c r="K278" s="16">
        <f t="shared" ref="K278:K282" si="79">H278+ROUND((J278-G278)/I278,0)</f>
        <v>1547913</v>
      </c>
      <c r="L278" s="15">
        <f t="shared" ref="L278:L282" si="80">K278-K279</f>
        <v>0</v>
      </c>
      <c r="M278" s="14">
        <v>1.000364590654276</v>
      </c>
      <c r="N278" s="13">
        <v>0.99580463601334246</v>
      </c>
      <c r="O278" s="12">
        <v>4.5599546409335976E-3</v>
      </c>
    </row>
    <row r="279" spans="2:15" x14ac:dyDescent="0.3">
      <c r="B279" s="21">
        <v>44014</v>
      </c>
      <c r="C279" s="20">
        <v>3288.27</v>
      </c>
      <c r="D279" s="22">
        <v>30.75</v>
      </c>
      <c r="E279" s="16">
        <v>155.22999999999999</v>
      </c>
      <c r="F279" s="16">
        <v>41</v>
      </c>
      <c r="G279" s="17">
        <v>47476073.390000008</v>
      </c>
      <c r="H279" s="16">
        <v>1547913</v>
      </c>
      <c r="I279" s="18">
        <f t="shared" si="78"/>
        <v>30.671021814533511</v>
      </c>
      <c r="J279" s="17">
        <v>47476073.390000008</v>
      </c>
      <c r="K279" s="16">
        <f t="shared" si="79"/>
        <v>1547913</v>
      </c>
      <c r="L279" s="15">
        <f t="shared" si="80"/>
        <v>0</v>
      </c>
      <c r="M279" s="14">
        <v>1.0003420011142585</v>
      </c>
      <c r="N279" s="13">
        <v>0.99579234094700686</v>
      </c>
      <c r="O279" s="12">
        <v>4.5496601672516705E-3</v>
      </c>
    </row>
    <row r="280" spans="2:15" x14ac:dyDescent="0.3">
      <c r="B280" s="21">
        <v>44013</v>
      </c>
      <c r="C280" s="20">
        <v>3230.61</v>
      </c>
      <c r="D280" s="22">
        <v>30.13</v>
      </c>
      <c r="E280" s="16">
        <v>106.45780000000001</v>
      </c>
      <c r="F280" s="16">
        <v>39</v>
      </c>
      <c r="G280" s="17">
        <v>46645024.840000011</v>
      </c>
      <c r="H280" s="16">
        <v>1547913</v>
      </c>
      <c r="I280" s="18">
        <f t="shared" si="78"/>
        <v>30.134138572387474</v>
      </c>
      <c r="J280" s="17">
        <v>46645024.840000011</v>
      </c>
      <c r="K280" s="16">
        <f t="shared" si="79"/>
        <v>1547913</v>
      </c>
      <c r="L280" s="15">
        <f t="shared" si="80"/>
        <v>0</v>
      </c>
      <c r="M280" s="14">
        <v>1.0003258566171234</v>
      </c>
      <c r="N280" s="13">
        <v>0.99575945321760484</v>
      </c>
      <c r="O280" s="12">
        <v>4.5664033995184801E-3</v>
      </c>
    </row>
    <row r="281" spans="2:15" x14ac:dyDescent="0.3">
      <c r="B281" s="21">
        <v>44012</v>
      </c>
      <c r="C281" s="20">
        <v>3205.9</v>
      </c>
      <c r="D281" s="22">
        <v>29.9</v>
      </c>
      <c r="E281" s="16">
        <v>54.596620000000001</v>
      </c>
      <c r="F281" s="16">
        <v>22</v>
      </c>
      <c r="G281" s="17">
        <v>46288216.600000001</v>
      </c>
      <c r="H281" s="16">
        <v>1547913</v>
      </c>
      <c r="I281" s="18">
        <f t="shared" si="78"/>
        <v>29.903629338341368</v>
      </c>
      <c r="J281" s="17">
        <v>46288216.600000001</v>
      </c>
      <c r="K281" s="16">
        <f t="shared" si="79"/>
        <v>1547913</v>
      </c>
      <c r="L281" s="15">
        <f t="shared" si="80"/>
        <v>0</v>
      </c>
      <c r="M281" s="14">
        <v>1.0003062937188207</v>
      </c>
      <c r="N281" s="13">
        <v>0.99575913214163447</v>
      </c>
      <c r="O281" s="12">
        <v>4.547161577186363E-3</v>
      </c>
    </row>
    <row r="282" spans="2:15" x14ac:dyDescent="0.3">
      <c r="B282" s="21">
        <v>44011</v>
      </c>
      <c r="C282" s="20">
        <v>3225.31</v>
      </c>
      <c r="D282" s="22">
        <v>30.1</v>
      </c>
      <c r="E282" s="16">
        <v>89.354590000000002</v>
      </c>
      <c r="F282" s="16">
        <v>27</v>
      </c>
      <c r="G282" s="17">
        <v>46569700.680000007</v>
      </c>
      <c r="H282" s="16">
        <v>1547913</v>
      </c>
      <c r="I282" s="18">
        <f t="shared" si="78"/>
        <v>30.085476819433655</v>
      </c>
      <c r="J282" s="17">
        <v>46569700.680000007</v>
      </c>
      <c r="K282" s="16">
        <f t="shared" si="79"/>
        <v>1547913</v>
      </c>
      <c r="L282" s="15">
        <f t="shared" si="80"/>
        <v>0</v>
      </c>
      <c r="M282" s="14">
        <v>1.0002825143775436</v>
      </c>
      <c r="N282" s="13">
        <v>0.99573191609356071</v>
      </c>
      <c r="O282" s="12">
        <v>4.5505982839827855E-3</v>
      </c>
    </row>
    <row r="283" spans="2:15" x14ac:dyDescent="0.3">
      <c r="B283" s="21">
        <v>44008</v>
      </c>
      <c r="C283" s="20">
        <v>3207.01</v>
      </c>
      <c r="D283" s="22">
        <v>29.56</v>
      </c>
      <c r="E283" s="16">
        <v>181.89610000000002</v>
      </c>
      <c r="F283" s="16">
        <v>46</v>
      </c>
      <c r="G283" s="17">
        <v>46309179.780000001</v>
      </c>
      <c r="H283" s="16">
        <v>1547913</v>
      </c>
      <c r="I283" s="18">
        <f t="shared" ref="I283:I287" si="81">G283/H283</f>
        <v>29.917172205414648</v>
      </c>
      <c r="J283" s="17">
        <v>46309179.780000001</v>
      </c>
      <c r="K283" s="16">
        <f t="shared" ref="K283:K287" si="82">H283+ROUND((J283-G283)/I283,0)</f>
        <v>1547913</v>
      </c>
      <c r="L283" s="15">
        <f t="shared" ref="L283:L287" si="83">K283-K284</f>
        <v>0</v>
      </c>
      <c r="M283" s="14">
        <v>1.0002179341125874</v>
      </c>
      <c r="N283" s="13">
        <v>0.99565469198642764</v>
      </c>
      <c r="O283" s="12">
        <v>4.5632421261597219E-3</v>
      </c>
    </row>
    <row r="284" spans="2:15" x14ac:dyDescent="0.3">
      <c r="B284" s="21">
        <v>44007</v>
      </c>
      <c r="C284" s="20">
        <v>3268.87</v>
      </c>
      <c r="D284" s="22">
        <v>30.22</v>
      </c>
      <c r="E284" s="16">
        <v>204.64150000000001</v>
      </c>
      <c r="F284" s="16">
        <v>35</v>
      </c>
      <c r="G284" s="17">
        <v>47203145.030000009</v>
      </c>
      <c r="H284" s="16">
        <v>1547913</v>
      </c>
      <c r="I284" s="18">
        <f t="shared" si="81"/>
        <v>30.494701594986289</v>
      </c>
      <c r="J284" s="17">
        <v>47203145.030000009</v>
      </c>
      <c r="K284" s="16">
        <f t="shared" si="82"/>
        <v>1547913</v>
      </c>
      <c r="L284" s="15">
        <f t="shared" si="83"/>
        <v>0</v>
      </c>
      <c r="M284" s="14">
        <v>1.0001919948341205</v>
      </c>
      <c r="N284" s="13">
        <v>0.99563382397785116</v>
      </c>
      <c r="O284" s="12">
        <v>4.5581708562693196E-3</v>
      </c>
    </row>
    <row r="285" spans="2:15" x14ac:dyDescent="0.3">
      <c r="B285" s="21">
        <v>44006</v>
      </c>
      <c r="C285" s="20">
        <v>3252.22</v>
      </c>
      <c r="D285" s="22">
        <v>30.484999999999999</v>
      </c>
      <c r="E285" s="16">
        <v>196.42010000000002</v>
      </c>
      <c r="F285" s="16">
        <v>42</v>
      </c>
      <c r="G285" s="17">
        <v>46963858.010000005</v>
      </c>
      <c r="H285" s="16">
        <v>1547913</v>
      </c>
      <c r="I285" s="18">
        <f t="shared" si="81"/>
        <v>30.340114728670155</v>
      </c>
      <c r="J285" s="17">
        <v>46963858.010000005</v>
      </c>
      <c r="K285" s="16">
        <f t="shared" si="82"/>
        <v>1547913</v>
      </c>
      <c r="L285" s="15">
        <f t="shared" si="83"/>
        <v>0</v>
      </c>
      <c r="M285" s="14">
        <v>1.000170924415926</v>
      </c>
      <c r="N285" s="13">
        <v>0.9956099703317367</v>
      </c>
      <c r="O285" s="12">
        <v>4.5609540841893871E-3</v>
      </c>
    </row>
    <row r="286" spans="2:15" x14ac:dyDescent="0.3">
      <c r="B286" s="21">
        <v>44005</v>
      </c>
      <c r="C286" s="20">
        <v>3328.34</v>
      </c>
      <c r="D286" s="22">
        <v>31.055</v>
      </c>
      <c r="E286" s="16">
        <v>367.274</v>
      </c>
      <c r="F286" s="16">
        <v>44</v>
      </c>
      <c r="G286" s="17">
        <v>48063793.530000009</v>
      </c>
      <c r="H286" s="16">
        <v>1547913</v>
      </c>
      <c r="I286" s="18">
        <f t="shared" si="81"/>
        <v>31.05070732657456</v>
      </c>
      <c r="J286" s="17">
        <v>48063793.530000009</v>
      </c>
      <c r="K286" s="16">
        <f t="shared" si="82"/>
        <v>1547913</v>
      </c>
      <c r="L286" s="15">
        <f t="shared" si="83"/>
        <v>0</v>
      </c>
      <c r="M286" s="14">
        <v>1.0001452731773166</v>
      </c>
      <c r="N286" s="13">
        <v>0.99559132551891172</v>
      </c>
      <c r="O286" s="12">
        <v>4.5539476584048975E-3</v>
      </c>
    </row>
    <row r="287" spans="2:15" x14ac:dyDescent="0.3">
      <c r="B287" s="21">
        <v>44004</v>
      </c>
      <c r="C287" s="20">
        <v>3275.58</v>
      </c>
      <c r="D287" s="22">
        <v>30.63</v>
      </c>
      <c r="E287" s="16">
        <v>158.1465</v>
      </c>
      <c r="F287" s="16">
        <v>36</v>
      </c>
      <c r="G287" s="17">
        <v>47302367.890000001</v>
      </c>
      <c r="H287" s="16">
        <v>1547913</v>
      </c>
      <c r="I287" s="18">
        <f t="shared" si="81"/>
        <v>30.558802652345449</v>
      </c>
      <c r="J287" s="17">
        <v>47302367.890000001</v>
      </c>
      <c r="K287" s="16">
        <f t="shared" si="82"/>
        <v>1547913</v>
      </c>
      <c r="L287" s="15">
        <f t="shared" si="83"/>
        <v>0</v>
      </c>
      <c r="M287" s="14">
        <v>1.0001221298268501</v>
      </c>
      <c r="N287" s="13">
        <v>0.99558113093860179</v>
      </c>
      <c r="O287" s="12">
        <v>4.5409988882482563E-3</v>
      </c>
    </row>
    <row r="288" spans="2:15" x14ac:dyDescent="0.3">
      <c r="B288" s="21">
        <v>44001</v>
      </c>
      <c r="C288" s="20">
        <v>3295.27</v>
      </c>
      <c r="D288" s="22">
        <v>30.78</v>
      </c>
      <c r="E288" s="16">
        <v>140.08349999999999</v>
      </c>
      <c r="F288" s="16">
        <v>29</v>
      </c>
      <c r="G288" s="17">
        <v>47589290.760000005</v>
      </c>
      <c r="H288" s="16">
        <v>1547913</v>
      </c>
      <c r="I288" s="18">
        <f t="shared" ref="I288:I292" si="84">G288/H288</f>
        <v>30.744163761141618</v>
      </c>
      <c r="J288" s="17">
        <v>47589290.760000005</v>
      </c>
      <c r="K288" s="16">
        <f t="shared" ref="K288:K292" si="85">H288+ROUND((J288-G288)/I288,0)</f>
        <v>1547913</v>
      </c>
      <c r="L288" s="15">
        <f t="shared" ref="L288:L292" si="86">K288-K289</f>
        <v>0</v>
      </c>
      <c r="M288" s="14">
        <v>0.99930313691441119</v>
      </c>
      <c r="N288" s="13">
        <v>0.99553127990344525</v>
      </c>
      <c r="O288" s="12">
        <v>3.7718570109658844E-3</v>
      </c>
    </row>
    <row r="289" spans="2:15" x14ac:dyDescent="0.3">
      <c r="B289" s="21">
        <v>44000</v>
      </c>
      <c r="C289" s="20">
        <v>3273.42</v>
      </c>
      <c r="D289" s="22">
        <v>30.54</v>
      </c>
      <c r="E289" s="16">
        <v>47.46895</v>
      </c>
      <c r="F289" s="16">
        <v>22</v>
      </c>
      <c r="G289" s="17">
        <v>47277532.93</v>
      </c>
      <c r="H289" s="16">
        <v>1547913</v>
      </c>
      <c r="I289" s="18">
        <f t="shared" si="84"/>
        <v>30.542758494824966</v>
      </c>
      <c r="J289" s="17">
        <v>47277532.93</v>
      </c>
      <c r="K289" s="16">
        <f t="shared" si="85"/>
        <v>1547913</v>
      </c>
      <c r="L289" s="15">
        <f t="shared" si="86"/>
        <v>0</v>
      </c>
      <c r="M289" s="14">
        <v>0.99426402472393149</v>
      </c>
      <c r="N289" s="13">
        <v>0.99654206237364262</v>
      </c>
      <c r="O289" s="12">
        <v>-2.2780376497111773E-3</v>
      </c>
    </row>
    <row r="290" spans="2:15" x14ac:dyDescent="0.3">
      <c r="B290" s="21">
        <v>43999</v>
      </c>
      <c r="C290" s="20">
        <v>3258.75</v>
      </c>
      <c r="D290" s="22">
        <v>30.41</v>
      </c>
      <c r="E290" s="16">
        <v>126.509</v>
      </c>
      <c r="F290" s="16">
        <v>51</v>
      </c>
      <c r="G290" s="17">
        <v>47065916.209999993</v>
      </c>
      <c r="H290" s="16">
        <v>1547913</v>
      </c>
      <c r="I290" s="18">
        <f t="shared" si="84"/>
        <v>30.406047503961783</v>
      </c>
      <c r="J290" s="17">
        <v>47065916.209999993</v>
      </c>
      <c r="K290" s="16">
        <f t="shared" si="85"/>
        <v>1547913</v>
      </c>
      <c r="L290" s="15">
        <f t="shared" si="86"/>
        <v>0</v>
      </c>
      <c r="M290" s="14">
        <v>1.0003181671835133</v>
      </c>
      <c r="N290" s="13">
        <v>0.9965341125141991</v>
      </c>
      <c r="O290" s="12">
        <v>3.7840546693141707E-3</v>
      </c>
    </row>
    <row r="291" spans="2:15" x14ac:dyDescent="0.3">
      <c r="B291" s="21">
        <v>43998</v>
      </c>
      <c r="C291" s="20">
        <v>3277.31</v>
      </c>
      <c r="D291" s="22">
        <v>30.58</v>
      </c>
      <c r="E291" s="16">
        <v>568.43259999999998</v>
      </c>
      <c r="F291" s="16">
        <v>57</v>
      </c>
      <c r="G291" s="17">
        <v>47335359.829999998</v>
      </c>
      <c r="H291" s="16">
        <v>1547913</v>
      </c>
      <c r="I291" s="18">
        <f t="shared" si="84"/>
        <v>30.580116472954227</v>
      </c>
      <c r="J291" s="17">
        <v>47335359.829999998</v>
      </c>
      <c r="K291" s="16">
        <f t="shared" si="85"/>
        <v>1547913</v>
      </c>
      <c r="L291" s="15">
        <f t="shared" si="86"/>
        <v>0</v>
      </c>
      <c r="M291" s="14">
        <v>1.0003028765398951</v>
      </c>
      <c r="N291" s="13">
        <v>0.99650022244269487</v>
      </c>
      <c r="O291" s="12">
        <v>3.8026540972003003E-3</v>
      </c>
    </row>
    <row r="292" spans="2:15" x14ac:dyDescent="0.3">
      <c r="B292" s="21">
        <v>43997</v>
      </c>
      <c r="C292" s="20">
        <v>3174.28</v>
      </c>
      <c r="D292" s="22">
        <v>29.62</v>
      </c>
      <c r="E292" s="16">
        <v>1474.366</v>
      </c>
      <c r="F292" s="16">
        <v>106</v>
      </c>
      <c r="G292" s="17">
        <v>45847605.5</v>
      </c>
      <c r="H292" s="16">
        <v>1547913</v>
      </c>
      <c r="I292" s="18">
        <f t="shared" si="84"/>
        <v>29.618980847114791</v>
      </c>
      <c r="J292" s="17">
        <v>45847605.5</v>
      </c>
      <c r="K292" s="16">
        <f t="shared" si="85"/>
        <v>1547913</v>
      </c>
      <c r="L292" s="15">
        <f t="shared" si="86"/>
        <v>0</v>
      </c>
      <c r="M292" s="14">
        <v>1.0002903235589915</v>
      </c>
      <c r="N292" s="13">
        <v>0.99649296057566195</v>
      </c>
      <c r="O292" s="12">
        <v>3.7973629833296311E-3</v>
      </c>
    </row>
    <row r="293" spans="2:15" x14ac:dyDescent="0.3">
      <c r="B293" s="21">
        <v>43994</v>
      </c>
      <c r="C293" s="20">
        <v>3260.61</v>
      </c>
      <c r="D293" s="22">
        <v>30.43</v>
      </c>
      <c r="E293" s="16">
        <v>1203.1969999999999</v>
      </c>
      <c r="F293" s="16">
        <v>146</v>
      </c>
      <c r="G293" s="17">
        <v>47097812.480000004</v>
      </c>
      <c r="H293" s="16">
        <v>1547913</v>
      </c>
      <c r="I293" s="18">
        <f t="shared" ref="I293:I296" si="87">G293/H293</f>
        <v>30.426653487631413</v>
      </c>
      <c r="J293" s="17">
        <v>47097812.480000004</v>
      </c>
      <c r="K293" s="16">
        <f t="shared" ref="K293:K296" si="88">H293+ROUND((J293-G293)/I293,0)</f>
        <v>1547913</v>
      </c>
      <c r="L293" s="15">
        <f t="shared" ref="L293:L296" si="89">K293-K294</f>
        <v>0</v>
      </c>
      <c r="M293" s="14">
        <v>1.0002175090404537</v>
      </c>
      <c r="N293" s="13">
        <v>0.99641903113713348</v>
      </c>
      <c r="O293" s="12">
        <v>3.7984779033202348E-3</v>
      </c>
    </row>
    <row r="294" spans="2:15" x14ac:dyDescent="0.3">
      <c r="B294" s="21">
        <v>43992</v>
      </c>
      <c r="C294" s="20">
        <v>3356.03</v>
      </c>
      <c r="D294" s="22">
        <v>31.32</v>
      </c>
      <c r="E294" s="16">
        <v>184.1131</v>
      </c>
      <c r="F294" s="16">
        <v>55</v>
      </c>
      <c r="G294" s="17">
        <v>48478192.100000001</v>
      </c>
      <c r="H294" s="16">
        <v>1547913</v>
      </c>
      <c r="I294" s="18">
        <f t="shared" si="87"/>
        <v>31.318421707163129</v>
      </c>
      <c r="J294" s="17">
        <v>48478192.100000001</v>
      </c>
      <c r="K294" s="16">
        <f t="shared" si="88"/>
        <v>1547913</v>
      </c>
      <c r="L294" s="15">
        <f t="shared" si="89"/>
        <v>0</v>
      </c>
      <c r="M294" s="14">
        <v>1.0001679315924819</v>
      </c>
      <c r="N294" s="13">
        <v>0.9963827244291974</v>
      </c>
      <c r="O294" s="12">
        <v>3.7852071632844576E-3</v>
      </c>
    </row>
    <row r="295" spans="2:15" x14ac:dyDescent="0.3">
      <c r="B295" s="21">
        <v>43991</v>
      </c>
      <c r="C295" s="20">
        <v>3345.83</v>
      </c>
      <c r="D295" s="22">
        <v>31.23</v>
      </c>
      <c r="E295" s="16">
        <v>588.89880000000005</v>
      </c>
      <c r="F295" s="16">
        <v>97</v>
      </c>
      <c r="G295" s="17">
        <v>48332535.649999999</v>
      </c>
      <c r="H295" s="16">
        <v>1547913</v>
      </c>
      <c r="I295" s="18">
        <f t="shared" si="87"/>
        <v>31.224323104722291</v>
      </c>
      <c r="J295" s="17">
        <v>48332535.649999999</v>
      </c>
      <c r="K295" s="16">
        <f t="shared" si="88"/>
        <v>1547913</v>
      </c>
      <c r="L295" s="15">
        <f t="shared" si="89"/>
        <v>0</v>
      </c>
      <c r="M295" s="14">
        <v>1.0001464158646929</v>
      </c>
      <c r="N295" s="13">
        <v>0.99634980148201679</v>
      </c>
      <c r="O295" s="12">
        <v>3.7966143826761965E-3</v>
      </c>
    </row>
    <row r="296" spans="2:15" x14ac:dyDescent="0.3">
      <c r="B296" s="21">
        <v>43990</v>
      </c>
      <c r="C296" s="20">
        <v>3356.15</v>
      </c>
      <c r="D296" s="22">
        <v>31.26</v>
      </c>
      <c r="E296" s="16">
        <v>897.26690000000008</v>
      </c>
      <c r="F296" s="16">
        <v>130</v>
      </c>
      <c r="G296" s="17">
        <v>48482747.520000003</v>
      </c>
      <c r="H296" s="16">
        <v>1547913</v>
      </c>
      <c r="I296" s="18">
        <f t="shared" si="87"/>
        <v>31.321364650338879</v>
      </c>
      <c r="J296" s="17">
        <v>48482747.520000003</v>
      </c>
      <c r="K296" s="16">
        <f t="shared" si="88"/>
        <v>1547913</v>
      </c>
      <c r="L296" s="15">
        <f t="shared" si="89"/>
        <v>0</v>
      </c>
      <c r="M296" s="14">
        <v>1.0001240074110387</v>
      </c>
      <c r="N296" s="13">
        <v>0.99632678036807765</v>
      </c>
      <c r="O296" s="12">
        <v>3.7972270429611162E-3</v>
      </c>
    </row>
    <row r="297" spans="2:15" x14ac:dyDescent="0.3">
      <c r="B297" s="21">
        <v>43987</v>
      </c>
      <c r="C297" s="20">
        <v>3358.37</v>
      </c>
      <c r="D297" s="22">
        <v>31.315000000000001</v>
      </c>
      <c r="E297" s="16">
        <v>1074.598</v>
      </c>
      <c r="F297" s="16">
        <v>140</v>
      </c>
      <c r="G297" s="17">
        <v>48518143.900000006</v>
      </c>
      <c r="H297" s="16">
        <v>1547913</v>
      </c>
      <c r="I297" s="18">
        <f t="shared" ref="I297:I301" si="90">G297/H297</f>
        <v>31.344231814061907</v>
      </c>
      <c r="J297" s="17">
        <v>48518143.900000006</v>
      </c>
      <c r="K297" s="16">
        <f t="shared" ref="K297:K301" si="91">H297+ROUND((J297-G297)/I297,0)</f>
        <v>1547913</v>
      </c>
      <c r="L297" s="15">
        <f t="shared" ref="L297:L301" si="92">K297-K298</f>
        <v>0</v>
      </c>
      <c r="M297" s="14">
        <v>1.0000579743941935</v>
      </c>
      <c r="N297" s="13">
        <v>0.99625321219264518</v>
      </c>
      <c r="O297" s="12">
        <v>3.8047622015482743E-3</v>
      </c>
    </row>
    <row r="298" spans="2:15" x14ac:dyDescent="0.3">
      <c r="B298" s="21">
        <v>43986</v>
      </c>
      <c r="C298" s="20">
        <v>3256.51</v>
      </c>
      <c r="D298" s="22">
        <v>30.4</v>
      </c>
      <c r="E298" s="16">
        <v>357.60290000000003</v>
      </c>
      <c r="F298" s="16">
        <v>82</v>
      </c>
      <c r="G298" s="17">
        <v>46439681.640000001</v>
      </c>
      <c r="H298" s="16">
        <v>1527913</v>
      </c>
      <c r="I298" s="18">
        <f t="shared" si="90"/>
        <v>30.3941923656648</v>
      </c>
      <c r="J298" s="17">
        <v>47047565.4873133</v>
      </c>
      <c r="K298" s="16">
        <f t="shared" si="91"/>
        <v>1547913</v>
      </c>
      <c r="L298" s="15">
        <f t="shared" si="92"/>
        <v>0</v>
      </c>
      <c r="M298" s="14">
        <v>1.0000331142041159</v>
      </c>
      <c r="N298" s="13">
        <v>0.99623695603631091</v>
      </c>
      <c r="O298" s="12">
        <v>3.7961581678048937E-3</v>
      </c>
    </row>
    <row r="299" spans="2:15" x14ac:dyDescent="0.3">
      <c r="B299" s="21">
        <v>43985</v>
      </c>
      <c r="C299" s="20">
        <v>3220.53</v>
      </c>
      <c r="D299" s="22">
        <v>30.03</v>
      </c>
      <c r="E299" s="16">
        <v>574.48540000000003</v>
      </c>
      <c r="F299" s="16">
        <v>101</v>
      </c>
      <c r="G299" s="17">
        <v>45927943.82</v>
      </c>
      <c r="H299" s="16">
        <v>1527913</v>
      </c>
      <c r="I299" s="18">
        <f t="shared" si="90"/>
        <v>30.059266345662351</v>
      </c>
      <c r="J299" s="17">
        <v>46529129.146913245</v>
      </c>
      <c r="K299" s="16">
        <f t="shared" si="91"/>
        <v>1547913</v>
      </c>
      <c r="L299" s="15">
        <f t="shared" si="92"/>
        <v>20000</v>
      </c>
      <c r="M299" s="14">
        <v>1.000011261828802</v>
      </c>
      <c r="N299" s="13">
        <v>0.99621793916757795</v>
      </c>
      <c r="O299" s="12">
        <v>3.7933226612239111E-3</v>
      </c>
    </row>
    <row r="300" spans="2:15" x14ac:dyDescent="0.3">
      <c r="B300" s="21">
        <v>43984</v>
      </c>
      <c r="C300" s="20">
        <v>3164.97</v>
      </c>
      <c r="D300" s="22">
        <v>29.515000000000001</v>
      </c>
      <c r="E300" s="16">
        <v>331.12140000000005</v>
      </c>
      <c r="F300" s="16">
        <v>73</v>
      </c>
      <c r="G300" s="17">
        <v>45138055.810000002</v>
      </c>
      <c r="H300" s="16">
        <v>1527913</v>
      </c>
      <c r="I300" s="18">
        <f t="shared" si="90"/>
        <v>29.542294495825352</v>
      </c>
      <c r="J300" s="17">
        <v>45138055.810000002</v>
      </c>
      <c r="K300" s="16">
        <f t="shared" si="91"/>
        <v>1527913</v>
      </c>
      <c r="L300" s="15">
        <f t="shared" si="92"/>
        <v>0</v>
      </c>
      <c r="M300" s="14">
        <v>1.0005596969020185</v>
      </c>
      <c r="N300" s="13">
        <v>0.99669377939917958</v>
      </c>
      <c r="O300" s="12">
        <v>3.8659175028389419E-3</v>
      </c>
    </row>
    <row r="301" spans="2:15" x14ac:dyDescent="0.3">
      <c r="B301" s="21">
        <v>43983</v>
      </c>
      <c r="C301" s="20">
        <v>3159.79</v>
      </c>
      <c r="D301" s="22">
        <v>29.5</v>
      </c>
      <c r="E301" s="16">
        <v>286.40270000000004</v>
      </c>
      <c r="F301" s="16">
        <v>60</v>
      </c>
      <c r="G301" s="17">
        <v>45065538.920000002</v>
      </c>
      <c r="H301" s="16">
        <v>1527913</v>
      </c>
      <c r="I301" s="18">
        <f t="shared" si="90"/>
        <v>29.494833095863445</v>
      </c>
      <c r="J301" s="17">
        <v>45065538.920000002</v>
      </c>
      <c r="K301" s="16">
        <f t="shared" si="91"/>
        <v>1527913</v>
      </c>
      <c r="L301" s="15">
        <f t="shared" si="92"/>
        <v>0</v>
      </c>
      <c r="M301" s="14">
        <v>1.0005385811549505</v>
      </c>
      <c r="N301" s="13">
        <v>0.99668641375253308</v>
      </c>
      <c r="O301" s="12">
        <v>3.8521674024174744E-3</v>
      </c>
    </row>
    <row r="302" spans="2:15" x14ac:dyDescent="0.3">
      <c r="B302" s="21">
        <v>43980</v>
      </c>
      <c r="C302" s="20">
        <v>3139.98</v>
      </c>
      <c r="D302" s="22">
        <v>29.4</v>
      </c>
      <c r="E302" s="16">
        <v>329.35250000000002</v>
      </c>
      <c r="F302" s="16">
        <v>64</v>
      </c>
      <c r="G302" s="17">
        <v>44785912.870000005</v>
      </c>
      <c r="H302" s="16">
        <v>1527913</v>
      </c>
      <c r="I302" s="18">
        <f t="shared" ref="I302:I306" si="93">G302/H302</f>
        <v>29.311821334068107</v>
      </c>
      <c r="J302" s="17">
        <v>44785912.870000005</v>
      </c>
      <c r="K302" s="16">
        <f t="shared" ref="K302:K306" si="94">H302+ROUND((J302-G302)/I302,0)</f>
        <v>1527913</v>
      </c>
      <c r="L302" s="15">
        <f t="shared" ref="L302:L306" si="95">K302-K303</f>
        <v>0</v>
      </c>
      <c r="M302" s="14">
        <v>1.0004757212398874</v>
      </c>
      <c r="N302" s="13">
        <v>0.99662629652233325</v>
      </c>
      <c r="O302" s="12">
        <v>3.8494247175540485E-3</v>
      </c>
    </row>
    <row r="303" spans="2:15" x14ac:dyDescent="0.3">
      <c r="B303" s="21">
        <v>43979</v>
      </c>
      <c r="C303" s="20">
        <v>3132.31</v>
      </c>
      <c r="D303" s="22">
        <v>29.22</v>
      </c>
      <c r="E303" s="16">
        <v>740.68190000000004</v>
      </c>
      <c r="F303" s="16">
        <v>99</v>
      </c>
      <c r="G303" s="17">
        <v>44677342.460000001</v>
      </c>
      <c r="H303" s="16">
        <v>1527913</v>
      </c>
      <c r="I303" s="18">
        <f t="shared" si="93"/>
        <v>29.240763354981599</v>
      </c>
      <c r="J303" s="17">
        <v>44677342.460000001</v>
      </c>
      <c r="K303" s="16">
        <f t="shared" si="94"/>
        <v>1527913</v>
      </c>
      <c r="L303" s="15">
        <f t="shared" si="95"/>
        <v>0</v>
      </c>
      <c r="M303" s="14">
        <v>1.0004548553893551</v>
      </c>
      <c r="N303" s="13">
        <v>0.99660502926878869</v>
      </c>
      <c r="O303" s="12">
        <v>3.8498261205664381E-3</v>
      </c>
    </row>
    <row r="304" spans="2:15" x14ac:dyDescent="0.3">
      <c r="B304" s="21">
        <v>43978</v>
      </c>
      <c r="C304" s="20">
        <v>3112.52</v>
      </c>
      <c r="D304" s="22">
        <v>29.06</v>
      </c>
      <c r="E304" s="16">
        <v>1431.3019999999999</v>
      </c>
      <c r="F304" s="16">
        <v>188</v>
      </c>
      <c r="G304" s="17">
        <v>44395195.910000004</v>
      </c>
      <c r="H304" s="16">
        <v>1527913</v>
      </c>
      <c r="I304" s="18">
        <f t="shared" si="93"/>
        <v>29.056101957375848</v>
      </c>
      <c r="J304" s="17">
        <v>44395195.910000004</v>
      </c>
      <c r="K304" s="16">
        <f t="shared" si="94"/>
        <v>1527913</v>
      </c>
      <c r="L304" s="15">
        <f t="shared" si="95"/>
        <v>0</v>
      </c>
      <c r="M304" s="14">
        <v>1.0004356806993082</v>
      </c>
      <c r="N304" s="13">
        <v>0.99660193255356211</v>
      </c>
      <c r="O304" s="12">
        <v>3.8337481457461596E-3</v>
      </c>
    </row>
    <row r="305" spans="2:15" x14ac:dyDescent="0.3">
      <c r="B305" s="21">
        <v>43977</v>
      </c>
      <c r="C305" s="20">
        <v>3116.38</v>
      </c>
      <c r="D305" s="22">
        <v>29.09</v>
      </c>
      <c r="E305" s="16">
        <v>502.14029999999997</v>
      </c>
      <c r="F305" s="16">
        <v>100</v>
      </c>
      <c r="G305" s="17">
        <v>44452134.380000003</v>
      </c>
      <c r="H305" s="16">
        <v>1527913</v>
      </c>
      <c r="I305" s="18">
        <f t="shared" si="93"/>
        <v>29.093367475765966</v>
      </c>
      <c r="J305" s="17">
        <v>44452134.380000003</v>
      </c>
      <c r="K305" s="16">
        <f t="shared" si="94"/>
        <v>1527913</v>
      </c>
      <c r="L305" s="15">
        <f t="shared" si="95"/>
        <v>0</v>
      </c>
      <c r="M305" s="14">
        <v>1.0004131405669523</v>
      </c>
      <c r="N305" s="13">
        <v>0.99656180693836904</v>
      </c>
      <c r="O305" s="12">
        <v>3.8513336285833479E-3</v>
      </c>
    </row>
    <row r="306" spans="2:15" x14ac:dyDescent="0.3">
      <c r="B306" s="21">
        <v>43976</v>
      </c>
      <c r="C306" s="20">
        <v>2997.96</v>
      </c>
      <c r="D306" s="22">
        <v>28</v>
      </c>
      <c r="E306" s="16">
        <v>101.29360000000001</v>
      </c>
      <c r="F306" s="16">
        <v>29</v>
      </c>
      <c r="G306" s="17">
        <v>42762905.900000006</v>
      </c>
      <c r="H306" s="16">
        <v>1527913</v>
      </c>
      <c r="I306" s="18">
        <f t="shared" si="93"/>
        <v>27.987788506282758</v>
      </c>
      <c r="J306" s="17">
        <v>42762905.900000006</v>
      </c>
      <c r="K306" s="16">
        <f t="shared" si="94"/>
        <v>1527913</v>
      </c>
      <c r="L306" s="15">
        <f t="shared" si="95"/>
        <v>0</v>
      </c>
      <c r="M306" s="14">
        <v>1.0004069985337456</v>
      </c>
      <c r="N306" s="13">
        <v>0.99656956053587553</v>
      </c>
      <c r="O306" s="12">
        <v>3.8374379978700179E-3</v>
      </c>
    </row>
    <row r="307" spans="2:15" x14ac:dyDescent="0.3">
      <c r="B307" s="21">
        <v>43973</v>
      </c>
      <c r="C307" s="20">
        <v>2971.89</v>
      </c>
      <c r="D307" s="22">
        <v>27.75</v>
      </c>
      <c r="E307" s="16">
        <v>49.25515</v>
      </c>
      <c r="F307" s="16">
        <v>30</v>
      </c>
      <c r="G307" s="17">
        <v>42394397.689999998</v>
      </c>
      <c r="H307" s="16">
        <v>1527913</v>
      </c>
      <c r="I307" s="18">
        <f t="shared" ref="I307:I311" si="96">G307/H307</f>
        <v>27.746604479443526</v>
      </c>
      <c r="J307" s="17">
        <v>42394397.689999998</v>
      </c>
      <c r="K307" s="16">
        <f t="shared" ref="K307:K311" si="97">H307+ROUND((J307-G307)/I307,0)</f>
        <v>1527913</v>
      </c>
      <c r="L307" s="15">
        <f t="shared" ref="L307:L311" si="98">K307-K308</f>
        <v>0</v>
      </c>
      <c r="M307" s="14">
        <v>1.000344242654577</v>
      </c>
      <c r="N307" s="13">
        <v>0.99649231860569454</v>
      </c>
      <c r="O307" s="12">
        <v>3.851924048882507E-3</v>
      </c>
    </row>
    <row r="308" spans="2:15" x14ac:dyDescent="0.3">
      <c r="B308" s="21">
        <v>43972</v>
      </c>
      <c r="C308" s="20">
        <v>2985.38</v>
      </c>
      <c r="D308" s="22">
        <v>27.87</v>
      </c>
      <c r="E308" s="16">
        <v>64.009590000000003</v>
      </c>
      <c r="F308" s="16">
        <v>31</v>
      </c>
      <c r="G308" s="17">
        <v>42587088.640000001</v>
      </c>
      <c r="H308" s="16">
        <v>1527913</v>
      </c>
      <c r="I308" s="18">
        <f t="shared" si="96"/>
        <v>27.87271830267823</v>
      </c>
      <c r="J308" s="17">
        <v>42587088.640000001</v>
      </c>
      <c r="K308" s="16">
        <f t="shared" si="97"/>
        <v>1527913</v>
      </c>
      <c r="L308" s="15">
        <f t="shared" si="98"/>
        <v>0</v>
      </c>
      <c r="M308" s="14">
        <v>1.0003207291326126</v>
      </c>
      <c r="N308" s="13">
        <v>0.9964838854971797</v>
      </c>
      <c r="O308" s="12">
        <v>3.836843635432882E-3</v>
      </c>
    </row>
    <row r="309" spans="2:15" x14ac:dyDescent="0.3">
      <c r="B309" s="21">
        <v>43971</v>
      </c>
      <c r="C309" s="20">
        <v>3012.36</v>
      </c>
      <c r="D309" s="22">
        <v>28.22</v>
      </c>
      <c r="E309" s="16">
        <v>211.77699999999999</v>
      </c>
      <c r="F309" s="16">
        <v>50</v>
      </c>
      <c r="G309" s="17">
        <v>42973377.939999998</v>
      </c>
      <c r="H309" s="16">
        <v>1527913</v>
      </c>
      <c r="I309" s="18">
        <f t="shared" si="96"/>
        <v>28.125539831129128</v>
      </c>
      <c r="J309" s="17">
        <v>42973377.939999998</v>
      </c>
      <c r="K309" s="16">
        <f t="shared" si="97"/>
        <v>1527913</v>
      </c>
      <c r="L309" s="15">
        <f t="shared" si="98"/>
        <v>0</v>
      </c>
      <c r="M309" s="14">
        <v>1.0002959436890848</v>
      </c>
      <c r="N309" s="13">
        <v>0.99645403020882473</v>
      </c>
      <c r="O309" s="12">
        <v>3.8419134802601465E-3</v>
      </c>
    </row>
    <row r="310" spans="2:15" x14ac:dyDescent="0.3">
      <c r="B310" s="21">
        <v>43970</v>
      </c>
      <c r="C310" s="20">
        <v>2989.65</v>
      </c>
      <c r="D310" s="22">
        <v>27.914999999999999</v>
      </c>
      <c r="E310" s="16">
        <v>287.16890000000001</v>
      </c>
      <c r="F310" s="16">
        <v>60</v>
      </c>
      <c r="G310" s="17">
        <v>42650803</v>
      </c>
      <c r="H310" s="16">
        <v>1527913</v>
      </c>
      <c r="I310" s="18">
        <f t="shared" si="96"/>
        <v>27.91441855655394</v>
      </c>
      <c r="J310" s="17">
        <v>42650803</v>
      </c>
      <c r="K310" s="16">
        <f t="shared" si="97"/>
        <v>1527913</v>
      </c>
      <c r="L310" s="15">
        <f t="shared" si="98"/>
        <v>0</v>
      </c>
      <c r="M310" s="14">
        <v>1.000276097498094</v>
      </c>
      <c r="N310" s="13">
        <v>0.99642153935530831</v>
      </c>
      <c r="O310" s="12">
        <v>3.8545581427857291E-3</v>
      </c>
    </row>
    <row r="311" spans="2:15" x14ac:dyDescent="0.3">
      <c r="B311" s="21">
        <v>43969</v>
      </c>
      <c r="C311" s="20">
        <v>2987.65</v>
      </c>
      <c r="D311" s="22">
        <v>27.9</v>
      </c>
      <c r="E311" s="16">
        <v>242.36439999999999</v>
      </c>
      <c r="F311" s="16">
        <v>64</v>
      </c>
      <c r="G311" s="17">
        <v>42622261.039999999</v>
      </c>
      <c r="H311" s="16">
        <v>1527913</v>
      </c>
      <c r="I311" s="18">
        <f t="shared" si="96"/>
        <v>27.89573819975352</v>
      </c>
      <c r="J311" s="17">
        <v>42622261.039999999</v>
      </c>
      <c r="K311" s="16">
        <f t="shared" si="97"/>
        <v>1527913</v>
      </c>
      <c r="L311" s="15">
        <f t="shared" si="98"/>
        <v>0</v>
      </c>
      <c r="M311" s="14">
        <v>1.0002542732303628</v>
      </c>
      <c r="N311" s="13">
        <v>0.99642059580422493</v>
      </c>
      <c r="O311" s="12">
        <v>3.8336774261377854E-3</v>
      </c>
    </row>
    <row r="312" spans="2:15" x14ac:dyDescent="0.3">
      <c r="B312" s="21">
        <v>43966</v>
      </c>
      <c r="C312" s="20">
        <v>2866.38</v>
      </c>
      <c r="D312" s="22">
        <v>26.975000000000001</v>
      </c>
      <c r="E312" s="16">
        <v>76.671229999999994</v>
      </c>
      <c r="F312" s="16">
        <v>34</v>
      </c>
      <c r="G312" s="17">
        <v>40894823.57</v>
      </c>
      <c r="H312" s="16">
        <v>1527913</v>
      </c>
      <c r="I312" s="18">
        <f t="shared" ref="I312:I316" si="99">G312/H312</f>
        <v>26.765151922917077</v>
      </c>
      <c r="J312" s="17">
        <v>40894823.57</v>
      </c>
      <c r="K312" s="16">
        <f t="shared" ref="K312:K316" si="100">H312+ROUND((J312-G312)/I312,0)</f>
        <v>1527913</v>
      </c>
      <c r="L312" s="15">
        <f t="shared" ref="L312:L316" si="101">K312-K313</f>
        <v>0</v>
      </c>
      <c r="M312" s="14">
        <v>1.000197604716063</v>
      </c>
      <c r="N312" s="13">
        <v>0.99635359742426188</v>
      </c>
      <c r="O312" s="12">
        <v>3.8440072918011123E-3</v>
      </c>
    </row>
    <row r="313" spans="2:15" x14ac:dyDescent="0.3">
      <c r="B313" s="21">
        <v>43965</v>
      </c>
      <c r="C313" s="20">
        <v>2878.42</v>
      </c>
      <c r="D313" s="22">
        <v>26.88</v>
      </c>
      <c r="E313" s="16">
        <v>409.83229999999998</v>
      </c>
      <c r="F313" s="16">
        <v>102</v>
      </c>
      <c r="G313" s="17">
        <v>41067527.689999998</v>
      </c>
      <c r="H313" s="16">
        <v>1527913</v>
      </c>
      <c r="I313" s="18">
        <f t="shared" si="99"/>
        <v>26.87818461522351</v>
      </c>
      <c r="J313" s="17">
        <v>41067527.689999998</v>
      </c>
      <c r="K313" s="16">
        <f t="shared" si="100"/>
        <v>1527913</v>
      </c>
      <c r="L313" s="15">
        <f t="shared" si="101"/>
        <v>0</v>
      </c>
      <c r="M313" s="14">
        <v>1.0001748123250611</v>
      </c>
      <c r="N313" s="13">
        <v>0.99633479543409054</v>
      </c>
      <c r="O313" s="12">
        <v>3.8400168909705312E-3</v>
      </c>
    </row>
    <row r="314" spans="2:15" x14ac:dyDescent="0.3">
      <c r="B314" s="21">
        <v>43964</v>
      </c>
      <c r="C314" s="20">
        <v>2942.51</v>
      </c>
      <c r="D314" s="22">
        <v>27.58</v>
      </c>
      <c r="E314" s="16">
        <v>253.25389999999999</v>
      </c>
      <c r="F314" s="16">
        <v>36</v>
      </c>
      <c r="G314" s="17">
        <v>41982587.530000001</v>
      </c>
      <c r="H314" s="16">
        <v>1527913</v>
      </c>
      <c r="I314" s="18">
        <f t="shared" si="99"/>
        <v>27.477079866458364</v>
      </c>
      <c r="J314" s="17">
        <v>41982587.530000001</v>
      </c>
      <c r="K314" s="16">
        <f t="shared" si="100"/>
        <v>1527913</v>
      </c>
      <c r="L314" s="15">
        <f t="shared" si="101"/>
        <v>0</v>
      </c>
      <c r="M314" s="14">
        <v>1.0001492028092724</v>
      </c>
      <c r="N314" s="13">
        <v>0.9963166615233161</v>
      </c>
      <c r="O314" s="12">
        <v>3.8325412859563208E-3</v>
      </c>
    </row>
    <row r="315" spans="2:15" x14ac:dyDescent="0.3">
      <c r="B315" s="21">
        <v>43963</v>
      </c>
      <c r="C315" s="20">
        <v>2957.44</v>
      </c>
      <c r="D315" s="22">
        <v>27.684999999999999</v>
      </c>
      <c r="E315" s="16">
        <v>432.8193</v>
      </c>
      <c r="F315" s="16">
        <v>49</v>
      </c>
      <c r="G315" s="17">
        <v>42197593.809999995</v>
      </c>
      <c r="H315" s="16">
        <v>1527913</v>
      </c>
      <c r="I315" s="18">
        <f t="shared" si="99"/>
        <v>27.617798794826665</v>
      </c>
      <c r="J315" s="17">
        <v>42197593.809999995</v>
      </c>
      <c r="K315" s="16">
        <f t="shared" si="100"/>
        <v>1527913</v>
      </c>
      <c r="L315" s="15">
        <f t="shared" si="101"/>
        <v>0</v>
      </c>
      <c r="M315" s="14">
        <v>1.0001264948903021</v>
      </c>
      <c r="N315" s="13">
        <v>0.99627793421806976</v>
      </c>
      <c r="O315" s="12">
        <v>3.848560672232321E-3</v>
      </c>
    </row>
    <row r="316" spans="2:15" x14ac:dyDescent="0.3">
      <c r="B316" s="21">
        <v>43962</v>
      </c>
      <c r="C316" s="20">
        <v>2893.29</v>
      </c>
      <c r="D316" s="22">
        <v>27.015000000000001</v>
      </c>
      <c r="E316" s="16">
        <v>95.85427</v>
      </c>
      <c r="F316" s="16">
        <v>53</v>
      </c>
      <c r="G316" s="17">
        <v>41282842.910000004</v>
      </c>
      <c r="H316" s="16">
        <v>1527913</v>
      </c>
      <c r="I316" s="18">
        <f t="shared" si="99"/>
        <v>27.019105740968239</v>
      </c>
      <c r="J316" s="17">
        <v>41282842.910000004</v>
      </c>
      <c r="K316" s="16">
        <f t="shared" si="100"/>
        <v>1527913</v>
      </c>
      <c r="L316" s="15">
        <f t="shared" si="101"/>
        <v>0</v>
      </c>
      <c r="M316" s="14">
        <v>1.0001070490714419</v>
      </c>
      <c r="N316" s="13">
        <v>0.99626041476027793</v>
      </c>
      <c r="O316" s="12">
        <v>3.8466343111640123E-3</v>
      </c>
    </row>
    <row r="317" spans="2:15" x14ac:dyDescent="0.3">
      <c r="B317" s="21">
        <v>43959</v>
      </c>
      <c r="C317" s="20">
        <v>2928.25</v>
      </c>
      <c r="D317" s="22">
        <v>27.35</v>
      </c>
      <c r="E317" s="16">
        <v>39.566879999999998</v>
      </c>
      <c r="F317" s="16">
        <v>24</v>
      </c>
      <c r="G317" s="17">
        <v>41237914.030000001</v>
      </c>
      <c r="H317" s="16">
        <v>1507913</v>
      </c>
      <c r="I317" s="18">
        <f t="shared" ref="I317:I321" si="102">G317/H317</f>
        <v>27.347674587326988</v>
      </c>
      <c r="J317" s="17">
        <v>41784867.521746539</v>
      </c>
      <c r="K317" s="16">
        <f t="shared" ref="K317:K321" si="103">H317+ROUND((J317-G317)/I317,0)</f>
        <v>1527913</v>
      </c>
      <c r="L317" s="15">
        <f t="shared" ref="L317:L321" si="104">K317-K318</f>
        <v>0</v>
      </c>
      <c r="M317" s="14">
        <v>1.0000341103930201</v>
      </c>
      <c r="N317" s="13">
        <v>0.99618822049241518</v>
      </c>
      <c r="O317" s="12">
        <v>3.8458899006049308E-3</v>
      </c>
    </row>
    <row r="318" spans="2:15" x14ac:dyDescent="0.3">
      <c r="B318" s="21">
        <v>43958</v>
      </c>
      <c r="C318" s="20">
        <v>2893.36</v>
      </c>
      <c r="D318" s="22">
        <v>27.05</v>
      </c>
      <c r="E318" s="16">
        <v>322.3544</v>
      </c>
      <c r="F318" s="16">
        <v>45</v>
      </c>
      <c r="G318" s="17">
        <v>40746814.440000005</v>
      </c>
      <c r="H318" s="16">
        <v>1507913</v>
      </c>
      <c r="I318" s="18">
        <f t="shared" si="102"/>
        <v>27.021992939910994</v>
      </c>
      <c r="J318" s="17">
        <v>41287254.298798226</v>
      </c>
      <c r="K318" s="16">
        <f t="shared" si="103"/>
        <v>1527913</v>
      </c>
      <c r="L318" s="15">
        <f t="shared" si="104"/>
        <v>20000</v>
      </c>
      <c r="M318" s="14">
        <v>1.000012601981183</v>
      </c>
      <c r="N318" s="13">
        <v>0.9961760668884484</v>
      </c>
      <c r="O318" s="12">
        <v>3.8365350927346761E-3</v>
      </c>
    </row>
    <row r="319" spans="2:15" x14ac:dyDescent="0.3">
      <c r="B319" s="21">
        <v>43957</v>
      </c>
      <c r="C319" s="20">
        <v>2858.05</v>
      </c>
      <c r="D319" s="22">
        <v>26.7</v>
      </c>
      <c r="E319" s="16">
        <v>341.38920000000002</v>
      </c>
      <c r="F319" s="16">
        <v>81</v>
      </c>
      <c r="G319" s="17">
        <v>40251404.199999996</v>
      </c>
      <c r="H319" s="16">
        <v>1507913</v>
      </c>
      <c r="I319" s="18">
        <f t="shared" si="102"/>
        <v>26.693452606350629</v>
      </c>
      <c r="J319" s="17">
        <v>40251404.199999996</v>
      </c>
      <c r="K319" s="16">
        <f t="shared" si="103"/>
        <v>1507913</v>
      </c>
      <c r="L319" s="15">
        <f t="shared" si="104"/>
        <v>0</v>
      </c>
      <c r="M319" s="14">
        <v>1.0000242125714462</v>
      </c>
      <c r="N319" s="13">
        <v>0.99612372752948586</v>
      </c>
      <c r="O319" s="12">
        <v>3.9004850419603501E-3</v>
      </c>
    </row>
    <row r="320" spans="2:15" x14ac:dyDescent="0.3">
      <c r="B320" s="21">
        <v>43956</v>
      </c>
      <c r="C320" s="20">
        <v>2914.31</v>
      </c>
      <c r="D320" s="22">
        <v>27.33</v>
      </c>
      <c r="E320" s="16">
        <v>207.09460000000001</v>
      </c>
      <c r="F320" s="16">
        <v>40</v>
      </c>
      <c r="G320" s="17">
        <v>40227726.450000003</v>
      </c>
      <c r="H320" s="16">
        <v>1477913</v>
      </c>
      <c r="I320" s="18">
        <f t="shared" si="102"/>
        <v>27.219279111828641</v>
      </c>
      <c r="J320" s="17">
        <v>41044304.823354863</v>
      </c>
      <c r="K320" s="16">
        <f t="shared" si="103"/>
        <v>1507913</v>
      </c>
      <c r="L320" s="15">
        <f t="shared" si="104"/>
        <v>0</v>
      </c>
      <c r="M320" s="14">
        <v>0.99999590483124046</v>
      </c>
      <c r="N320" s="13">
        <v>0.99610255103495271</v>
      </c>
      <c r="O320" s="12">
        <v>3.8933537962877436E-3</v>
      </c>
    </row>
    <row r="321" spans="2:15" x14ac:dyDescent="0.3">
      <c r="B321" s="21">
        <v>43955</v>
      </c>
      <c r="C321" s="20">
        <v>2917.6</v>
      </c>
      <c r="D321" s="22">
        <v>27.285</v>
      </c>
      <c r="E321" s="16">
        <v>1352.1030000000001</v>
      </c>
      <c r="F321" s="16">
        <v>100</v>
      </c>
      <c r="G321" s="17">
        <v>40273662.100000001</v>
      </c>
      <c r="H321" s="16">
        <v>1477913</v>
      </c>
      <c r="I321" s="18">
        <f t="shared" si="102"/>
        <v>27.250360542197004</v>
      </c>
      <c r="J321" s="17">
        <v>41091172.916265912</v>
      </c>
      <c r="K321" s="16">
        <f t="shared" si="103"/>
        <v>1507913</v>
      </c>
      <c r="L321" s="15">
        <f t="shared" si="104"/>
        <v>30000</v>
      </c>
      <c r="M321" s="14">
        <v>0.99997409160677697</v>
      </c>
      <c r="N321" s="13">
        <v>0.99608517852255729</v>
      </c>
      <c r="O321" s="12">
        <v>3.8889130842196837E-3</v>
      </c>
    </row>
    <row r="322" spans="2:15" x14ac:dyDescent="0.3">
      <c r="B322" s="21">
        <v>43951</v>
      </c>
      <c r="C322" s="20">
        <v>3005.15</v>
      </c>
      <c r="D322" s="22">
        <v>28.055</v>
      </c>
      <c r="E322" s="16">
        <v>682.57460000000003</v>
      </c>
      <c r="F322" s="16">
        <v>108</v>
      </c>
      <c r="G322" s="17">
        <v>41487120.940000005</v>
      </c>
      <c r="H322" s="16">
        <v>1477913</v>
      </c>
      <c r="I322" s="18">
        <f t="shared" ref="I322:I325" si="105">G322/H322</f>
        <v>28.071422972800161</v>
      </c>
      <c r="J322" s="17">
        <v>41487120.940000005</v>
      </c>
      <c r="K322" s="16">
        <f t="shared" ref="K322:K325" si="106">H322+ROUND((J322-G322)/I322,0)</f>
        <v>1477913</v>
      </c>
      <c r="L322" s="15">
        <f t="shared" ref="L322:L325" si="107">K322-K323</f>
        <v>0</v>
      </c>
      <c r="M322" s="14">
        <v>0.99986105447017315</v>
      </c>
      <c r="N322" s="13">
        <v>0.99588391659553899</v>
      </c>
      <c r="O322" s="12">
        <v>3.977137874634112E-3</v>
      </c>
    </row>
    <row r="323" spans="2:15" x14ac:dyDescent="0.3">
      <c r="B323" s="21">
        <v>43950</v>
      </c>
      <c r="C323" s="20">
        <v>3006.41</v>
      </c>
      <c r="D323" s="22">
        <v>28.09</v>
      </c>
      <c r="E323" s="16">
        <v>482.2133</v>
      </c>
      <c r="F323" s="16">
        <v>84</v>
      </c>
      <c r="G323" s="17">
        <v>41512967.599999994</v>
      </c>
      <c r="H323" s="16">
        <v>1477913</v>
      </c>
      <c r="I323" s="18">
        <f t="shared" si="105"/>
        <v>28.088911593578239</v>
      </c>
      <c r="J323" s="17">
        <v>41512967.599999994</v>
      </c>
      <c r="K323" s="16">
        <f t="shared" si="106"/>
        <v>1477913</v>
      </c>
      <c r="L323" s="15">
        <f t="shared" si="107"/>
        <v>0</v>
      </c>
      <c r="M323" s="14">
        <v>1.0008496051243516</v>
      </c>
      <c r="N323" s="13">
        <v>0.99687253459567182</v>
      </c>
      <c r="O323" s="12">
        <v>3.9770705286798144E-3</v>
      </c>
    </row>
    <row r="324" spans="2:15" x14ac:dyDescent="0.3">
      <c r="B324" s="21">
        <v>43949</v>
      </c>
      <c r="C324" s="20">
        <v>2902.49</v>
      </c>
      <c r="D324" s="22">
        <v>27.12</v>
      </c>
      <c r="E324" s="16">
        <v>152.94279999999998</v>
      </c>
      <c r="F324" s="16">
        <v>36</v>
      </c>
      <c r="G324" s="17">
        <v>39537030.930000007</v>
      </c>
      <c r="H324" s="16">
        <v>1457913</v>
      </c>
      <c r="I324" s="18">
        <f t="shared" si="105"/>
        <v>27.118923371970759</v>
      </c>
      <c r="J324" s="17">
        <v>40079409.39743942</v>
      </c>
      <c r="K324" s="16">
        <f t="shared" si="106"/>
        <v>1477913</v>
      </c>
      <c r="L324" s="15">
        <f t="shared" si="107"/>
        <v>0</v>
      </c>
      <c r="M324" s="14">
        <v>1.0000279201359852</v>
      </c>
      <c r="N324" s="13">
        <v>0.99685422067503138</v>
      </c>
      <c r="O324" s="12">
        <v>3.1736994609537963E-3</v>
      </c>
    </row>
    <row r="325" spans="2:15" x14ac:dyDescent="0.3">
      <c r="B325" s="21">
        <v>43948</v>
      </c>
      <c r="C325" s="20">
        <v>2898.33</v>
      </c>
      <c r="D325" s="22">
        <v>27.2</v>
      </c>
      <c r="E325" s="16">
        <v>1189.0139999999999</v>
      </c>
      <c r="F325" s="16">
        <v>76</v>
      </c>
      <c r="G325" s="17">
        <v>39481792.100000001</v>
      </c>
      <c r="H325" s="16">
        <v>1457913</v>
      </c>
      <c r="I325" s="18">
        <f t="shared" si="105"/>
        <v>27.081034396428318</v>
      </c>
      <c r="J325" s="17">
        <v>40023412.787928566</v>
      </c>
      <c r="K325" s="16">
        <f t="shared" si="106"/>
        <v>1477913</v>
      </c>
      <c r="L325" s="15">
        <f t="shared" si="107"/>
        <v>20000</v>
      </c>
      <c r="M325" s="14">
        <v>1.0000057309473493</v>
      </c>
      <c r="N325" s="13">
        <v>0.99681160053479856</v>
      </c>
      <c r="O325" s="12">
        <v>3.1941304125508692E-3</v>
      </c>
    </row>
    <row r="326" spans="2:15" x14ac:dyDescent="0.3">
      <c r="B326" s="21">
        <v>43945</v>
      </c>
      <c r="C326" s="20">
        <v>2916.43</v>
      </c>
      <c r="D326" s="22">
        <v>27.3</v>
      </c>
      <c r="E326" s="16">
        <v>277.66340000000002</v>
      </c>
      <c r="F326" s="16">
        <v>50</v>
      </c>
      <c r="G326" s="17">
        <v>39049903.370000005</v>
      </c>
      <c r="H326" s="16">
        <v>1432913</v>
      </c>
      <c r="I326" s="18">
        <f t="shared" ref="I326:I330" si="108">G326/H326</f>
        <v>27.252110470070413</v>
      </c>
      <c r="J326" s="17">
        <v>39731206.131751768</v>
      </c>
      <c r="K326" s="16">
        <f t="shared" ref="K326:K330" si="109">H326+ROUND((J326-G326)/I326,0)</f>
        <v>1457913</v>
      </c>
      <c r="L326" s="15">
        <f t="shared" ref="L326:L330" si="110">K326-K327</f>
        <v>0</v>
      </c>
      <c r="M326" s="14">
        <v>1.0000374367755989</v>
      </c>
      <c r="N326" s="13">
        <v>0.99681578778826285</v>
      </c>
      <c r="O326" s="12">
        <v>3.2216489873361019E-3</v>
      </c>
    </row>
    <row r="327" spans="2:15" x14ac:dyDescent="0.3">
      <c r="B327" s="21">
        <v>43944</v>
      </c>
      <c r="C327" s="20">
        <v>2960.47</v>
      </c>
      <c r="D327" s="22">
        <v>27.65</v>
      </c>
      <c r="E327" s="16">
        <v>823.49350000000004</v>
      </c>
      <c r="F327" s="16">
        <v>53</v>
      </c>
      <c r="G327" s="17">
        <v>39225667.219999999</v>
      </c>
      <c r="H327" s="16">
        <v>1417913</v>
      </c>
      <c r="I327" s="18">
        <f t="shared" si="108"/>
        <v>27.664368138242615</v>
      </c>
      <c r="J327" s="17">
        <v>40332241.945529707</v>
      </c>
      <c r="K327" s="16">
        <f t="shared" si="109"/>
        <v>1457913</v>
      </c>
      <c r="L327" s="15">
        <f t="shared" si="110"/>
        <v>25000</v>
      </c>
      <c r="M327" s="14">
        <v>1.0000110297481328</v>
      </c>
      <c r="N327" s="13">
        <v>0.99677986793530815</v>
      </c>
      <c r="O327" s="12">
        <v>3.2311618128246463E-3</v>
      </c>
    </row>
    <row r="328" spans="2:15" x14ac:dyDescent="0.3">
      <c r="B328" s="21">
        <v>43943</v>
      </c>
      <c r="C328" s="20">
        <v>2922.27</v>
      </c>
      <c r="D328" s="22">
        <v>27.295000000000002</v>
      </c>
      <c r="E328" s="16">
        <v>416.19779999999997</v>
      </c>
      <c r="F328" s="16">
        <v>69</v>
      </c>
      <c r="G328" s="17">
        <v>38721525.949999996</v>
      </c>
      <c r="H328" s="16">
        <v>1417913</v>
      </c>
      <c r="I328" s="18">
        <f t="shared" si="108"/>
        <v>27.308816514130271</v>
      </c>
      <c r="J328" s="17">
        <v>39131158.197711952</v>
      </c>
      <c r="K328" s="16">
        <f t="shared" si="109"/>
        <v>1432913</v>
      </c>
      <c r="L328" s="15">
        <f t="shared" si="110"/>
        <v>15000</v>
      </c>
      <c r="M328" s="14">
        <v>0.99993330665811708</v>
      </c>
      <c r="N328" s="13">
        <v>0.9966479451732756</v>
      </c>
      <c r="O328" s="12">
        <v>3.285361484841434E-3</v>
      </c>
    </row>
    <row r="329" spans="2:15" x14ac:dyDescent="0.3">
      <c r="B329" s="21">
        <v>43942</v>
      </c>
      <c r="C329" s="20">
        <v>2864.61</v>
      </c>
      <c r="D329" s="22">
        <v>26.8</v>
      </c>
      <c r="E329" s="16">
        <v>656.12490000000003</v>
      </c>
      <c r="F329" s="16">
        <v>115</v>
      </c>
      <c r="G329" s="17">
        <v>37958200.390000001</v>
      </c>
      <c r="H329" s="16">
        <v>1417913</v>
      </c>
      <c r="I329" s="18">
        <f t="shared" si="108"/>
        <v>26.770472088202872</v>
      </c>
      <c r="J329" s="17">
        <v>37958200.390000001</v>
      </c>
      <c r="K329" s="16">
        <f t="shared" si="109"/>
        <v>1417913</v>
      </c>
      <c r="L329" s="15">
        <f t="shared" si="110"/>
        <v>0</v>
      </c>
      <c r="M329" s="14">
        <v>1.0001457569100525</v>
      </c>
      <c r="N329" s="13">
        <v>0.99683896157438445</v>
      </c>
      <c r="O329" s="12">
        <v>3.306795335667914E-3</v>
      </c>
    </row>
    <row r="330" spans="2:15" x14ac:dyDescent="0.3">
      <c r="B330" s="21">
        <v>43941</v>
      </c>
      <c r="C330" s="20">
        <v>2985.9</v>
      </c>
      <c r="D330" s="22">
        <v>27.91</v>
      </c>
      <c r="E330" s="16">
        <v>443.34629999999999</v>
      </c>
      <c r="F330" s="16">
        <v>79</v>
      </c>
      <c r="G330" s="17">
        <v>39567214.209999993</v>
      </c>
      <c r="H330" s="16">
        <v>1417913</v>
      </c>
      <c r="I330" s="18">
        <f t="shared" si="108"/>
        <v>27.905248213395318</v>
      </c>
      <c r="J330" s="17">
        <v>39567214.209999993</v>
      </c>
      <c r="K330" s="16">
        <f t="shared" si="109"/>
        <v>1417913</v>
      </c>
      <c r="L330" s="15">
        <f t="shared" si="110"/>
        <v>0</v>
      </c>
      <c r="M330" s="14">
        <v>1.000118047481817</v>
      </c>
      <c r="N330" s="13">
        <v>0.99678397399107677</v>
      </c>
      <c r="O330" s="12">
        <v>3.3340734907402018E-3</v>
      </c>
    </row>
    <row r="331" spans="2:15" x14ac:dyDescent="0.3">
      <c r="B331" s="21">
        <v>43938</v>
      </c>
      <c r="C331" s="20">
        <v>2959.54</v>
      </c>
      <c r="D331" s="22">
        <v>27.695</v>
      </c>
      <c r="E331" s="16">
        <v>231.09039999999999</v>
      </c>
      <c r="F331" s="16">
        <v>60</v>
      </c>
      <c r="G331" s="17">
        <v>39219460.590000004</v>
      </c>
      <c r="H331" s="16">
        <v>1417913</v>
      </c>
      <c r="I331" s="18">
        <f t="shared" ref="I331:I336" si="111">G331/H331</f>
        <v>27.659990838648071</v>
      </c>
      <c r="J331" s="17">
        <v>39219460.590000004</v>
      </c>
      <c r="K331" s="16">
        <f t="shared" ref="K331:K336" si="112">H331+ROUND((J331-G331)/I331,0)</f>
        <v>1417913</v>
      </c>
      <c r="L331" s="15">
        <f t="shared" ref="L331:L336" si="113">K331-K332</f>
        <v>0</v>
      </c>
      <c r="M331" s="14">
        <v>1.0000521131593665</v>
      </c>
      <c r="N331" s="13">
        <v>0.99673743218098643</v>
      </c>
      <c r="O331" s="12">
        <v>3.3146809783800748E-3</v>
      </c>
    </row>
    <row r="332" spans="2:15" x14ac:dyDescent="0.3">
      <c r="B332" s="21">
        <v>43937</v>
      </c>
      <c r="C332" s="20">
        <v>2909.13</v>
      </c>
      <c r="D332" s="22">
        <v>27.22</v>
      </c>
      <c r="E332" s="16">
        <v>527.52139999999997</v>
      </c>
      <c r="F332" s="16">
        <v>72</v>
      </c>
      <c r="G332" s="17">
        <v>37873016.269999996</v>
      </c>
      <c r="H332" s="16">
        <v>1392913</v>
      </c>
      <c r="I332" s="18">
        <f t="shared" si="111"/>
        <v>27.189793095476887</v>
      </c>
      <c r="J332" s="17">
        <v>38552761.097386919</v>
      </c>
      <c r="K332" s="16">
        <f t="shared" si="112"/>
        <v>1417913</v>
      </c>
      <c r="L332" s="15">
        <f t="shared" si="113"/>
        <v>0</v>
      </c>
      <c r="M332" s="14">
        <v>1.0000243342522397</v>
      </c>
      <c r="N332" s="13">
        <v>0.99669590857409296</v>
      </c>
      <c r="O332" s="12">
        <v>3.3284256781467578E-3</v>
      </c>
    </row>
    <row r="333" spans="2:15" x14ac:dyDescent="0.3">
      <c r="B333" s="21">
        <v>43936</v>
      </c>
      <c r="C333" s="20">
        <v>2924.26</v>
      </c>
      <c r="D333" s="22">
        <v>27.33</v>
      </c>
      <c r="E333" s="16">
        <v>543</v>
      </c>
      <c r="F333" s="16">
        <v>167</v>
      </c>
      <c r="G333" s="17">
        <v>37523652.890000001</v>
      </c>
      <c r="H333" s="16">
        <v>1372913</v>
      </c>
      <c r="I333" s="18">
        <f t="shared" si="111"/>
        <v>27.331413490876699</v>
      </c>
      <c r="J333" s="17">
        <v>38753566.497089453</v>
      </c>
      <c r="K333" s="16">
        <f t="shared" si="112"/>
        <v>1417913</v>
      </c>
      <c r="L333" s="15">
        <f t="shared" si="113"/>
        <v>25000</v>
      </c>
      <c r="M333" s="14">
        <v>0.99999800438781639</v>
      </c>
      <c r="N333" s="13">
        <v>0.99668063229485937</v>
      </c>
      <c r="O333" s="12">
        <v>3.3173720929570538E-3</v>
      </c>
    </row>
    <row r="334" spans="2:15" x14ac:dyDescent="0.3">
      <c r="B334" s="21">
        <v>43935</v>
      </c>
      <c r="C334" s="20">
        <v>3026.57</v>
      </c>
      <c r="D334" s="22">
        <v>28.29</v>
      </c>
      <c r="E334" s="16">
        <v>1170</v>
      </c>
      <c r="F334" s="16">
        <v>229</v>
      </c>
      <c r="G334" s="17">
        <v>38837720.140000001</v>
      </c>
      <c r="H334" s="16">
        <v>1372913</v>
      </c>
      <c r="I334" s="18">
        <f t="shared" si="111"/>
        <v>28.288551525114848</v>
      </c>
      <c r="J334" s="17">
        <v>39403491.170502298</v>
      </c>
      <c r="K334" s="16">
        <f t="shared" si="112"/>
        <v>1392913</v>
      </c>
      <c r="L334" s="15">
        <f t="shared" si="113"/>
        <v>20000</v>
      </c>
      <c r="M334" s="14">
        <v>1.000000214181471</v>
      </c>
      <c r="N334" s="13">
        <v>0.99663401499302717</v>
      </c>
      <c r="O334" s="12">
        <v>3.3661991884438693E-3</v>
      </c>
    </row>
    <row r="335" spans="2:15" x14ac:dyDescent="0.3">
      <c r="B335" s="21">
        <v>43930</v>
      </c>
      <c r="C335" s="20">
        <v>2941.58</v>
      </c>
      <c r="D335" s="22">
        <v>28</v>
      </c>
      <c r="E335" s="16">
        <v>347.16859999999997</v>
      </c>
      <c r="F335" s="16">
        <v>79</v>
      </c>
      <c r="G335" s="17">
        <v>37753774.560000002</v>
      </c>
      <c r="H335" s="16">
        <v>1372913</v>
      </c>
      <c r="I335" s="18">
        <f t="shared" si="111"/>
        <v>27.499029115464712</v>
      </c>
      <c r="J335" s="17">
        <v>37753774.560000002</v>
      </c>
      <c r="K335" s="16">
        <f t="shared" si="112"/>
        <v>1372913</v>
      </c>
      <c r="L335" s="15">
        <f t="shared" si="113"/>
        <v>0</v>
      </c>
      <c r="M335" s="14">
        <v>1.0002901670131708</v>
      </c>
      <c r="N335" s="13">
        <v>0.996870111627853</v>
      </c>
      <c r="O335" s="12">
        <v>3.4200553853177425E-3</v>
      </c>
    </row>
    <row r="336" spans="2:15" x14ac:dyDescent="0.3">
      <c r="B336" s="21">
        <v>43929</v>
      </c>
      <c r="C336" s="20">
        <v>2875.04</v>
      </c>
      <c r="D336" s="22">
        <v>26.73</v>
      </c>
      <c r="E336" s="16">
        <v>792.22850000000005</v>
      </c>
      <c r="F336" s="16">
        <v>98</v>
      </c>
      <c r="G336" s="17">
        <v>36900714.490000002</v>
      </c>
      <c r="H336" s="16">
        <v>1372913</v>
      </c>
      <c r="I336" s="18">
        <f t="shared" si="111"/>
        <v>26.877678694862677</v>
      </c>
      <c r="J336" s="17">
        <v>36900714.490000002</v>
      </c>
      <c r="K336" s="16">
        <f t="shared" si="112"/>
        <v>1372913</v>
      </c>
      <c r="L336" s="15">
        <f t="shared" si="113"/>
        <v>0</v>
      </c>
      <c r="M336" s="14">
        <v>1.0002745705642839</v>
      </c>
      <c r="N336" s="13">
        <v>0.99684699465557691</v>
      </c>
      <c r="O336" s="12">
        <v>3.4275759087070185E-3</v>
      </c>
    </row>
    <row r="337" spans="2:15" x14ac:dyDescent="0.3">
      <c r="B337" s="21">
        <v>43928</v>
      </c>
      <c r="C337" s="20">
        <v>2919.33</v>
      </c>
      <c r="D337" s="19">
        <v>27.29</v>
      </c>
      <c r="E337" s="16">
        <v>1704.3230000000001</v>
      </c>
      <c r="F337" s="16">
        <v>212</v>
      </c>
      <c r="G337" s="17">
        <v>37468973.939999998</v>
      </c>
      <c r="H337" s="16">
        <v>1372913</v>
      </c>
      <c r="I337" s="18">
        <f t="shared" ref="I337:I400" si="114">G337/H337</f>
        <v>27.291586531703025</v>
      </c>
      <c r="J337" s="17">
        <v>37468973.939999998</v>
      </c>
      <c r="K337" s="16">
        <f t="shared" ref="K337:K400" si="115">H337+ROUND((J337-G337)/I337,0)</f>
        <v>1372913</v>
      </c>
      <c r="L337" s="15">
        <f t="shared" ref="L337:L400" si="116">K337-K338</f>
        <v>0</v>
      </c>
      <c r="M337" s="14">
        <v>1.0002489999999999</v>
      </c>
      <c r="N337" s="13">
        <v>0.99685599999999996</v>
      </c>
      <c r="O337" s="12">
        <v>3.3930000000000002E-3</v>
      </c>
    </row>
    <row r="338" spans="2:15" x14ac:dyDescent="0.3">
      <c r="B338" s="21">
        <v>43927</v>
      </c>
      <c r="C338" s="20">
        <v>2878.45</v>
      </c>
      <c r="D338" s="19">
        <v>26.91</v>
      </c>
      <c r="E338" s="16">
        <v>767.98709999999994</v>
      </c>
      <c r="F338" s="16">
        <v>103</v>
      </c>
      <c r="G338" s="17">
        <v>36946294.32</v>
      </c>
      <c r="H338" s="16">
        <v>1372913</v>
      </c>
      <c r="I338" s="18">
        <f t="shared" si="114"/>
        <v>26.910878052724389</v>
      </c>
      <c r="J338" s="17">
        <v>36946294.32</v>
      </c>
      <c r="K338" s="16">
        <f t="shared" si="115"/>
        <v>1372913</v>
      </c>
      <c r="L338" s="15">
        <f t="shared" si="116"/>
        <v>0</v>
      </c>
      <c r="M338" s="14">
        <v>1.00023</v>
      </c>
      <c r="N338" s="13">
        <v>0.99680899999999995</v>
      </c>
      <c r="O338" s="12">
        <v>3.421E-3</v>
      </c>
    </row>
    <row r="339" spans="2:15" x14ac:dyDescent="0.3">
      <c r="B339" s="21">
        <v>43924</v>
      </c>
      <c r="C339" s="20">
        <v>2742.69</v>
      </c>
      <c r="D339" s="19">
        <v>25.6</v>
      </c>
      <c r="E339" s="16">
        <v>143.20129999999997</v>
      </c>
      <c r="F339" s="16">
        <v>46</v>
      </c>
      <c r="G339" s="17">
        <v>35206431.109999999</v>
      </c>
      <c r="H339" s="16">
        <v>1372913</v>
      </c>
      <c r="I339" s="18">
        <f t="shared" si="114"/>
        <v>25.64359949246602</v>
      </c>
      <c r="J339" s="17">
        <v>35206431.109999999</v>
      </c>
      <c r="K339" s="16">
        <f t="shared" si="115"/>
        <v>1372913</v>
      </c>
      <c r="L339" s="15">
        <f t="shared" si="116"/>
        <v>0</v>
      </c>
      <c r="M339" s="14">
        <v>1.0001739999999999</v>
      </c>
      <c r="N339" s="13">
        <v>0.99674499999999999</v>
      </c>
      <c r="O339" s="12">
        <v>3.4290000000000002E-3</v>
      </c>
    </row>
    <row r="340" spans="2:15" x14ac:dyDescent="0.3">
      <c r="B340" s="21">
        <v>43923</v>
      </c>
      <c r="C340" s="20">
        <v>2715.51</v>
      </c>
      <c r="D340" s="19">
        <v>25.26</v>
      </c>
      <c r="E340" s="16">
        <v>196.35129999999998</v>
      </c>
      <c r="F340" s="16">
        <v>58</v>
      </c>
      <c r="G340" s="17">
        <v>34856919.990000002</v>
      </c>
      <c r="H340" s="16">
        <v>1372913</v>
      </c>
      <c r="I340" s="18">
        <f t="shared" si="114"/>
        <v>25.389023186465568</v>
      </c>
      <c r="J340" s="17">
        <v>34856919.990000002</v>
      </c>
      <c r="K340" s="16">
        <f t="shared" si="115"/>
        <v>1372913</v>
      </c>
      <c r="L340" s="15">
        <f t="shared" si="116"/>
        <v>0</v>
      </c>
      <c r="M340" s="14">
        <v>1.0001530000000001</v>
      </c>
      <c r="N340" s="13">
        <v>0.99675899999999995</v>
      </c>
      <c r="O340" s="12">
        <v>3.3939999999999999E-3</v>
      </c>
    </row>
    <row r="341" spans="2:15" x14ac:dyDescent="0.3">
      <c r="B341" s="21">
        <v>43922</v>
      </c>
      <c r="C341" s="20">
        <v>2698.9</v>
      </c>
      <c r="D341" s="19">
        <v>25.24</v>
      </c>
      <c r="E341" s="16">
        <v>1563.8869999999999</v>
      </c>
      <c r="F341" s="16">
        <v>94</v>
      </c>
      <c r="G341" s="17">
        <v>34644674.509999998</v>
      </c>
      <c r="H341" s="16">
        <v>1372913</v>
      </c>
      <c r="I341" s="18">
        <f t="shared" si="114"/>
        <v>25.234428190278624</v>
      </c>
      <c r="J341" s="17">
        <v>34644674.509999998</v>
      </c>
      <c r="K341" s="16">
        <f t="shared" si="115"/>
        <v>1372913</v>
      </c>
      <c r="L341" s="15">
        <f t="shared" si="116"/>
        <v>0</v>
      </c>
      <c r="M341" s="14">
        <v>1.000132</v>
      </c>
      <c r="N341" s="13">
        <v>0.996726</v>
      </c>
      <c r="O341" s="12">
        <v>3.4060000000000002E-3</v>
      </c>
    </row>
    <row r="342" spans="2:15" x14ac:dyDescent="0.3">
      <c r="B342" s="21">
        <v>43921</v>
      </c>
      <c r="C342" s="20">
        <v>2754.28</v>
      </c>
      <c r="D342" s="19">
        <v>25.74</v>
      </c>
      <c r="E342" s="16">
        <v>1195.4849999999999</v>
      </c>
      <c r="F342" s="16">
        <v>66</v>
      </c>
      <c r="G342" s="17">
        <v>35357204.25</v>
      </c>
      <c r="H342" s="16">
        <v>1372913</v>
      </c>
      <c r="I342" s="18">
        <f t="shared" si="114"/>
        <v>25.753419371802874</v>
      </c>
      <c r="J342" s="17">
        <v>35357204.25</v>
      </c>
      <c r="K342" s="16">
        <f t="shared" si="115"/>
        <v>1372913</v>
      </c>
      <c r="L342" s="15">
        <f t="shared" si="116"/>
        <v>0</v>
      </c>
      <c r="M342" s="14">
        <v>1.0001070000000001</v>
      </c>
      <c r="N342" s="13">
        <v>0.99667099999999997</v>
      </c>
      <c r="O342" s="12">
        <v>3.437E-3</v>
      </c>
    </row>
    <row r="343" spans="2:15" x14ac:dyDescent="0.3">
      <c r="B343" s="21">
        <v>43920</v>
      </c>
      <c r="C343" s="20">
        <v>2690.21</v>
      </c>
      <c r="D343" s="19">
        <v>25.14</v>
      </c>
      <c r="E343" s="16">
        <v>325.31479999999999</v>
      </c>
      <c r="F343" s="16">
        <v>72</v>
      </c>
      <c r="G343" s="17">
        <v>34534277.109999999</v>
      </c>
      <c r="H343" s="16">
        <v>1372913</v>
      </c>
      <c r="I343" s="18">
        <f t="shared" si="114"/>
        <v>25.154017122716443</v>
      </c>
      <c r="J343" s="17">
        <v>34534277.109999999</v>
      </c>
      <c r="K343" s="16">
        <f t="shared" si="115"/>
        <v>1372913</v>
      </c>
      <c r="L343" s="15">
        <f t="shared" si="116"/>
        <v>0</v>
      </c>
      <c r="M343" s="14">
        <v>1.0000869999999999</v>
      </c>
      <c r="N343" s="13">
        <v>0.99667300000000003</v>
      </c>
      <c r="O343" s="12">
        <v>3.4150000000000001E-3</v>
      </c>
    </row>
    <row r="344" spans="2:15" x14ac:dyDescent="0.3">
      <c r="B344" s="21">
        <v>43917</v>
      </c>
      <c r="C344" s="20">
        <v>2687.03</v>
      </c>
      <c r="D344" s="19">
        <v>25.13</v>
      </c>
      <c r="E344" s="16">
        <v>453.43049999999999</v>
      </c>
      <c r="F344" s="16">
        <v>60</v>
      </c>
      <c r="G344" s="17">
        <v>33992837.43</v>
      </c>
      <c r="H344" s="16">
        <v>1352913</v>
      </c>
      <c r="I344" s="18">
        <f t="shared" si="114"/>
        <v>25.125663978393288</v>
      </c>
      <c r="J344" s="17">
        <v>34495350.710000001</v>
      </c>
      <c r="K344" s="16">
        <f t="shared" si="115"/>
        <v>1372913</v>
      </c>
      <c r="L344" s="15">
        <f t="shared" si="116"/>
        <v>0</v>
      </c>
      <c r="M344" s="14">
        <v>1.000016</v>
      </c>
      <c r="N344" s="13">
        <v>0.99660899999999997</v>
      </c>
      <c r="O344" s="12">
        <v>3.4069999999999999E-3</v>
      </c>
    </row>
    <row r="345" spans="2:15" x14ac:dyDescent="0.3">
      <c r="B345" s="21">
        <v>43916</v>
      </c>
      <c r="C345" s="20">
        <v>2716.36</v>
      </c>
      <c r="D345" s="19">
        <v>25.36</v>
      </c>
      <c r="E345" s="16">
        <v>590.05009999999993</v>
      </c>
      <c r="F345" s="16">
        <v>64</v>
      </c>
      <c r="G345" s="17">
        <v>34363524.170000002</v>
      </c>
      <c r="H345" s="16">
        <v>1352913</v>
      </c>
      <c r="I345" s="18">
        <f t="shared" si="114"/>
        <v>25.399655535869641</v>
      </c>
      <c r="J345" s="17">
        <v>34871517.280000001</v>
      </c>
      <c r="K345" s="16">
        <f t="shared" si="115"/>
        <v>1372913</v>
      </c>
      <c r="L345" s="15">
        <f t="shared" si="116"/>
        <v>20000</v>
      </c>
      <c r="M345" s="14">
        <v>0.99999400000000005</v>
      </c>
      <c r="N345" s="13">
        <v>0.99661999999999995</v>
      </c>
      <c r="O345" s="12">
        <v>3.375E-3</v>
      </c>
    </row>
    <row r="346" spans="2:15" x14ac:dyDescent="0.3">
      <c r="B346" s="21">
        <v>43915</v>
      </c>
      <c r="C346" s="20">
        <v>2624.99</v>
      </c>
      <c r="D346" s="19">
        <v>24.5</v>
      </c>
      <c r="E346" s="16">
        <v>738.8374</v>
      </c>
      <c r="F346" s="16">
        <v>133</v>
      </c>
      <c r="G346" s="17">
        <v>33209533.579999998</v>
      </c>
      <c r="H346" s="16">
        <v>1352913</v>
      </c>
      <c r="I346" s="18">
        <f t="shared" si="114"/>
        <v>24.546688205376103</v>
      </c>
      <c r="J346" s="17">
        <v>33209533.579999998</v>
      </c>
      <c r="K346" s="16">
        <f t="shared" si="115"/>
        <v>1352913</v>
      </c>
      <c r="L346" s="15">
        <f t="shared" si="116"/>
        <v>0</v>
      </c>
      <c r="M346" s="14">
        <v>0.99994000000000005</v>
      </c>
      <c r="N346" s="13">
        <v>0.99648099999999995</v>
      </c>
      <c r="O346" s="12">
        <v>3.4589999999999998E-3</v>
      </c>
    </row>
    <row r="347" spans="2:15" x14ac:dyDescent="0.3">
      <c r="B347" s="21">
        <v>43914</v>
      </c>
      <c r="C347" s="20">
        <v>2641.73</v>
      </c>
      <c r="D347" s="19">
        <v>24.7</v>
      </c>
      <c r="E347" s="16">
        <v>573.64710000000002</v>
      </c>
      <c r="F347" s="16">
        <v>106</v>
      </c>
      <c r="G347" s="17">
        <v>33421772.390000001</v>
      </c>
      <c r="H347" s="16">
        <v>1352913</v>
      </c>
      <c r="I347" s="18">
        <f t="shared" si="114"/>
        <v>24.703563636390516</v>
      </c>
      <c r="J347" s="17">
        <v>33421772.390000001</v>
      </c>
      <c r="K347" s="16">
        <f t="shared" si="115"/>
        <v>1352913</v>
      </c>
      <c r="L347" s="15">
        <f t="shared" si="116"/>
        <v>0</v>
      </c>
      <c r="M347" s="14">
        <v>0.999919</v>
      </c>
      <c r="N347" s="13">
        <v>0.99646699999999999</v>
      </c>
      <c r="O347" s="12">
        <v>3.4520000000000002E-3</v>
      </c>
    </row>
    <row r="348" spans="2:15" x14ac:dyDescent="0.3">
      <c r="B348" s="21">
        <v>43913</v>
      </c>
      <c r="C348" s="20">
        <v>2558.77</v>
      </c>
      <c r="D348" s="19">
        <v>23.93</v>
      </c>
      <c r="E348" s="16">
        <v>705.2559</v>
      </c>
      <c r="F348" s="16">
        <v>139</v>
      </c>
      <c r="G348" s="17">
        <v>31990141.190000001</v>
      </c>
      <c r="H348" s="16">
        <v>1336913</v>
      </c>
      <c r="I348" s="18">
        <f t="shared" si="114"/>
        <v>23.928364216669298</v>
      </c>
      <c r="J348" s="17">
        <v>32372995.02</v>
      </c>
      <c r="K348" s="16">
        <f t="shared" si="115"/>
        <v>1352913</v>
      </c>
      <c r="L348" s="15">
        <f t="shared" si="116"/>
        <v>0</v>
      </c>
      <c r="M348" s="14">
        <v>0.999888</v>
      </c>
      <c r="N348" s="13">
        <v>0.99644500000000003</v>
      </c>
      <c r="O348" s="12">
        <v>3.4420000000000002E-3</v>
      </c>
    </row>
    <row r="349" spans="2:15" x14ac:dyDescent="0.3">
      <c r="B349" s="21">
        <v>43910</v>
      </c>
      <c r="C349" s="20">
        <v>2709.81</v>
      </c>
      <c r="D349" s="19">
        <v>25.35</v>
      </c>
      <c r="E349" s="16">
        <v>884.92930000000001</v>
      </c>
      <c r="F349" s="16">
        <v>218</v>
      </c>
      <c r="G349" s="17">
        <v>32741079.629999999</v>
      </c>
      <c r="H349" s="16">
        <v>1291913</v>
      </c>
      <c r="I349" s="18">
        <f t="shared" si="114"/>
        <v>25.343099442454715</v>
      </c>
      <c r="J349" s="17">
        <v>34287008.700000003</v>
      </c>
      <c r="K349" s="16">
        <f t="shared" si="115"/>
        <v>1352913</v>
      </c>
      <c r="L349" s="15">
        <f t="shared" si="116"/>
        <v>16000</v>
      </c>
      <c r="M349" s="14">
        <v>0.99982400000000005</v>
      </c>
      <c r="N349" s="13">
        <v>0.99635899999999999</v>
      </c>
      <c r="O349" s="12">
        <v>3.4650000000000002E-3</v>
      </c>
    </row>
    <row r="350" spans="2:15" x14ac:dyDescent="0.3">
      <c r="B350" s="21">
        <v>43909</v>
      </c>
      <c r="C350" s="20">
        <v>2675.24</v>
      </c>
      <c r="D350" s="19">
        <v>25.02</v>
      </c>
      <c r="E350" s="16">
        <v>1270.5170000000001</v>
      </c>
      <c r="F350" s="16">
        <v>105</v>
      </c>
      <c r="G350" s="17">
        <v>30574467.100000001</v>
      </c>
      <c r="H350" s="16">
        <v>1221913</v>
      </c>
      <c r="I350" s="18">
        <f t="shared" si="114"/>
        <v>25.021803598128511</v>
      </c>
      <c r="J350" s="17">
        <v>33451974.510000002</v>
      </c>
      <c r="K350" s="16">
        <f t="shared" si="115"/>
        <v>1336913</v>
      </c>
      <c r="L350" s="15">
        <f t="shared" si="116"/>
        <v>45000</v>
      </c>
      <c r="M350" s="14">
        <v>0.99997199999999997</v>
      </c>
      <c r="N350" s="13">
        <v>0.99820399999999998</v>
      </c>
      <c r="O350" s="12">
        <v>1.769E-3</v>
      </c>
    </row>
    <row r="351" spans="2:15" x14ac:dyDescent="0.3">
      <c r="B351" s="21">
        <v>43908</v>
      </c>
      <c r="C351" s="20">
        <v>2551.19</v>
      </c>
      <c r="D351" s="19">
        <v>24.01</v>
      </c>
      <c r="E351" s="16">
        <v>1971.1780000000001</v>
      </c>
      <c r="F351" s="16">
        <v>195</v>
      </c>
      <c r="G351" s="17">
        <v>27487791.66</v>
      </c>
      <c r="H351" s="16">
        <v>1151913</v>
      </c>
      <c r="I351" s="18">
        <f t="shared" si="114"/>
        <v>23.86273239385266</v>
      </c>
      <c r="J351" s="17">
        <v>30828574.199999999</v>
      </c>
      <c r="K351" s="16">
        <f t="shared" si="115"/>
        <v>1291913</v>
      </c>
      <c r="L351" s="15">
        <f t="shared" si="116"/>
        <v>70000</v>
      </c>
      <c r="M351" s="14">
        <v>1.000059</v>
      </c>
      <c r="N351" s="13">
        <v>0.99823799999999996</v>
      </c>
      <c r="O351" s="12">
        <v>1.8220000000000001E-3</v>
      </c>
    </row>
    <row r="352" spans="2:15" x14ac:dyDescent="0.3">
      <c r="B352" s="21">
        <v>43907</v>
      </c>
      <c r="C352" s="20">
        <v>2602.15</v>
      </c>
      <c r="D352" s="19">
        <v>24.4</v>
      </c>
      <c r="E352" s="16">
        <v>2111.5839999999998</v>
      </c>
      <c r="F352" s="16">
        <v>217</v>
      </c>
      <c r="G352" s="17">
        <v>27187948.02</v>
      </c>
      <c r="H352" s="16">
        <v>1116913</v>
      </c>
      <c r="I352" s="18">
        <f t="shared" si="114"/>
        <v>24.342046354550444</v>
      </c>
      <c r="J352" s="17">
        <v>29743862.890000001</v>
      </c>
      <c r="K352" s="16">
        <f t="shared" si="115"/>
        <v>1221913</v>
      </c>
      <c r="L352" s="15">
        <f t="shared" si="116"/>
        <v>70000</v>
      </c>
      <c r="M352" s="14">
        <v>1.000224</v>
      </c>
      <c r="N352" s="13">
        <v>0.99829400000000001</v>
      </c>
      <c r="O352" s="12">
        <v>1.9300000000000001E-3</v>
      </c>
    </row>
    <row r="353" spans="2:15" x14ac:dyDescent="0.3">
      <c r="B353" s="21">
        <v>43906</v>
      </c>
      <c r="C353" s="20">
        <v>2442.41</v>
      </c>
      <c r="D353" s="19">
        <v>23.59</v>
      </c>
      <c r="E353" s="16">
        <v>1264.8789999999999</v>
      </c>
      <c r="F353" s="16">
        <v>300</v>
      </c>
      <c r="G353" s="17">
        <v>24263394.190000001</v>
      </c>
      <c r="H353" s="16">
        <v>1061913</v>
      </c>
      <c r="I353" s="18">
        <f t="shared" si="114"/>
        <v>22.848758975546961</v>
      </c>
      <c r="J353" s="17">
        <v>26319782.5</v>
      </c>
      <c r="K353" s="16">
        <f t="shared" si="115"/>
        <v>1151913</v>
      </c>
      <c r="L353" s="15">
        <f t="shared" si="116"/>
        <v>35000</v>
      </c>
      <c r="M353" s="14">
        <v>0.99994499999999997</v>
      </c>
      <c r="N353" s="13">
        <v>0.997923</v>
      </c>
      <c r="O353" s="12">
        <v>2.0230000000000001E-3</v>
      </c>
    </row>
    <row r="354" spans="2:15" x14ac:dyDescent="0.3">
      <c r="B354" s="21">
        <v>43903</v>
      </c>
      <c r="C354" s="20">
        <v>2486.89</v>
      </c>
      <c r="D354" s="19">
        <v>23.27</v>
      </c>
      <c r="E354" s="16">
        <v>1610.0989999999999</v>
      </c>
      <c r="F354" s="16">
        <v>275</v>
      </c>
      <c r="G354" s="17">
        <v>23545964.920000002</v>
      </c>
      <c r="H354" s="16">
        <v>1011913</v>
      </c>
      <c r="I354" s="18">
        <f t="shared" si="114"/>
        <v>23.268764132884943</v>
      </c>
      <c r="J354" s="17">
        <v>25989185.149999999</v>
      </c>
      <c r="K354" s="16">
        <f t="shared" si="115"/>
        <v>1116913</v>
      </c>
      <c r="L354" s="15">
        <f t="shared" si="116"/>
        <v>55000</v>
      </c>
      <c r="M354" s="14">
        <v>1.0001420000000001</v>
      </c>
      <c r="N354" s="13">
        <v>0.99803799999999998</v>
      </c>
      <c r="O354" s="12">
        <v>2.104E-3</v>
      </c>
    </row>
    <row r="355" spans="2:15" x14ac:dyDescent="0.3">
      <c r="B355" s="21">
        <v>43902</v>
      </c>
      <c r="C355" s="20">
        <v>2377.2199999999998</v>
      </c>
      <c r="D355" s="19">
        <v>24.88</v>
      </c>
      <c r="E355" s="16">
        <v>1513.0139999999999</v>
      </c>
      <c r="F355" s="16">
        <v>330</v>
      </c>
      <c r="G355" s="17">
        <v>22019621.710000001</v>
      </c>
      <c r="H355" s="16">
        <v>989913</v>
      </c>
      <c r="I355" s="18">
        <f t="shared" si="114"/>
        <v>22.243996906798881</v>
      </c>
      <c r="J355" s="17">
        <v>23621189.489999998</v>
      </c>
      <c r="K355" s="16">
        <f t="shared" si="115"/>
        <v>1061913</v>
      </c>
      <c r="L355" s="15">
        <f t="shared" si="116"/>
        <v>50000</v>
      </c>
      <c r="M355" s="14">
        <v>0.99960300000000002</v>
      </c>
      <c r="N355" s="13">
        <v>0.99736100000000005</v>
      </c>
      <c r="O355" s="12">
        <v>2.2420000000000001E-3</v>
      </c>
    </row>
    <row r="356" spans="2:15" x14ac:dyDescent="0.3">
      <c r="B356" s="21">
        <v>43901</v>
      </c>
      <c r="C356" s="20">
        <v>2741.16</v>
      </c>
      <c r="D356" s="19">
        <v>25.64</v>
      </c>
      <c r="E356" s="16">
        <v>1261.511</v>
      </c>
      <c r="F356" s="16">
        <v>237</v>
      </c>
      <c r="G356" s="17">
        <v>25134587.059999999</v>
      </c>
      <c r="H356" s="16">
        <v>979913</v>
      </c>
      <c r="I356" s="18">
        <f t="shared" si="114"/>
        <v>25.649814891730184</v>
      </c>
      <c r="J356" s="17">
        <v>25955381.140000001</v>
      </c>
      <c r="K356" s="16">
        <f t="shared" si="115"/>
        <v>1011913</v>
      </c>
      <c r="L356" s="15">
        <f t="shared" si="116"/>
        <v>22000</v>
      </c>
      <c r="M356" s="14">
        <v>0.99991600000000003</v>
      </c>
      <c r="N356" s="13">
        <v>0.99759799999999998</v>
      </c>
      <c r="O356" s="12">
        <v>2.3180000000000002E-3</v>
      </c>
    </row>
    <row r="357" spans="2:15" x14ac:dyDescent="0.3">
      <c r="B357" s="21">
        <v>43900</v>
      </c>
      <c r="C357" s="20">
        <v>2912.01</v>
      </c>
      <c r="D357" s="19">
        <v>27.44</v>
      </c>
      <c r="E357" s="16">
        <v>497.26559999999995</v>
      </c>
      <c r="F357" s="16">
        <v>133</v>
      </c>
      <c r="G357" s="17">
        <v>26021215.699999999</v>
      </c>
      <c r="H357" s="16">
        <v>954913</v>
      </c>
      <c r="I357" s="18">
        <f t="shared" si="114"/>
        <v>27.249828727852694</v>
      </c>
      <c r="J357" s="17">
        <v>26974959.710000001</v>
      </c>
      <c r="K357" s="16">
        <f t="shared" si="115"/>
        <v>989913</v>
      </c>
      <c r="L357" s="15">
        <f t="shared" si="116"/>
        <v>10000</v>
      </c>
      <c r="M357" s="14">
        <v>1.0000359999999999</v>
      </c>
      <c r="N357" s="13">
        <v>0.997664</v>
      </c>
      <c r="O357" s="12">
        <v>2.3730000000000001E-3</v>
      </c>
    </row>
    <row r="358" spans="2:15" x14ac:dyDescent="0.3">
      <c r="B358" s="21">
        <v>43899</v>
      </c>
      <c r="C358" s="20">
        <v>2960.28</v>
      </c>
      <c r="D358" s="19">
        <v>27.8</v>
      </c>
      <c r="E358" s="16">
        <v>1405.0409999999999</v>
      </c>
      <c r="F358" s="16">
        <v>234</v>
      </c>
      <c r="G358" s="17">
        <v>24237865.370000001</v>
      </c>
      <c r="H358" s="16">
        <v>874913</v>
      </c>
      <c r="I358" s="18">
        <f t="shared" si="114"/>
        <v>27.703172052535511</v>
      </c>
      <c r="J358" s="17">
        <v>27146698.440000001</v>
      </c>
      <c r="K358" s="16">
        <f t="shared" si="115"/>
        <v>979913</v>
      </c>
      <c r="L358" s="15">
        <f t="shared" si="116"/>
        <v>25000</v>
      </c>
      <c r="M358" s="14">
        <v>0.99998200000000004</v>
      </c>
      <c r="N358" s="13">
        <v>0.99758000000000002</v>
      </c>
      <c r="O358" s="12">
        <v>2.4020000000000001E-3</v>
      </c>
    </row>
    <row r="359" spans="2:15" x14ac:dyDescent="0.3">
      <c r="B359" s="21">
        <v>43896</v>
      </c>
      <c r="C359" s="20">
        <v>3213</v>
      </c>
      <c r="D359" s="19">
        <v>30.07</v>
      </c>
      <c r="E359" s="16">
        <v>1928.605</v>
      </c>
      <c r="F359" s="16">
        <v>138</v>
      </c>
      <c r="G359" s="17">
        <v>25889217.27</v>
      </c>
      <c r="H359" s="16">
        <v>860913</v>
      </c>
      <c r="I359" s="18">
        <f t="shared" si="114"/>
        <v>30.071815932620368</v>
      </c>
      <c r="J359" s="17">
        <v>28715967.969999999</v>
      </c>
      <c r="K359" s="16">
        <f t="shared" si="115"/>
        <v>954913</v>
      </c>
      <c r="L359" s="15">
        <f t="shared" si="116"/>
        <v>80000</v>
      </c>
      <c r="M359" s="14">
        <v>1.0000739999999999</v>
      </c>
      <c r="N359" s="13">
        <v>0.99760099999999996</v>
      </c>
      <c r="O359" s="12">
        <v>2.4719999999999998E-3</v>
      </c>
    </row>
    <row r="360" spans="2:15" x14ac:dyDescent="0.3">
      <c r="B360" s="21">
        <v>43895</v>
      </c>
      <c r="C360" s="20">
        <v>3318.67</v>
      </c>
      <c r="D360" s="19">
        <v>31.22</v>
      </c>
      <c r="E360" s="16">
        <v>914.65650000000005</v>
      </c>
      <c r="F360" s="16">
        <v>76</v>
      </c>
      <c r="G360" s="17">
        <v>26743198.390000001</v>
      </c>
      <c r="H360" s="16">
        <v>860913</v>
      </c>
      <c r="I360" s="18">
        <f t="shared" si="114"/>
        <v>31.063764155030764</v>
      </c>
      <c r="J360" s="17">
        <v>27178091.09</v>
      </c>
      <c r="K360" s="16">
        <f t="shared" si="115"/>
        <v>874913</v>
      </c>
      <c r="L360" s="15">
        <f t="shared" si="116"/>
        <v>14000</v>
      </c>
      <c r="M360" s="14">
        <v>0.99996600000000002</v>
      </c>
      <c r="N360" s="13">
        <v>0.99727100000000002</v>
      </c>
      <c r="O360" s="12">
        <v>2.6949999999999999E-3</v>
      </c>
    </row>
    <row r="361" spans="2:15" x14ac:dyDescent="0.3">
      <c r="B361" s="21">
        <v>43894</v>
      </c>
      <c r="C361" s="20">
        <v>3388.05</v>
      </c>
      <c r="D361" s="19">
        <v>31.71</v>
      </c>
      <c r="E361" s="16">
        <v>317.12140000000005</v>
      </c>
      <c r="F361" s="16">
        <v>85</v>
      </c>
      <c r="G361" s="17">
        <v>26859248.289999999</v>
      </c>
      <c r="H361" s="16">
        <v>846913</v>
      </c>
      <c r="I361" s="18">
        <f t="shared" si="114"/>
        <v>31.714294490697391</v>
      </c>
      <c r="J361" s="17">
        <v>27303248.41</v>
      </c>
      <c r="K361" s="16">
        <f t="shared" si="115"/>
        <v>860913</v>
      </c>
      <c r="L361" s="15">
        <f t="shared" si="116"/>
        <v>0</v>
      </c>
      <c r="M361" s="14">
        <v>1.0000420000000001</v>
      </c>
      <c r="N361" s="13">
        <v>0.99730700000000005</v>
      </c>
      <c r="O361" s="12">
        <v>2.735E-3</v>
      </c>
    </row>
    <row r="362" spans="2:15" x14ac:dyDescent="0.3">
      <c r="B362" s="21">
        <v>43893</v>
      </c>
      <c r="C362" s="20">
        <v>3440.32</v>
      </c>
      <c r="D362" s="19">
        <v>32.21</v>
      </c>
      <c r="E362" s="16">
        <v>341.2944</v>
      </c>
      <c r="F362" s="16">
        <v>103</v>
      </c>
      <c r="G362" s="17">
        <v>26726308.829999998</v>
      </c>
      <c r="H362" s="16">
        <v>829913</v>
      </c>
      <c r="I362" s="18">
        <f t="shared" si="114"/>
        <v>32.203747657887028</v>
      </c>
      <c r="J362" s="17">
        <v>27724625.010000002</v>
      </c>
      <c r="K362" s="16">
        <f t="shared" si="115"/>
        <v>860913</v>
      </c>
      <c r="L362" s="15">
        <f t="shared" si="116"/>
        <v>14000</v>
      </c>
      <c r="M362" s="14">
        <v>1.000013</v>
      </c>
      <c r="N362" s="13">
        <v>0.99729400000000001</v>
      </c>
      <c r="O362" s="12">
        <v>2.7200000000000002E-3</v>
      </c>
    </row>
    <row r="363" spans="2:15" x14ac:dyDescent="0.3">
      <c r="B363" s="21">
        <v>43892</v>
      </c>
      <c r="C363" s="20">
        <v>3291.1</v>
      </c>
      <c r="D363" s="19">
        <v>30.81</v>
      </c>
      <c r="E363" s="16">
        <v>638.91150000000005</v>
      </c>
      <c r="F363" s="16">
        <v>169</v>
      </c>
      <c r="G363" s="17">
        <v>25568123.93</v>
      </c>
      <c r="H363" s="16">
        <v>829913</v>
      </c>
      <c r="I363" s="18">
        <f t="shared" si="114"/>
        <v>30.808197883392594</v>
      </c>
      <c r="J363" s="17">
        <v>26091863.289999999</v>
      </c>
      <c r="K363" s="16">
        <f t="shared" si="115"/>
        <v>846913</v>
      </c>
      <c r="L363" s="15">
        <f t="shared" si="116"/>
        <v>17000</v>
      </c>
      <c r="M363" s="14">
        <v>0.99995100000000003</v>
      </c>
      <c r="N363" s="13">
        <v>0.99719000000000002</v>
      </c>
      <c r="O363" s="12">
        <v>2.761E-3</v>
      </c>
    </row>
    <row r="364" spans="2:15" x14ac:dyDescent="0.3">
      <c r="B364" s="21">
        <v>43889</v>
      </c>
      <c r="C364" s="20">
        <v>3220.48</v>
      </c>
      <c r="D364" s="19">
        <v>32.5</v>
      </c>
      <c r="E364" s="16">
        <v>1171.9949999999999</v>
      </c>
      <c r="F364" s="16">
        <v>255</v>
      </c>
      <c r="G364" s="17">
        <v>25021319.719999999</v>
      </c>
      <c r="H364" s="16">
        <v>829913</v>
      </c>
      <c r="I364" s="18">
        <f t="shared" si="114"/>
        <v>30.149328568175218</v>
      </c>
      <c r="J364" s="17">
        <v>25021319.719999999</v>
      </c>
      <c r="K364" s="16">
        <f t="shared" si="115"/>
        <v>829913</v>
      </c>
      <c r="L364" s="15">
        <f t="shared" si="116"/>
        <v>0</v>
      </c>
      <c r="M364" s="14">
        <v>1.0001100000000001</v>
      </c>
      <c r="N364" s="13">
        <v>0.99731199999999998</v>
      </c>
      <c r="O364" s="12">
        <v>2.7980000000000001E-3</v>
      </c>
    </row>
    <row r="365" spans="2:15" x14ac:dyDescent="0.3">
      <c r="B365" s="21">
        <v>43888</v>
      </c>
      <c r="C365" s="20">
        <v>3369.22</v>
      </c>
      <c r="D365" s="19">
        <v>32</v>
      </c>
      <c r="E365" s="16">
        <v>354.77479999999997</v>
      </c>
      <c r="F365" s="16">
        <v>142</v>
      </c>
      <c r="G365" s="17">
        <v>26177942.649999999</v>
      </c>
      <c r="H365" s="16">
        <v>829913</v>
      </c>
      <c r="I365" s="18">
        <f t="shared" si="114"/>
        <v>31.542996253824196</v>
      </c>
      <c r="J365" s="17">
        <v>26177942.649999999</v>
      </c>
      <c r="K365" s="16">
        <f t="shared" si="115"/>
        <v>829913</v>
      </c>
      <c r="L365" s="15">
        <f t="shared" si="116"/>
        <v>0</v>
      </c>
      <c r="M365" s="14">
        <v>1.0000830000000001</v>
      </c>
      <c r="N365" s="13">
        <v>0.99724599999999997</v>
      </c>
      <c r="O365" s="12">
        <v>2.8379999999999998E-3</v>
      </c>
    </row>
    <row r="366" spans="2:15" x14ac:dyDescent="0.3">
      <c r="B366" s="21">
        <v>43887</v>
      </c>
      <c r="C366" s="20">
        <v>3520.15</v>
      </c>
      <c r="D366" s="19">
        <v>33.04</v>
      </c>
      <c r="E366" s="16">
        <v>309.82380000000001</v>
      </c>
      <c r="F366" s="16">
        <v>108</v>
      </c>
      <c r="G366" s="17">
        <v>27351101.629999999</v>
      </c>
      <c r="H366" s="16">
        <v>829913</v>
      </c>
      <c r="I366" s="18">
        <f t="shared" si="114"/>
        <v>32.956588979808728</v>
      </c>
      <c r="J366" s="17">
        <v>27351101.629999999</v>
      </c>
      <c r="K366" s="16">
        <f t="shared" si="115"/>
        <v>829913</v>
      </c>
      <c r="L366" s="15">
        <f t="shared" si="116"/>
        <v>0</v>
      </c>
      <c r="M366" s="14">
        <v>1.0000579999999999</v>
      </c>
      <c r="N366" s="13">
        <v>0.99722200000000005</v>
      </c>
      <c r="O366" s="12">
        <v>2.836E-3</v>
      </c>
    </row>
    <row r="367" spans="2:15" x14ac:dyDescent="0.3">
      <c r="B367" s="21">
        <v>43886</v>
      </c>
      <c r="C367" s="20">
        <v>3542.35</v>
      </c>
      <c r="D367" s="19">
        <v>33.17</v>
      </c>
      <c r="E367" s="16">
        <v>811.57759999999996</v>
      </c>
      <c r="F367" s="16">
        <v>132</v>
      </c>
      <c r="G367" s="17">
        <v>27524680.969999999</v>
      </c>
      <c r="H367" s="16">
        <v>829913</v>
      </c>
      <c r="I367" s="18">
        <f t="shared" si="114"/>
        <v>33.165742638083749</v>
      </c>
      <c r="J367" s="17">
        <v>27524680.969999999</v>
      </c>
      <c r="K367" s="16">
        <f t="shared" si="115"/>
        <v>829913</v>
      </c>
      <c r="L367" s="15">
        <f t="shared" si="116"/>
        <v>0</v>
      </c>
      <c r="M367" s="14">
        <v>1.0000359999999999</v>
      </c>
      <c r="N367" s="13">
        <v>0.997193</v>
      </c>
      <c r="O367" s="12">
        <v>2.843E-3</v>
      </c>
    </row>
    <row r="368" spans="2:15" x14ac:dyDescent="0.3">
      <c r="B368" s="21">
        <v>43885</v>
      </c>
      <c r="C368" s="20">
        <v>3642.83</v>
      </c>
      <c r="D368" s="19">
        <v>34.11</v>
      </c>
      <c r="E368" s="16">
        <v>850.54009999999994</v>
      </c>
      <c r="F368" s="16">
        <v>194</v>
      </c>
      <c r="G368" s="17">
        <v>27759690.82</v>
      </c>
      <c r="H368" s="16">
        <v>813913</v>
      </c>
      <c r="I368" s="18">
        <f t="shared" si="114"/>
        <v>34.106459560174123</v>
      </c>
      <c r="J368" s="17">
        <v>28305394.170000002</v>
      </c>
      <c r="K368" s="16">
        <f t="shared" si="115"/>
        <v>829913</v>
      </c>
      <c r="L368" s="15">
        <f t="shared" si="116"/>
        <v>0</v>
      </c>
      <c r="M368" s="14">
        <v>1.000005</v>
      </c>
      <c r="N368" s="13">
        <v>0.99717900000000004</v>
      </c>
      <c r="O368" s="12">
        <v>2.826E-3</v>
      </c>
    </row>
    <row r="369" spans="2:15" x14ac:dyDescent="0.3">
      <c r="B369" s="21">
        <v>43882</v>
      </c>
      <c r="C369" s="20">
        <v>3802.38</v>
      </c>
      <c r="D369" s="19">
        <v>35.549999999999997</v>
      </c>
      <c r="E369" s="16">
        <v>394.15090000000004</v>
      </c>
      <c r="F369" s="16">
        <v>31</v>
      </c>
      <c r="G369" s="17">
        <v>28977504.210000001</v>
      </c>
      <c r="H369" s="16">
        <v>813913</v>
      </c>
      <c r="I369" s="18">
        <f t="shared" si="114"/>
        <v>35.602704723969268</v>
      </c>
      <c r="J369" s="17">
        <v>29547147.489999998</v>
      </c>
      <c r="K369" s="16">
        <f t="shared" si="115"/>
        <v>829913</v>
      </c>
      <c r="L369" s="15">
        <f t="shared" si="116"/>
        <v>16000</v>
      </c>
      <c r="M369" s="14">
        <v>0.99994000000000005</v>
      </c>
      <c r="N369" s="13">
        <v>0.99711000000000005</v>
      </c>
      <c r="O369" s="12">
        <v>2.8310000000000002E-3</v>
      </c>
    </row>
    <row r="370" spans="2:15" x14ac:dyDescent="0.3">
      <c r="B370" s="21">
        <v>43881</v>
      </c>
      <c r="C370" s="20">
        <v>3823.04</v>
      </c>
      <c r="D370" s="19">
        <v>35.799999999999997</v>
      </c>
      <c r="E370" s="16">
        <v>110.8023</v>
      </c>
      <c r="F370" s="16">
        <v>27</v>
      </c>
      <c r="G370" s="17">
        <v>29136329.73</v>
      </c>
      <c r="H370" s="16">
        <v>813913</v>
      </c>
      <c r="I370" s="18">
        <f t="shared" si="114"/>
        <v>35.797842926701009</v>
      </c>
      <c r="J370" s="17">
        <v>29136329.73</v>
      </c>
      <c r="K370" s="16">
        <f t="shared" si="115"/>
        <v>813913</v>
      </c>
      <c r="L370" s="15">
        <f t="shared" si="116"/>
        <v>0</v>
      </c>
      <c r="M370" s="14">
        <v>1.000427</v>
      </c>
      <c r="N370" s="13">
        <v>0.99753400000000003</v>
      </c>
      <c r="O370" s="12">
        <v>2.8930000000000002E-3</v>
      </c>
    </row>
    <row r="371" spans="2:15" x14ac:dyDescent="0.3">
      <c r="B371" s="21">
        <v>43880</v>
      </c>
      <c r="C371" s="20">
        <v>3850.89</v>
      </c>
      <c r="D371" s="19">
        <v>36.1</v>
      </c>
      <c r="E371" s="16">
        <v>79.609589999999997</v>
      </c>
      <c r="F371" s="16">
        <v>22</v>
      </c>
      <c r="G371" s="17">
        <v>29349310.219999999</v>
      </c>
      <c r="H371" s="16">
        <v>813913</v>
      </c>
      <c r="I371" s="18">
        <f t="shared" si="114"/>
        <v>36.05951768800842</v>
      </c>
      <c r="J371" s="17">
        <v>29349310.219999999</v>
      </c>
      <c r="K371" s="16">
        <f t="shared" si="115"/>
        <v>813913</v>
      </c>
      <c r="L371" s="15">
        <f t="shared" si="116"/>
        <v>0</v>
      </c>
      <c r="M371" s="14">
        <v>1.000402</v>
      </c>
      <c r="N371" s="13">
        <v>0.99751100000000004</v>
      </c>
      <c r="O371" s="12">
        <v>2.8909999999999999E-3</v>
      </c>
    </row>
    <row r="372" spans="2:15" x14ac:dyDescent="0.3">
      <c r="B372" s="21">
        <v>43879</v>
      </c>
      <c r="C372" s="20">
        <v>3847.81</v>
      </c>
      <c r="D372" s="19">
        <v>36</v>
      </c>
      <c r="E372" s="16">
        <v>85.391249999999999</v>
      </c>
      <c r="F372" s="16">
        <v>21</v>
      </c>
      <c r="G372" s="17">
        <v>29326347.66</v>
      </c>
      <c r="H372" s="16">
        <v>813913</v>
      </c>
      <c r="I372" s="18">
        <f t="shared" si="114"/>
        <v>36.031305139492794</v>
      </c>
      <c r="J372" s="17">
        <v>29326347.66</v>
      </c>
      <c r="K372" s="16">
        <f t="shared" si="115"/>
        <v>813913</v>
      </c>
      <c r="L372" s="15">
        <f t="shared" si="116"/>
        <v>0</v>
      </c>
      <c r="M372" s="14">
        <v>1.00038</v>
      </c>
      <c r="N372" s="13">
        <v>0.99749299999999996</v>
      </c>
      <c r="O372" s="12">
        <v>2.8879999999999999E-3</v>
      </c>
    </row>
    <row r="373" spans="2:15" x14ac:dyDescent="0.3">
      <c r="B373" s="21">
        <v>43878</v>
      </c>
      <c r="C373" s="20">
        <v>3861.73</v>
      </c>
      <c r="D373" s="19">
        <v>36.25</v>
      </c>
      <c r="E373" s="16">
        <v>131.35139999999998</v>
      </c>
      <c r="F373" s="16">
        <v>16</v>
      </c>
      <c r="G373" s="17">
        <v>29433004.920000002</v>
      </c>
      <c r="H373" s="16">
        <v>813913</v>
      </c>
      <c r="I373" s="18">
        <f t="shared" si="114"/>
        <v>36.162347720210882</v>
      </c>
      <c r="J373" s="17">
        <v>29433004.920000002</v>
      </c>
      <c r="K373" s="16">
        <f t="shared" si="115"/>
        <v>813913</v>
      </c>
      <c r="L373" s="15">
        <f t="shared" si="116"/>
        <v>0</v>
      </c>
      <c r="M373" s="14">
        <v>1.0003569999999999</v>
      </c>
      <c r="N373" s="13">
        <v>0.99747399999999997</v>
      </c>
      <c r="O373" s="12">
        <v>2.882E-3</v>
      </c>
    </row>
    <row r="374" spans="2:15" x14ac:dyDescent="0.3">
      <c r="B374" s="21">
        <v>43875</v>
      </c>
      <c r="C374" s="20">
        <v>3851.1</v>
      </c>
      <c r="D374" s="19">
        <v>36.119999999999997</v>
      </c>
      <c r="E374" s="16">
        <v>96.053240000000002</v>
      </c>
      <c r="F374" s="16">
        <v>21</v>
      </c>
      <c r="G374" s="17">
        <v>29354054.32</v>
      </c>
      <c r="H374" s="16">
        <v>813913</v>
      </c>
      <c r="I374" s="18">
        <f t="shared" si="114"/>
        <v>36.065346443661667</v>
      </c>
      <c r="J374" s="17">
        <v>29354054.32</v>
      </c>
      <c r="K374" s="16">
        <f t="shared" si="115"/>
        <v>813913</v>
      </c>
      <c r="L374" s="15">
        <f t="shared" si="116"/>
        <v>0</v>
      </c>
      <c r="M374" s="14">
        <v>1.000291</v>
      </c>
      <c r="N374" s="13">
        <v>0.99740200000000001</v>
      </c>
      <c r="O374" s="12">
        <v>2.8890000000000001E-3</v>
      </c>
    </row>
    <row r="375" spans="2:15" x14ac:dyDescent="0.3">
      <c r="B375" s="21">
        <v>43874</v>
      </c>
      <c r="C375" s="20">
        <v>3859.8</v>
      </c>
      <c r="D375" s="19">
        <v>36.14</v>
      </c>
      <c r="E375" s="16">
        <v>116.95739999999999</v>
      </c>
      <c r="F375" s="16">
        <v>22</v>
      </c>
      <c r="G375" s="17">
        <v>29421116.690000001</v>
      </c>
      <c r="H375" s="16">
        <v>813913</v>
      </c>
      <c r="I375" s="18">
        <f t="shared" si="114"/>
        <v>36.147741453939183</v>
      </c>
      <c r="J375" s="17">
        <v>29421116.690000001</v>
      </c>
      <c r="K375" s="16">
        <f t="shared" si="115"/>
        <v>813913</v>
      </c>
      <c r="L375" s="15">
        <f t="shared" si="116"/>
        <v>0</v>
      </c>
      <c r="M375" s="14">
        <v>1.0002690000000001</v>
      </c>
      <c r="N375" s="13">
        <v>0.99737699999999996</v>
      </c>
      <c r="O375" s="12">
        <v>2.892E-3</v>
      </c>
    </row>
    <row r="376" spans="2:15" x14ac:dyDescent="0.3">
      <c r="B376" s="21">
        <v>43873</v>
      </c>
      <c r="C376" s="20">
        <v>3871.15</v>
      </c>
      <c r="D376" s="19">
        <v>36.229999999999997</v>
      </c>
      <c r="E376" s="16">
        <v>58.961379999999998</v>
      </c>
      <c r="F376" s="16">
        <v>24</v>
      </c>
      <c r="G376" s="17">
        <v>29508194.600000001</v>
      </c>
      <c r="H376" s="16">
        <v>813913</v>
      </c>
      <c r="I376" s="18">
        <f t="shared" si="114"/>
        <v>36.254728208051723</v>
      </c>
      <c r="J376" s="17">
        <v>29508194.600000001</v>
      </c>
      <c r="K376" s="16">
        <f t="shared" si="115"/>
        <v>813913</v>
      </c>
      <c r="L376" s="15">
        <f t="shared" si="116"/>
        <v>0</v>
      </c>
      <c r="M376" s="14">
        <v>1.000246</v>
      </c>
      <c r="N376" s="13">
        <v>0.997359</v>
      </c>
      <c r="O376" s="12">
        <v>2.8869999999999998E-3</v>
      </c>
    </row>
    <row r="377" spans="2:15" x14ac:dyDescent="0.3">
      <c r="B377" s="21">
        <v>43872</v>
      </c>
      <c r="C377" s="20">
        <v>3836.73</v>
      </c>
      <c r="D377" s="19">
        <v>35.92</v>
      </c>
      <c r="E377" s="16">
        <v>100.2418</v>
      </c>
      <c r="F377" s="16">
        <v>21</v>
      </c>
      <c r="G377" s="17">
        <v>29246440.32</v>
      </c>
      <c r="H377" s="16">
        <v>813913</v>
      </c>
      <c r="I377" s="18">
        <f t="shared" si="114"/>
        <v>35.933128381043183</v>
      </c>
      <c r="J377" s="17">
        <v>29246440.32</v>
      </c>
      <c r="K377" s="16">
        <f t="shared" si="115"/>
        <v>813913</v>
      </c>
      <c r="L377" s="15">
        <f t="shared" si="116"/>
        <v>0</v>
      </c>
      <c r="M377" s="14">
        <v>1.0002260000000001</v>
      </c>
      <c r="N377" s="13">
        <v>0.99733799999999995</v>
      </c>
      <c r="O377" s="12">
        <v>2.8890000000000001E-3</v>
      </c>
    </row>
    <row r="378" spans="2:15" x14ac:dyDescent="0.3">
      <c r="B378" s="21">
        <v>43871</v>
      </c>
      <c r="C378" s="20">
        <v>3810.3</v>
      </c>
      <c r="D378" s="19">
        <v>35.67</v>
      </c>
      <c r="E378" s="16">
        <v>122.5902</v>
      </c>
      <c r="F378" s="16">
        <v>35</v>
      </c>
      <c r="G378" s="17">
        <v>29045431.239999998</v>
      </c>
      <c r="H378" s="16">
        <v>813913</v>
      </c>
      <c r="I378" s="18">
        <f t="shared" si="114"/>
        <v>35.686162083662502</v>
      </c>
      <c r="J378" s="17">
        <v>29045431.239999998</v>
      </c>
      <c r="K378" s="16">
        <f t="shared" si="115"/>
        <v>813913</v>
      </c>
      <c r="L378" s="15">
        <f t="shared" si="116"/>
        <v>0</v>
      </c>
      <c r="M378" s="14">
        <v>1.000205</v>
      </c>
      <c r="N378" s="13">
        <v>0.99732399999999999</v>
      </c>
      <c r="O378" s="12">
        <v>2.8809999999999999E-3</v>
      </c>
    </row>
    <row r="379" spans="2:15" x14ac:dyDescent="0.3">
      <c r="B379" s="21">
        <v>43868</v>
      </c>
      <c r="C379" s="20">
        <v>3841.83</v>
      </c>
      <c r="D379" s="19">
        <v>35.94</v>
      </c>
      <c r="E379" s="16">
        <v>95.61263000000001</v>
      </c>
      <c r="F379" s="16">
        <v>27</v>
      </c>
      <c r="G379" s="17">
        <v>29287876.73</v>
      </c>
      <c r="H379" s="16">
        <v>813913</v>
      </c>
      <c r="I379" s="18">
        <f t="shared" si="114"/>
        <v>35.984038502886669</v>
      </c>
      <c r="J379" s="17">
        <v>29287876.73</v>
      </c>
      <c r="K379" s="16">
        <f t="shared" si="115"/>
        <v>813913</v>
      </c>
      <c r="L379" s="15">
        <f t="shared" si="116"/>
        <v>0</v>
      </c>
      <c r="M379" s="14">
        <v>1.000138</v>
      </c>
      <c r="N379" s="13">
        <v>0.99725200000000003</v>
      </c>
      <c r="O379" s="12">
        <v>2.8860000000000001E-3</v>
      </c>
    </row>
    <row r="380" spans="2:15" x14ac:dyDescent="0.3">
      <c r="B380" s="21">
        <v>43867</v>
      </c>
      <c r="C380" s="20">
        <v>3844.67</v>
      </c>
      <c r="D380" s="19">
        <v>36</v>
      </c>
      <c r="E380" s="16">
        <v>129.59780000000001</v>
      </c>
      <c r="F380" s="16">
        <v>31</v>
      </c>
      <c r="G380" s="17">
        <v>28770139.09</v>
      </c>
      <c r="H380" s="16">
        <v>798913</v>
      </c>
      <c r="I380" s="18">
        <f t="shared" si="114"/>
        <v>36.011604630291409</v>
      </c>
      <c r="J380" s="17">
        <v>29310313.16</v>
      </c>
      <c r="K380" s="16">
        <f t="shared" si="115"/>
        <v>813913</v>
      </c>
      <c r="L380" s="15">
        <f t="shared" si="116"/>
        <v>0</v>
      </c>
      <c r="M380" s="14">
        <v>1.0001070000000001</v>
      </c>
      <c r="N380" s="13">
        <v>0.99722599999999995</v>
      </c>
      <c r="O380" s="12">
        <v>2.8809999999999999E-3</v>
      </c>
    </row>
    <row r="381" spans="2:15" x14ac:dyDescent="0.3">
      <c r="B381" s="21">
        <v>43866</v>
      </c>
      <c r="C381" s="20">
        <v>3864.96</v>
      </c>
      <c r="D381" s="19">
        <v>36.200000000000003</v>
      </c>
      <c r="E381" s="16">
        <v>450.77780000000001</v>
      </c>
      <c r="F381" s="16">
        <v>62</v>
      </c>
      <c r="G381" s="17">
        <v>28379560.289999999</v>
      </c>
      <c r="H381" s="16">
        <v>783913</v>
      </c>
      <c r="I381" s="18">
        <f t="shared" si="114"/>
        <v>36.202436099414093</v>
      </c>
      <c r="J381" s="17">
        <v>29465633.370000001</v>
      </c>
      <c r="K381" s="16">
        <f t="shared" si="115"/>
        <v>813913</v>
      </c>
      <c r="L381" s="15">
        <f t="shared" si="116"/>
        <v>15000</v>
      </c>
      <c r="M381" s="14">
        <v>1.0000800000000001</v>
      </c>
      <c r="N381" s="13">
        <v>0.99720500000000001</v>
      </c>
      <c r="O381" s="12">
        <v>2.875E-3</v>
      </c>
    </row>
    <row r="382" spans="2:15" x14ac:dyDescent="0.3">
      <c r="B382" s="21">
        <v>43865</v>
      </c>
      <c r="C382" s="20">
        <v>3835.33</v>
      </c>
      <c r="D382" s="19">
        <v>36</v>
      </c>
      <c r="E382" s="16">
        <v>282.32830000000001</v>
      </c>
      <c r="F382" s="16">
        <v>72</v>
      </c>
      <c r="G382" s="17">
        <v>28163291.190000001</v>
      </c>
      <c r="H382" s="16">
        <v>783913</v>
      </c>
      <c r="I382" s="18">
        <f t="shared" si="114"/>
        <v>35.926552040851476</v>
      </c>
      <c r="J382" s="17">
        <v>28702189.469999999</v>
      </c>
      <c r="K382" s="16">
        <f t="shared" si="115"/>
        <v>798913</v>
      </c>
      <c r="L382" s="15">
        <f t="shared" si="116"/>
        <v>15000</v>
      </c>
      <c r="M382" s="14">
        <v>0.99997599999999998</v>
      </c>
      <c r="N382" s="13">
        <v>0.99703799999999998</v>
      </c>
      <c r="O382" s="12">
        <v>2.9380000000000001E-3</v>
      </c>
    </row>
    <row r="383" spans="2:15" x14ac:dyDescent="0.3">
      <c r="B383" s="21">
        <v>43864</v>
      </c>
      <c r="C383" s="20">
        <v>3773.88</v>
      </c>
      <c r="D383" s="19">
        <v>35.33</v>
      </c>
      <c r="E383" s="16">
        <v>244.24710000000002</v>
      </c>
      <c r="F383" s="16">
        <v>81</v>
      </c>
      <c r="G383" s="17">
        <v>27713019.609999999</v>
      </c>
      <c r="H383" s="16">
        <v>783913</v>
      </c>
      <c r="I383" s="18">
        <f t="shared" si="114"/>
        <v>35.352162306276334</v>
      </c>
      <c r="J383" s="17">
        <v>27713019.609999999</v>
      </c>
      <c r="K383" s="16">
        <f t="shared" si="115"/>
        <v>783913</v>
      </c>
      <c r="L383" s="15">
        <f t="shared" si="116"/>
        <v>0</v>
      </c>
      <c r="M383" s="14">
        <v>1.0001960000000001</v>
      </c>
      <c r="N383" s="13">
        <v>0.997197</v>
      </c>
      <c r="O383" s="12">
        <v>2.9989999999999999E-3</v>
      </c>
    </row>
    <row r="384" spans="2:15" x14ac:dyDescent="0.3">
      <c r="B384" s="21">
        <v>43861</v>
      </c>
      <c r="C384" s="20">
        <v>3761.17</v>
      </c>
      <c r="D384" s="19">
        <v>35.17</v>
      </c>
      <c r="E384" s="16">
        <v>150.91139999999999</v>
      </c>
      <c r="F384" s="16">
        <v>65</v>
      </c>
      <c r="G384" s="17">
        <v>27621368.859999999</v>
      </c>
      <c r="H384" s="16">
        <v>783913</v>
      </c>
      <c r="I384" s="18">
        <f t="shared" si="114"/>
        <v>35.235247865515689</v>
      </c>
      <c r="J384" s="17">
        <v>27621368.859999999</v>
      </c>
      <c r="K384" s="16">
        <f t="shared" si="115"/>
        <v>783913</v>
      </c>
      <c r="L384" s="15">
        <f t="shared" si="116"/>
        <v>0</v>
      </c>
      <c r="M384" s="14">
        <v>1.00013</v>
      </c>
      <c r="N384" s="13">
        <v>0.99713799999999997</v>
      </c>
      <c r="O384" s="12">
        <v>2.9919999999999999E-3</v>
      </c>
    </row>
    <row r="385" spans="2:15" x14ac:dyDescent="0.3">
      <c r="B385" s="21">
        <v>43860</v>
      </c>
      <c r="C385" s="20">
        <v>3786.81</v>
      </c>
      <c r="D385" s="19">
        <v>35.46</v>
      </c>
      <c r="E385" s="16">
        <v>121.9543</v>
      </c>
      <c r="F385" s="16">
        <v>47</v>
      </c>
      <c r="G385" s="17">
        <v>27243246.870000001</v>
      </c>
      <c r="H385" s="16">
        <v>767913</v>
      </c>
      <c r="I385" s="18">
        <f t="shared" si="114"/>
        <v>35.476996573830633</v>
      </c>
      <c r="J385" s="17">
        <v>27810878.82</v>
      </c>
      <c r="K385" s="16">
        <f t="shared" si="115"/>
        <v>783913</v>
      </c>
      <c r="L385" s="15">
        <f t="shared" si="116"/>
        <v>0</v>
      </c>
      <c r="M385" s="14">
        <v>1.0001</v>
      </c>
      <c r="N385" s="13">
        <v>0.99709700000000001</v>
      </c>
      <c r="O385" s="12">
        <v>3.003E-3</v>
      </c>
    </row>
    <row r="386" spans="2:15" x14ac:dyDescent="0.3">
      <c r="B386" s="21">
        <v>43859</v>
      </c>
      <c r="C386" s="20">
        <v>3819.95</v>
      </c>
      <c r="D386" s="19">
        <v>35.770000000000003</v>
      </c>
      <c r="E386" s="16">
        <v>337.55379999999997</v>
      </c>
      <c r="F386" s="16">
        <v>47</v>
      </c>
      <c r="G386" s="17">
        <v>27482181.73</v>
      </c>
      <c r="H386" s="16">
        <v>767913</v>
      </c>
      <c r="I386" s="18">
        <f t="shared" si="114"/>
        <v>35.788144920062557</v>
      </c>
      <c r="J386" s="17">
        <v>28054792.050000001</v>
      </c>
      <c r="K386" s="16">
        <f t="shared" si="115"/>
        <v>783913</v>
      </c>
      <c r="L386" s="15">
        <f t="shared" si="116"/>
        <v>16000</v>
      </c>
      <c r="M386" s="14">
        <v>1.0000770000000001</v>
      </c>
      <c r="N386" s="13">
        <v>0.99707599999999996</v>
      </c>
      <c r="O386" s="12">
        <v>3.0010000000000002E-3</v>
      </c>
    </row>
    <row r="387" spans="2:15" x14ac:dyDescent="0.3">
      <c r="B387" s="21">
        <v>43858</v>
      </c>
      <c r="C387" s="20">
        <v>3819.69</v>
      </c>
      <c r="D387" s="19">
        <v>35.770000000000003</v>
      </c>
      <c r="E387" s="16">
        <v>123.8843</v>
      </c>
      <c r="F387" s="16">
        <v>57</v>
      </c>
      <c r="G387" s="17">
        <v>27480788.809999999</v>
      </c>
      <c r="H387" s="16">
        <v>767913</v>
      </c>
      <c r="I387" s="18">
        <f t="shared" si="114"/>
        <v>35.786331016664647</v>
      </c>
      <c r="J387" s="17">
        <v>27480788.809999999</v>
      </c>
      <c r="K387" s="16">
        <f t="shared" si="115"/>
        <v>767913</v>
      </c>
      <c r="L387" s="15">
        <f t="shared" si="116"/>
        <v>0</v>
      </c>
      <c r="M387" s="14">
        <v>0.99998200000000004</v>
      </c>
      <c r="N387" s="13">
        <v>0.99691399999999997</v>
      </c>
      <c r="O387" s="12">
        <v>3.068E-3</v>
      </c>
    </row>
    <row r="388" spans="2:15" x14ac:dyDescent="0.3">
      <c r="B388" s="21">
        <v>43857</v>
      </c>
      <c r="C388" s="20">
        <v>3793.75</v>
      </c>
      <c r="D388" s="19">
        <v>35.6</v>
      </c>
      <c r="E388" s="16">
        <v>214.67310000000001</v>
      </c>
      <c r="F388" s="16">
        <v>82</v>
      </c>
      <c r="G388" s="17">
        <v>27294524.25</v>
      </c>
      <c r="H388" s="16">
        <v>767913</v>
      </c>
      <c r="I388" s="18">
        <f t="shared" si="114"/>
        <v>35.54377156005954</v>
      </c>
      <c r="J388" s="17">
        <v>27294524.25</v>
      </c>
      <c r="K388" s="16">
        <f t="shared" si="115"/>
        <v>767913</v>
      </c>
      <c r="L388" s="15">
        <f t="shared" si="116"/>
        <v>0</v>
      </c>
      <c r="M388" s="14">
        <v>0.99995999999999996</v>
      </c>
      <c r="N388" s="13">
        <v>0.99690400000000001</v>
      </c>
      <c r="O388" s="12">
        <v>3.0560000000000001E-3</v>
      </c>
    </row>
    <row r="389" spans="2:15" x14ac:dyDescent="0.3">
      <c r="B389" s="21">
        <v>43854</v>
      </c>
      <c r="C389" s="20">
        <v>3922.08</v>
      </c>
      <c r="D389" s="19">
        <v>36.74</v>
      </c>
      <c r="E389" s="16">
        <v>169.89359999999999</v>
      </c>
      <c r="F389" s="16">
        <v>34</v>
      </c>
      <c r="G389" s="17">
        <v>28219842.920000002</v>
      </c>
      <c r="H389" s="16">
        <v>767913</v>
      </c>
      <c r="I389" s="18">
        <f t="shared" si="114"/>
        <v>36.748750079761642</v>
      </c>
      <c r="J389" s="17">
        <v>28219842.920000002</v>
      </c>
      <c r="K389" s="16">
        <f t="shared" si="115"/>
        <v>767913</v>
      </c>
      <c r="L389" s="15">
        <f t="shared" si="116"/>
        <v>0</v>
      </c>
      <c r="M389" s="14">
        <v>0.999892</v>
      </c>
      <c r="N389" s="13">
        <v>0.99682999999999999</v>
      </c>
      <c r="O389" s="12">
        <v>3.0620000000000001E-3</v>
      </c>
    </row>
    <row r="390" spans="2:15" x14ac:dyDescent="0.3">
      <c r="B390" s="21">
        <v>43853</v>
      </c>
      <c r="C390" s="20">
        <v>3911.39</v>
      </c>
      <c r="D390" s="19">
        <v>36.64</v>
      </c>
      <c r="E390" s="16">
        <v>103.33489999999999</v>
      </c>
      <c r="F390" s="16">
        <v>29</v>
      </c>
      <c r="G390" s="17">
        <v>27777260.32</v>
      </c>
      <c r="H390" s="16">
        <v>757913</v>
      </c>
      <c r="I390" s="18">
        <f t="shared" si="114"/>
        <v>36.649668655901138</v>
      </c>
      <c r="J390" s="17">
        <v>28143757.010000002</v>
      </c>
      <c r="K390" s="16">
        <f t="shared" si="115"/>
        <v>767913</v>
      </c>
      <c r="L390" s="15">
        <f t="shared" si="116"/>
        <v>0</v>
      </c>
      <c r="M390" s="14">
        <v>0.99986600000000003</v>
      </c>
      <c r="N390" s="13">
        <v>0.99681299999999995</v>
      </c>
      <c r="O390" s="12">
        <v>3.0530000000000002E-3</v>
      </c>
    </row>
    <row r="391" spans="2:15" x14ac:dyDescent="0.3">
      <c r="B391" s="21">
        <v>43852</v>
      </c>
      <c r="C391" s="20">
        <v>3908.03</v>
      </c>
      <c r="D391" s="19">
        <v>36.61</v>
      </c>
      <c r="E391" s="16">
        <v>185.14709999999999</v>
      </c>
      <c r="F391" s="16">
        <v>31</v>
      </c>
      <c r="G391" s="17">
        <v>27754467.370000001</v>
      </c>
      <c r="H391" s="16">
        <v>757913</v>
      </c>
      <c r="I391" s="18">
        <f t="shared" si="114"/>
        <v>36.61959534933429</v>
      </c>
      <c r="J391" s="17">
        <v>28120663.32</v>
      </c>
      <c r="K391" s="16">
        <f t="shared" si="115"/>
        <v>767913</v>
      </c>
      <c r="L391" s="15">
        <f t="shared" si="116"/>
        <v>10000</v>
      </c>
      <c r="M391" s="14">
        <v>0.99409999999999998</v>
      </c>
      <c r="N391" s="13">
        <v>0.989483</v>
      </c>
      <c r="O391" s="12">
        <v>4.6169999999999996E-3</v>
      </c>
    </row>
    <row r="392" spans="2:15" x14ac:dyDescent="0.3">
      <c r="B392" s="21">
        <v>43851</v>
      </c>
      <c r="C392" s="20">
        <v>3928.92</v>
      </c>
      <c r="D392" s="19">
        <v>36.9</v>
      </c>
      <c r="E392" s="16">
        <v>195.3451</v>
      </c>
      <c r="F392" s="16">
        <v>23</v>
      </c>
      <c r="G392" s="17">
        <v>27903046.5</v>
      </c>
      <c r="H392" s="16">
        <v>757913</v>
      </c>
      <c r="I392" s="18">
        <f t="shared" si="114"/>
        <v>36.815632533021599</v>
      </c>
      <c r="J392" s="17">
        <v>27903046.5</v>
      </c>
      <c r="K392" s="16">
        <f t="shared" si="115"/>
        <v>757913</v>
      </c>
      <c r="L392" s="15">
        <f t="shared" si="116"/>
        <v>0</v>
      </c>
      <c r="M392" s="14">
        <v>1.0003899999999999</v>
      </c>
      <c r="N392" s="13">
        <v>0.99573500000000004</v>
      </c>
      <c r="O392" s="12">
        <v>4.6550000000000003E-3</v>
      </c>
    </row>
    <row r="393" spans="2:15" x14ac:dyDescent="0.3">
      <c r="B393" s="21">
        <v>43850</v>
      </c>
      <c r="C393" s="20">
        <v>3965.37</v>
      </c>
      <c r="D393" s="19">
        <v>37.159999999999997</v>
      </c>
      <c r="E393" s="16">
        <v>98.259539999999987</v>
      </c>
      <c r="F393" s="16">
        <v>32</v>
      </c>
      <c r="G393" s="17">
        <v>28162201.359999999</v>
      </c>
      <c r="H393" s="16">
        <v>757913</v>
      </c>
      <c r="I393" s="18">
        <f t="shared" si="114"/>
        <v>37.157564733683152</v>
      </c>
      <c r="J393" s="17">
        <v>28162201.359999999</v>
      </c>
      <c r="K393" s="16">
        <f t="shared" si="115"/>
        <v>757913</v>
      </c>
      <c r="L393" s="15">
        <f t="shared" si="116"/>
        <v>0</v>
      </c>
      <c r="M393" s="14">
        <v>1.0003649999999999</v>
      </c>
      <c r="N393" s="13">
        <v>0.99571600000000005</v>
      </c>
      <c r="O393" s="12">
        <v>4.6490000000000004E-3</v>
      </c>
    </row>
    <row r="394" spans="2:15" x14ac:dyDescent="0.3">
      <c r="B394" s="21">
        <v>43847</v>
      </c>
      <c r="C394" s="20">
        <v>3961.54</v>
      </c>
      <c r="D394" s="19">
        <v>37.130000000000003</v>
      </c>
      <c r="E394" s="16">
        <v>112.92689999999999</v>
      </c>
      <c r="F394" s="16">
        <v>26</v>
      </c>
      <c r="G394" s="17">
        <v>28136987.670000002</v>
      </c>
      <c r="H394" s="16">
        <v>757913</v>
      </c>
      <c r="I394" s="18">
        <f t="shared" si="114"/>
        <v>37.124297472137307</v>
      </c>
      <c r="J394" s="17">
        <v>28136987.670000002</v>
      </c>
      <c r="K394" s="16">
        <f t="shared" si="115"/>
        <v>757913</v>
      </c>
      <c r="L394" s="15">
        <f t="shared" si="116"/>
        <v>0</v>
      </c>
      <c r="M394" s="14">
        <v>1.000299</v>
      </c>
      <c r="N394" s="13">
        <v>0.99564399999999997</v>
      </c>
      <c r="O394" s="12">
        <v>4.6550000000000003E-3</v>
      </c>
    </row>
    <row r="395" spans="2:15" x14ac:dyDescent="0.3">
      <c r="B395" s="21">
        <v>43846</v>
      </c>
      <c r="C395" s="20">
        <v>3957.5</v>
      </c>
      <c r="D395" s="19">
        <v>37.090000000000003</v>
      </c>
      <c r="E395" s="16">
        <v>356.0992</v>
      </c>
      <c r="F395" s="16">
        <v>28</v>
      </c>
      <c r="G395" s="17">
        <v>28109131.09</v>
      </c>
      <c r="H395" s="16">
        <v>757913</v>
      </c>
      <c r="I395" s="18">
        <f t="shared" si="114"/>
        <v>37.087543148092195</v>
      </c>
      <c r="J395" s="17">
        <v>28109131.09</v>
      </c>
      <c r="K395" s="16">
        <f t="shared" si="115"/>
        <v>757913</v>
      </c>
      <c r="L395" s="15">
        <f t="shared" si="116"/>
        <v>0</v>
      </c>
      <c r="M395" s="14">
        <v>1.0002770000000001</v>
      </c>
      <c r="N395" s="13">
        <v>0.99562200000000001</v>
      </c>
      <c r="O395" s="12">
        <v>4.6550000000000003E-3</v>
      </c>
    </row>
    <row r="396" spans="2:15" x14ac:dyDescent="0.3">
      <c r="B396" s="21">
        <v>43845</v>
      </c>
      <c r="C396" s="20">
        <v>3941.74</v>
      </c>
      <c r="D396" s="19">
        <v>36.950000000000003</v>
      </c>
      <c r="E396" s="16">
        <v>278.27780000000001</v>
      </c>
      <c r="F396" s="16">
        <v>57</v>
      </c>
      <c r="G396" s="17">
        <v>27998007.550000001</v>
      </c>
      <c r="H396" s="16">
        <v>757913</v>
      </c>
      <c r="I396" s="18">
        <f t="shared" si="114"/>
        <v>36.94092534367401</v>
      </c>
      <c r="J396" s="17">
        <v>27998007.550000001</v>
      </c>
      <c r="K396" s="16">
        <f t="shared" si="115"/>
        <v>757913</v>
      </c>
      <c r="L396" s="15">
        <f t="shared" si="116"/>
        <v>0</v>
      </c>
      <c r="M396" s="14">
        <v>1.000256</v>
      </c>
      <c r="N396" s="13">
        <v>0.995591</v>
      </c>
      <c r="O396" s="12">
        <v>4.6649999999999999E-3</v>
      </c>
    </row>
    <row r="397" spans="2:15" x14ac:dyDescent="0.3">
      <c r="B397" s="21">
        <v>43844</v>
      </c>
      <c r="C397" s="20">
        <v>3974.29</v>
      </c>
      <c r="D397" s="19">
        <v>37.299999999999997</v>
      </c>
      <c r="E397" s="16">
        <v>120.7675</v>
      </c>
      <c r="F397" s="16">
        <v>38</v>
      </c>
      <c r="G397" s="17">
        <v>28229392.399999999</v>
      </c>
      <c r="H397" s="16">
        <v>757913</v>
      </c>
      <c r="I397" s="18">
        <f t="shared" si="114"/>
        <v>37.246217441843584</v>
      </c>
      <c r="J397" s="17">
        <v>28229392.399999999</v>
      </c>
      <c r="K397" s="16">
        <f t="shared" si="115"/>
        <v>757913</v>
      </c>
      <c r="L397" s="15">
        <f t="shared" si="116"/>
        <v>0</v>
      </c>
      <c r="M397" s="14">
        <v>1.0002310000000001</v>
      </c>
      <c r="N397" s="13">
        <v>0.99557600000000002</v>
      </c>
      <c r="O397" s="12">
        <v>4.6550000000000003E-3</v>
      </c>
    </row>
    <row r="398" spans="2:15" x14ac:dyDescent="0.3">
      <c r="B398" s="21">
        <v>43843</v>
      </c>
      <c r="C398" s="20">
        <v>3995.15</v>
      </c>
      <c r="D398" s="19">
        <v>37.44</v>
      </c>
      <c r="E398" s="16">
        <v>94.893129999999999</v>
      </c>
      <c r="F398" s="16">
        <v>30</v>
      </c>
      <c r="G398" s="17">
        <v>28378523.59</v>
      </c>
      <c r="H398" s="16">
        <v>757913</v>
      </c>
      <c r="I398" s="18">
        <f t="shared" si="114"/>
        <v>37.4429830204786</v>
      </c>
      <c r="J398" s="17">
        <v>28378523.59</v>
      </c>
      <c r="K398" s="16">
        <f t="shared" si="115"/>
        <v>757913</v>
      </c>
      <c r="L398" s="15">
        <f t="shared" si="116"/>
        <v>-62402</v>
      </c>
      <c r="M398" s="14">
        <v>1.000203</v>
      </c>
      <c r="N398" s="13">
        <v>0.99554200000000004</v>
      </c>
      <c r="O398" s="12">
        <v>4.6620000000000003E-3</v>
      </c>
    </row>
    <row r="399" spans="2:15" x14ac:dyDescent="0.3">
      <c r="B399" s="21">
        <v>43840</v>
      </c>
      <c r="C399" s="20">
        <v>3946.89</v>
      </c>
      <c r="D399" s="19">
        <v>36.950000000000003</v>
      </c>
      <c r="E399" s="16">
        <v>78.361720000000005</v>
      </c>
      <c r="F399" s="16">
        <v>28</v>
      </c>
      <c r="G399" s="17">
        <v>30346210.969999999</v>
      </c>
      <c r="H399" s="16">
        <v>820315</v>
      </c>
      <c r="I399" s="18">
        <f t="shared" si="114"/>
        <v>36.993363488416037</v>
      </c>
      <c r="J399" s="17">
        <v>30346210.969999999</v>
      </c>
      <c r="K399" s="16">
        <f t="shared" si="115"/>
        <v>820315</v>
      </c>
      <c r="L399" s="15">
        <f t="shared" si="116"/>
        <v>0</v>
      </c>
      <c r="M399" s="14">
        <v>0.99875700000000001</v>
      </c>
      <c r="N399" s="13">
        <v>0.99445700000000004</v>
      </c>
      <c r="O399" s="12">
        <v>4.3E-3</v>
      </c>
    </row>
    <row r="400" spans="2:15" x14ac:dyDescent="0.3">
      <c r="B400" s="21">
        <v>43839</v>
      </c>
      <c r="C400" s="20">
        <v>3928.15</v>
      </c>
      <c r="D400" s="19">
        <v>36.83</v>
      </c>
      <c r="E400" s="16">
        <v>255.3784</v>
      </c>
      <c r="F400" s="16">
        <v>38</v>
      </c>
      <c r="G400" s="17">
        <v>30207470.84</v>
      </c>
      <c r="H400" s="16">
        <v>820315</v>
      </c>
      <c r="I400" s="18">
        <f t="shared" si="114"/>
        <v>36.824233178717932</v>
      </c>
      <c r="J400" s="17">
        <v>30207470.84</v>
      </c>
      <c r="K400" s="16">
        <f t="shared" si="115"/>
        <v>820315</v>
      </c>
      <c r="L400" s="15">
        <f t="shared" si="116"/>
        <v>0</v>
      </c>
      <c r="M400" s="14">
        <v>0.99863900000000005</v>
      </c>
      <c r="N400" s="13">
        <v>0.99433899999999997</v>
      </c>
      <c r="O400" s="12">
        <v>4.3E-3</v>
      </c>
    </row>
    <row r="401" spans="2:15" x14ac:dyDescent="0.3">
      <c r="B401" s="21">
        <v>43838</v>
      </c>
      <c r="C401" s="20">
        <v>3852.37</v>
      </c>
      <c r="D401" s="19">
        <v>36.090000000000003</v>
      </c>
      <c r="E401" s="16">
        <v>141.8982</v>
      </c>
      <c r="F401" s="16">
        <v>74</v>
      </c>
      <c r="G401" s="17">
        <v>29625338.030000001</v>
      </c>
      <c r="H401" s="16">
        <v>820315</v>
      </c>
      <c r="I401" s="18">
        <f t="shared" ref="I401:I464" si="117">G401/H401</f>
        <v>36.114587725446931</v>
      </c>
      <c r="J401" s="17">
        <v>29625338.030000001</v>
      </c>
      <c r="K401" s="16">
        <f t="shared" ref="K401:K464" si="118">H401+ROUND((J401-G401)/I401,0)</f>
        <v>820315</v>
      </c>
      <c r="L401" s="15">
        <f t="shared" ref="L401:L464" si="119">K401-K402</f>
        <v>0</v>
      </c>
      <c r="M401" s="14">
        <v>1.000345</v>
      </c>
      <c r="N401" s="13">
        <v>0.99460999999999999</v>
      </c>
      <c r="O401" s="12">
        <v>5.7359999999999998E-3</v>
      </c>
    </row>
    <row r="402" spans="2:15" x14ac:dyDescent="0.3">
      <c r="B402" s="21">
        <v>43837</v>
      </c>
      <c r="C402" s="20">
        <v>3905.2</v>
      </c>
      <c r="D402" s="19">
        <v>36.619999999999997</v>
      </c>
      <c r="E402" s="16">
        <v>528.05439999999999</v>
      </c>
      <c r="F402" s="16">
        <v>77</v>
      </c>
      <c r="G402" s="17">
        <v>30032023.260000002</v>
      </c>
      <c r="H402" s="16">
        <v>820315</v>
      </c>
      <c r="I402" s="18">
        <f t="shared" si="117"/>
        <v>36.610354875870854</v>
      </c>
      <c r="J402" s="17">
        <v>30032023.260000002</v>
      </c>
      <c r="K402" s="16">
        <f t="shared" si="118"/>
        <v>820315</v>
      </c>
      <c r="L402" s="15">
        <f t="shared" si="119"/>
        <v>0</v>
      </c>
      <c r="M402" s="14">
        <v>1.000319</v>
      </c>
      <c r="N402" s="13">
        <v>0.99458899999999995</v>
      </c>
      <c r="O402" s="12">
        <v>5.7299999999999999E-3</v>
      </c>
    </row>
    <row r="403" spans="2:15" x14ac:dyDescent="0.3">
      <c r="B403" s="21">
        <v>43833</v>
      </c>
      <c r="C403" s="20">
        <v>3957.93</v>
      </c>
      <c r="D403" s="19">
        <v>37.07</v>
      </c>
      <c r="E403" s="16">
        <v>404.2457</v>
      </c>
      <c r="F403" s="16">
        <v>68</v>
      </c>
      <c r="G403" s="17">
        <v>30440373.510000002</v>
      </c>
      <c r="H403" s="16">
        <v>820315</v>
      </c>
      <c r="I403" s="18">
        <f t="shared" si="117"/>
        <v>37.108151758775591</v>
      </c>
      <c r="J403" s="17">
        <v>30440373.510000002</v>
      </c>
      <c r="K403" s="16">
        <f t="shared" si="118"/>
        <v>820315</v>
      </c>
      <c r="L403" s="15">
        <f t="shared" si="119"/>
        <v>0</v>
      </c>
      <c r="M403" s="14">
        <v>1.000227</v>
      </c>
      <c r="N403" s="13">
        <v>0.99450000000000005</v>
      </c>
      <c r="O403" s="12">
        <v>5.7270000000000003E-3</v>
      </c>
    </row>
    <row r="404" spans="2:15" x14ac:dyDescent="0.3">
      <c r="B404" s="21">
        <v>43832</v>
      </c>
      <c r="C404" s="20">
        <v>4005.49</v>
      </c>
      <c r="D404" s="19">
        <v>37.369999999999997</v>
      </c>
      <c r="E404" s="16">
        <v>200.14420000000001</v>
      </c>
      <c r="F404" s="16">
        <v>63</v>
      </c>
      <c r="G404" s="17">
        <v>30806714.48</v>
      </c>
      <c r="H404" s="16">
        <v>820315</v>
      </c>
      <c r="I404" s="18">
        <f t="shared" si="117"/>
        <v>37.554737484990525</v>
      </c>
      <c r="J404" s="17">
        <v>30806714.48</v>
      </c>
      <c r="K404" s="16">
        <f t="shared" si="118"/>
        <v>820315</v>
      </c>
      <c r="L404" s="15">
        <f t="shared" si="119"/>
        <v>0</v>
      </c>
      <c r="M404" s="14">
        <v>1.000202</v>
      </c>
      <c r="N404" s="13">
        <v>0.994479</v>
      </c>
      <c r="O404" s="12">
        <v>5.7229999999999998E-3</v>
      </c>
    </row>
    <row r="405" spans="2:15" x14ac:dyDescent="0.3">
      <c r="B405" s="21">
        <v>43829</v>
      </c>
      <c r="C405" s="20">
        <v>3914.45</v>
      </c>
      <c r="D405" s="19">
        <v>36.71</v>
      </c>
      <c r="E405" s="16">
        <v>154.45260000000002</v>
      </c>
      <c r="F405" s="16">
        <v>32</v>
      </c>
      <c r="G405" s="17">
        <v>30108948.530000001</v>
      </c>
      <c r="H405" s="16">
        <v>820315</v>
      </c>
      <c r="I405" s="18">
        <f t="shared" si="117"/>
        <v>36.704130157317614</v>
      </c>
      <c r="J405" s="17">
        <v>30108948.530000001</v>
      </c>
      <c r="K405" s="16">
        <f t="shared" si="118"/>
        <v>820315</v>
      </c>
      <c r="L405" s="15">
        <f t="shared" si="119"/>
        <v>0</v>
      </c>
      <c r="M405" s="14">
        <v>1.00014</v>
      </c>
      <c r="N405" s="13">
        <v>0.99440600000000001</v>
      </c>
      <c r="O405" s="12">
        <v>5.7340000000000004E-3</v>
      </c>
    </row>
    <row r="406" spans="2:15" x14ac:dyDescent="0.3">
      <c r="B406" s="21">
        <v>43826</v>
      </c>
      <c r="C406" s="20">
        <v>3917.45</v>
      </c>
      <c r="D406" s="19">
        <v>36.75</v>
      </c>
      <c r="E406" s="16">
        <v>760.10680000000002</v>
      </c>
      <c r="F406" s="16">
        <v>43</v>
      </c>
      <c r="G406" s="17">
        <v>29400071.440000001</v>
      </c>
      <c r="H406" s="16">
        <v>800315</v>
      </c>
      <c r="I406" s="18">
        <f t="shared" si="117"/>
        <v>36.735624647794936</v>
      </c>
      <c r="J406" s="17">
        <v>30134783.93</v>
      </c>
      <c r="K406" s="16">
        <f t="shared" si="118"/>
        <v>820315</v>
      </c>
      <c r="L406" s="15">
        <f t="shared" si="119"/>
        <v>0</v>
      </c>
      <c r="M406" s="14">
        <v>1.000067</v>
      </c>
      <c r="N406" s="13">
        <v>0.99431700000000001</v>
      </c>
      <c r="O406" s="12">
        <v>5.7499999999999999E-3</v>
      </c>
    </row>
    <row r="407" spans="2:15" x14ac:dyDescent="0.3">
      <c r="B407" s="21">
        <v>43822</v>
      </c>
      <c r="C407" s="20">
        <v>3900.71</v>
      </c>
      <c r="D407" s="19">
        <v>36.520000000000003</v>
      </c>
      <c r="E407" s="16">
        <v>71.332729999999998</v>
      </c>
      <c r="F407" s="16">
        <v>25</v>
      </c>
      <c r="G407" s="17">
        <v>29277003.390000001</v>
      </c>
      <c r="H407" s="16">
        <v>800315</v>
      </c>
      <c r="I407" s="18">
        <f t="shared" si="117"/>
        <v>36.581850134009734</v>
      </c>
      <c r="J407" s="17">
        <v>30008640.390000001</v>
      </c>
      <c r="K407" s="16">
        <f t="shared" si="118"/>
        <v>820315</v>
      </c>
      <c r="L407" s="15">
        <f t="shared" si="119"/>
        <v>20000</v>
      </c>
      <c r="M407" s="14">
        <v>0.99997400000000003</v>
      </c>
      <c r="N407" s="13">
        <v>0.994232</v>
      </c>
      <c r="O407" s="12">
        <v>5.7419999999999997E-3</v>
      </c>
    </row>
    <row r="408" spans="2:15" x14ac:dyDescent="0.3">
      <c r="B408" s="21">
        <v>43819</v>
      </c>
      <c r="C408" s="20">
        <v>3874.31</v>
      </c>
      <c r="D408" s="19">
        <v>36.340000000000003</v>
      </c>
      <c r="E408" s="16">
        <v>58.121490000000001</v>
      </c>
      <c r="F408" s="16">
        <v>21</v>
      </c>
      <c r="G408" s="17">
        <v>29082001.449999999</v>
      </c>
      <c r="H408" s="16">
        <v>800315</v>
      </c>
      <c r="I408" s="18">
        <f t="shared" si="117"/>
        <v>36.338193648750803</v>
      </c>
      <c r="J408" s="17">
        <v>29082001.449999999</v>
      </c>
      <c r="K408" s="16">
        <f t="shared" si="118"/>
        <v>800315</v>
      </c>
      <c r="L408" s="15">
        <f t="shared" si="119"/>
        <v>0</v>
      </c>
      <c r="M408" s="14">
        <v>0.99993600000000005</v>
      </c>
      <c r="N408" s="13">
        <v>0.994035</v>
      </c>
      <c r="O408" s="12">
        <v>5.901E-3</v>
      </c>
    </row>
    <row r="409" spans="2:15" x14ac:dyDescent="0.3">
      <c r="B409" s="21">
        <v>43818</v>
      </c>
      <c r="C409" s="20">
        <v>3884.65</v>
      </c>
      <c r="D409" s="19">
        <v>36.44</v>
      </c>
      <c r="E409" s="16">
        <v>111.2919</v>
      </c>
      <c r="F409" s="16">
        <v>20</v>
      </c>
      <c r="G409" s="17">
        <v>29160844.289999999</v>
      </c>
      <c r="H409" s="16">
        <v>800315</v>
      </c>
      <c r="I409" s="18">
        <f t="shared" si="117"/>
        <v>36.43670840856413</v>
      </c>
      <c r="J409" s="17">
        <v>29160844.289999999</v>
      </c>
      <c r="K409" s="16">
        <f t="shared" si="118"/>
        <v>800315</v>
      </c>
      <c r="L409" s="15">
        <f t="shared" si="119"/>
        <v>0</v>
      </c>
      <c r="M409" s="14">
        <v>1.000181</v>
      </c>
      <c r="N409" s="13">
        <v>0.99578900000000004</v>
      </c>
      <c r="O409" s="12">
        <v>4.3930000000000002E-3</v>
      </c>
    </row>
    <row r="410" spans="2:15" x14ac:dyDescent="0.3">
      <c r="B410" s="21">
        <v>43817</v>
      </c>
      <c r="C410" s="20">
        <v>3881.24</v>
      </c>
      <c r="D410" s="19">
        <v>36.42</v>
      </c>
      <c r="E410" s="16">
        <v>148.67579999999998</v>
      </c>
      <c r="F410" s="16">
        <v>24</v>
      </c>
      <c r="G410" s="17">
        <v>29136051.239999998</v>
      </c>
      <c r="H410" s="16">
        <v>800315</v>
      </c>
      <c r="I410" s="18">
        <f t="shared" si="117"/>
        <v>36.405729294090449</v>
      </c>
      <c r="J410" s="17">
        <v>29136051.239999998</v>
      </c>
      <c r="K410" s="16">
        <f t="shared" si="118"/>
        <v>800315</v>
      </c>
      <c r="L410" s="15">
        <f t="shared" si="119"/>
        <v>0</v>
      </c>
      <c r="M410" s="14">
        <v>1.000159</v>
      </c>
      <c r="N410" s="13">
        <v>0.99576299999999995</v>
      </c>
      <c r="O410" s="12">
        <v>4.3969999999999999E-3</v>
      </c>
    </row>
    <row r="411" spans="2:15" x14ac:dyDescent="0.3">
      <c r="B411" s="21">
        <v>43816</v>
      </c>
      <c r="C411" s="20">
        <v>3881.97</v>
      </c>
      <c r="D411" s="19">
        <v>36.409999999999997</v>
      </c>
      <c r="E411" s="16">
        <v>46.361660000000001</v>
      </c>
      <c r="F411" s="16">
        <v>26</v>
      </c>
      <c r="G411" s="17">
        <v>29142075.93</v>
      </c>
      <c r="H411" s="16">
        <v>800315</v>
      </c>
      <c r="I411" s="18">
        <f t="shared" si="117"/>
        <v>36.413257192480458</v>
      </c>
      <c r="J411" s="17">
        <v>29142075.93</v>
      </c>
      <c r="K411" s="16">
        <f t="shared" si="118"/>
        <v>800315</v>
      </c>
      <c r="L411" s="15">
        <f t="shared" si="119"/>
        <v>0</v>
      </c>
      <c r="M411" s="14">
        <v>1.0001370000000001</v>
      </c>
      <c r="N411" s="13">
        <v>0.99574399999999996</v>
      </c>
      <c r="O411" s="12">
        <v>4.3940000000000003E-3</v>
      </c>
    </row>
    <row r="412" spans="2:15" x14ac:dyDescent="0.3">
      <c r="B412" s="21">
        <v>43815</v>
      </c>
      <c r="C412" s="20">
        <v>3846.8</v>
      </c>
      <c r="D412" s="19">
        <v>36.1</v>
      </c>
      <c r="E412" s="16">
        <v>383.83409999999998</v>
      </c>
      <c r="F412" s="16">
        <v>27</v>
      </c>
      <c r="G412" s="17">
        <v>28878981.379999999</v>
      </c>
      <c r="H412" s="16">
        <v>800315</v>
      </c>
      <c r="I412" s="18">
        <f t="shared" si="117"/>
        <v>36.084518445861939</v>
      </c>
      <c r="J412" s="17">
        <v>28878981.379999999</v>
      </c>
      <c r="K412" s="16">
        <f t="shared" si="118"/>
        <v>800315</v>
      </c>
      <c r="L412" s="15">
        <f t="shared" si="119"/>
        <v>0</v>
      </c>
      <c r="M412" s="14">
        <v>1.000116</v>
      </c>
      <c r="N412" s="13">
        <v>0.99571200000000004</v>
      </c>
      <c r="O412" s="12">
        <v>4.4050000000000001E-3</v>
      </c>
    </row>
    <row r="413" spans="2:15" x14ac:dyDescent="0.3">
      <c r="B413" s="21">
        <v>43812</v>
      </c>
      <c r="C413" s="20">
        <v>3835.1</v>
      </c>
      <c r="D413" s="19">
        <v>35.979999999999997</v>
      </c>
      <c r="E413" s="16">
        <v>272.60000000000002</v>
      </c>
      <c r="F413" s="16">
        <v>51</v>
      </c>
      <c r="G413" s="17">
        <v>28073624.449999999</v>
      </c>
      <c r="H413" s="16">
        <v>780315</v>
      </c>
      <c r="I413" s="18">
        <f t="shared" si="117"/>
        <v>35.977296924959788</v>
      </c>
      <c r="J413" s="17">
        <v>28793170.390000001</v>
      </c>
      <c r="K413" s="16">
        <f t="shared" si="118"/>
        <v>800315</v>
      </c>
      <c r="L413" s="15">
        <f t="shared" si="119"/>
        <v>0</v>
      </c>
      <c r="M413" s="14">
        <v>1.00004</v>
      </c>
      <c r="N413" s="13">
        <v>0.99564299999999994</v>
      </c>
      <c r="O413" s="12">
        <v>4.3969999999999999E-3</v>
      </c>
    </row>
    <row r="414" spans="2:15" x14ac:dyDescent="0.3">
      <c r="B414" s="21">
        <v>43811</v>
      </c>
      <c r="C414" s="20">
        <v>3827.24</v>
      </c>
      <c r="D414" s="19">
        <v>35.909999999999997</v>
      </c>
      <c r="E414" s="16">
        <v>305.3</v>
      </c>
      <c r="F414" s="16">
        <v>46</v>
      </c>
      <c r="G414" s="17">
        <v>28016635.359999999</v>
      </c>
      <c r="H414" s="16">
        <v>780315</v>
      </c>
      <c r="I414" s="18">
        <f t="shared" si="117"/>
        <v>35.904263483336855</v>
      </c>
      <c r="J414" s="17">
        <v>28734720.629999999</v>
      </c>
      <c r="K414" s="16">
        <f t="shared" si="118"/>
        <v>800315</v>
      </c>
      <c r="L414" s="15">
        <f t="shared" si="119"/>
        <v>20000</v>
      </c>
      <c r="M414" s="14">
        <v>1.0000180000000001</v>
      </c>
      <c r="N414" s="13">
        <v>0.99562200000000001</v>
      </c>
      <c r="O414" s="12">
        <v>4.3949999999999996E-3</v>
      </c>
    </row>
    <row r="415" spans="2:15" x14ac:dyDescent="0.3">
      <c r="B415" s="21">
        <v>43810</v>
      </c>
      <c r="C415" s="20">
        <v>3727.38</v>
      </c>
      <c r="D415" s="19">
        <v>34.97</v>
      </c>
      <c r="E415" s="16">
        <v>201</v>
      </c>
      <c r="F415" s="16">
        <v>63</v>
      </c>
      <c r="G415" s="17">
        <v>27286585.829999998</v>
      </c>
      <c r="H415" s="16">
        <v>780315</v>
      </c>
      <c r="I415" s="18">
        <f t="shared" si="117"/>
        <v>34.968680379077675</v>
      </c>
      <c r="J415" s="17">
        <v>27286585.829999998</v>
      </c>
      <c r="K415" s="16">
        <f t="shared" si="118"/>
        <v>780315</v>
      </c>
      <c r="L415" s="15">
        <f t="shared" si="119"/>
        <v>0</v>
      </c>
      <c r="M415" s="14">
        <v>0.99997499999999995</v>
      </c>
      <c r="N415" s="13">
        <v>0.99545899999999998</v>
      </c>
      <c r="O415" s="12">
        <v>4.5170000000000002E-3</v>
      </c>
    </row>
    <row r="416" spans="2:15" x14ac:dyDescent="0.3">
      <c r="B416" s="21">
        <v>43809</v>
      </c>
      <c r="C416" s="20">
        <v>3739.72</v>
      </c>
      <c r="D416" s="19">
        <v>35.090000000000003</v>
      </c>
      <c r="E416" s="16">
        <v>322</v>
      </c>
      <c r="F416" s="16">
        <v>73</v>
      </c>
      <c r="G416" s="17">
        <v>26675946.960000001</v>
      </c>
      <c r="H416" s="16">
        <v>760315</v>
      </c>
      <c r="I416" s="18">
        <f t="shared" si="117"/>
        <v>35.085388240400363</v>
      </c>
      <c r="J416" s="17">
        <v>27377654.719999999</v>
      </c>
      <c r="K416" s="16">
        <f t="shared" si="118"/>
        <v>780315</v>
      </c>
      <c r="L416" s="15">
        <f t="shared" si="119"/>
        <v>0</v>
      </c>
      <c r="M416" s="14">
        <v>0.999946</v>
      </c>
      <c r="N416" s="13">
        <v>0.99542699999999995</v>
      </c>
      <c r="O416" s="12">
        <v>4.5189999999999996E-3</v>
      </c>
    </row>
    <row r="417" spans="2:15" x14ac:dyDescent="0.3">
      <c r="B417" s="21">
        <v>43808</v>
      </c>
      <c r="C417" s="20">
        <v>3762.35</v>
      </c>
      <c r="D417" s="19">
        <v>35.299999999999997</v>
      </c>
      <c r="E417" s="16">
        <v>309.89999999999998</v>
      </c>
      <c r="F417" s="16">
        <v>66</v>
      </c>
      <c r="G417" s="17">
        <v>26837861.57</v>
      </c>
      <c r="H417" s="16">
        <v>760315</v>
      </c>
      <c r="I417" s="18">
        <f t="shared" si="117"/>
        <v>35.298345514687995</v>
      </c>
      <c r="J417" s="17">
        <v>27543828.48</v>
      </c>
      <c r="K417" s="16">
        <f t="shared" si="118"/>
        <v>780315</v>
      </c>
      <c r="L417" s="15">
        <f t="shared" si="119"/>
        <v>20000</v>
      </c>
      <c r="M417" s="14">
        <v>0.99992400000000004</v>
      </c>
      <c r="N417" s="13">
        <v>0.99541500000000005</v>
      </c>
      <c r="O417" s="12">
        <v>4.509E-3</v>
      </c>
    </row>
    <row r="418" spans="2:15" x14ac:dyDescent="0.3">
      <c r="B418" s="21">
        <v>43805</v>
      </c>
      <c r="C418" s="20">
        <v>3774.3</v>
      </c>
      <c r="D418" s="19">
        <v>35.409999999999997</v>
      </c>
      <c r="E418" s="16">
        <v>308</v>
      </c>
      <c r="F418" s="16">
        <v>103</v>
      </c>
      <c r="G418" s="17">
        <v>26217939.609999999</v>
      </c>
      <c r="H418" s="16">
        <v>740315</v>
      </c>
      <c r="I418" s="18">
        <f t="shared" si="117"/>
        <v>35.414572999331362</v>
      </c>
      <c r="J418" s="17">
        <v>26926231.07</v>
      </c>
      <c r="K418" s="16">
        <f t="shared" si="118"/>
        <v>760315</v>
      </c>
      <c r="L418" s="15">
        <f t="shared" si="119"/>
        <v>0</v>
      </c>
      <c r="M418" s="14">
        <v>0.99993799999999999</v>
      </c>
      <c r="N418" s="13">
        <v>0.99530399999999997</v>
      </c>
      <c r="O418" s="12">
        <v>4.6350000000000002E-3</v>
      </c>
    </row>
    <row r="419" spans="2:15" x14ac:dyDescent="0.3">
      <c r="B419" s="21">
        <v>43804</v>
      </c>
      <c r="C419" s="20">
        <v>3808.9</v>
      </c>
      <c r="D419" s="19">
        <v>35.74</v>
      </c>
      <c r="E419" s="16">
        <v>237.6</v>
      </c>
      <c r="F419" s="16">
        <v>45</v>
      </c>
      <c r="G419" s="17">
        <v>26458636.690000001</v>
      </c>
      <c r="H419" s="16">
        <v>740315</v>
      </c>
      <c r="I419" s="18">
        <f t="shared" si="117"/>
        <v>35.739700924606417</v>
      </c>
      <c r="J419" s="17">
        <v>27173430.710000001</v>
      </c>
      <c r="K419" s="16">
        <f t="shared" si="118"/>
        <v>760315</v>
      </c>
      <c r="L419" s="15">
        <f t="shared" si="119"/>
        <v>20000</v>
      </c>
      <c r="M419" s="14">
        <v>0.99991699999999994</v>
      </c>
      <c r="N419" s="13">
        <v>0.99529400000000001</v>
      </c>
      <c r="O419" s="12">
        <v>4.6239999999999996E-3</v>
      </c>
    </row>
    <row r="420" spans="2:15" x14ac:dyDescent="0.3">
      <c r="B420" s="21">
        <v>43803</v>
      </c>
      <c r="C420" s="20">
        <v>3790.28</v>
      </c>
      <c r="D420" s="19">
        <v>35.700000000000003</v>
      </c>
      <c r="E420" s="16">
        <v>250.2</v>
      </c>
      <c r="F420" s="16">
        <v>56</v>
      </c>
      <c r="G420" s="17">
        <v>26330418.949999999</v>
      </c>
      <c r="H420" s="16">
        <v>740315</v>
      </c>
      <c r="I420" s="18">
        <f t="shared" si="117"/>
        <v>35.566507432646915</v>
      </c>
      <c r="J420" s="17">
        <v>26330418.949999999</v>
      </c>
      <c r="K420" s="16">
        <f t="shared" si="118"/>
        <v>740315</v>
      </c>
      <c r="L420" s="15">
        <f t="shared" si="119"/>
        <v>0</v>
      </c>
      <c r="M420" s="14">
        <v>1.0003029999999999</v>
      </c>
      <c r="N420" s="13">
        <v>0.99554900000000002</v>
      </c>
      <c r="O420" s="12">
        <v>4.7530000000000003E-3</v>
      </c>
    </row>
    <row r="421" spans="2:15" x14ac:dyDescent="0.3">
      <c r="B421" s="21">
        <v>43802</v>
      </c>
      <c r="C421" s="20">
        <v>3804.9</v>
      </c>
      <c r="D421" s="19">
        <v>35.81</v>
      </c>
      <c r="E421" s="16">
        <v>472</v>
      </c>
      <c r="F421" s="16">
        <v>110</v>
      </c>
      <c r="G421" s="17">
        <v>26432526.109999999</v>
      </c>
      <c r="H421" s="16">
        <v>740315</v>
      </c>
      <c r="I421" s="18">
        <f t="shared" si="117"/>
        <v>35.704431370430157</v>
      </c>
      <c r="J421" s="17">
        <v>26432526.109999999</v>
      </c>
      <c r="K421" s="16">
        <f t="shared" si="118"/>
        <v>740315</v>
      </c>
      <c r="L421" s="15">
        <f t="shared" si="119"/>
        <v>0</v>
      </c>
      <c r="M421" s="14">
        <v>1.0002789999999999</v>
      </c>
      <c r="N421" s="13">
        <v>0.99552399999999996</v>
      </c>
      <c r="O421" s="12">
        <v>4.7559999999999998E-3</v>
      </c>
    </row>
    <row r="422" spans="2:15" x14ac:dyDescent="0.3">
      <c r="B422" s="21">
        <v>43801</v>
      </c>
      <c r="C422" s="20">
        <v>3863.86</v>
      </c>
      <c r="D422" s="19">
        <v>36.26</v>
      </c>
      <c r="E422" s="16">
        <v>438.4</v>
      </c>
      <c r="F422" s="16">
        <v>62</v>
      </c>
      <c r="G422" s="17">
        <v>26842777.68</v>
      </c>
      <c r="H422" s="16">
        <v>740315</v>
      </c>
      <c r="I422" s="18">
        <f t="shared" si="117"/>
        <v>36.258589492310705</v>
      </c>
      <c r="J422" s="17">
        <v>26842777.68</v>
      </c>
      <c r="K422" s="16">
        <f t="shared" si="118"/>
        <v>740315</v>
      </c>
      <c r="L422" s="15">
        <f t="shared" si="119"/>
        <v>0</v>
      </c>
      <c r="M422" s="14">
        <v>1.0002530000000001</v>
      </c>
      <c r="N422" s="13">
        <v>0.99549399999999999</v>
      </c>
      <c r="O422" s="12">
        <v>4.7590000000000002E-3</v>
      </c>
    </row>
    <row r="423" spans="2:15" x14ac:dyDescent="0.3">
      <c r="B423" s="21">
        <v>43798</v>
      </c>
      <c r="C423" s="20">
        <v>3930.55</v>
      </c>
      <c r="D423" s="19">
        <v>36.9</v>
      </c>
      <c r="E423" s="16">
        <v>65.7</v>
      </c>
      <c r="F423" s="16">
        <v>27</v>
      </c>
      <c r="G423" s="17">
        <v>27307745.399999999</v>
      </c>
      <c r="H423" s="16">
        <v>740315</v>
      </c>
      <c r="I423" s="18">
        <f t="shared" si="117"/>
        <v>36.886656896051001</v>
      </c>
      <c r="J423" s="17">
        <v>27307745.399999999</v>
      </c>
      <c r="K423" s="16">
        <f t="shared" si="118"/>
        <v>740315</v>
      </c>
      <c r="L423" s="15">
        <f t="shared" si="119"/>
        <v>0</v>
      </c>
      <c r="M423" s="14">
        <v>1.000183</v>
      </c>
      <c r="N423" s="13">
        <v>0.99543300000000001</v>
      </c>
      <c r="O423" s="12">
        <v>4.7499999999999999E-3</v>
      </c>
    </row>
    <row r="424" spans="2:15" x14ac:dyDescent="0.3">
      <c r="B424" s="21">
        <v>43797</v>
      </c>
      <c r="C424" s="20">
        <v>3949.04</v>
      </c>
      <c r="D424" s="19">
        <v>37.06</v>
      </c>
      <c r="E424" s="16">
        <v>70.244880000000009</v>
      </c>
      <c r="F424" s="16">
        <v>21</v>
      </c>
      <c r="G424" s="17">
        <v>27437532.829999998</v>
      </c>
      <c r="H424" s="16">
        <v>740315</v>
      </c>
      <c r="I424" s="18">
        <f t="shared" si="117"/>
        <v>37.061970688153011</v>
      </c>
      <c r="J424" s="17">
        <v>27437532.829999998</v>
      </c>
      <c r="K424" s="16">
        <f t="shared" si="118"/>
        <v>740315</v>
      </c>
      <c r="L424" s="15">
        <f t="shared" si="119"/>
        <v>0</v>
      </c>
      <c r="M424" s="14">
        <v>1.0001599999999999</v>
      </c>
      <c r="N424" s="13">
        <v>0.99538599999999999</v>
      </c>
      <c r="O424" s="12">
        <v>4.7739999999999996E-3</v>
      </c>
    </row>
    <row r="425" spans="2:15" x14ac:dyDescent="0.3">
      <c r="B425" s="21">
        <v>43796</v>
      </c>
      <c r="C425" s="20">
        <v>3971.33</v>
      </c>
      <c r="D425" s="19">
        <v>37.270000000000003</v>
      </c>
      <c r="E425" s="16">
        <v>78.330089999999998</v>
      </c>
      <c r="F425" s="16">
        <v>17</v>
      </c>
      <c r="G425" s="17">
        <v>27592390.600000001</v>
      </c>
      <c r="H425" s="16">
        <v>740315</v>
      </c>
      <c r="I425" s="18">
        <f t="shared" si="117"/>
        <v>37.271148902831904</v>
      </c>
      <c r="J425" s="17">
        <v>27592390.600000001</v>
      </c>
      <c r="K425" s="16">
        <f t="shared" si="118"/>
        <v>740315</v>
      </c>
      <c r="L425" s="15">
        <f t="shared" si="119"/>
        <v>0</v>
      </c>
      <c r="M425" s="14">
        <v>1.0001370000000001</v>
      </c>
      <c r="N425" s="13">
        <v>0.99538599999999999</v>
      </c>
      <c r="O425" s="12">
        <v>4.751E-3</v>
      </c>
    </row>
    <row r="426" spans="2:15" x14ac:dyDescent="0.3">
      <c r="B426" s="21">
        <v>43795</v>
      </c>
      <c r="C426" s="20">
        <v>3988.16</v>
      </c>
      <c r="D426" s="19">
        <v>37.43</v>
      </c>
      <c r="E426" s="16">
        <v>42.338819999999998</v>
      </c>
      <c r="F426" s="16">
        <v>19</v>
      </c>
      <c r="G426" s="17">
        <v>27710249.98</v>
      </c>
      <c r="H426" s="16">
        <v>740315</v>
      </c>
      <c r="I426" s="18">
        <f t="shared" si="117"/>
        <v>37.43035056698838</v>
      </c>
      <c r="J426" s="17">
        <v>27710249.98</v>
      </c>
      <c r="K426" s="16">
        <f t="shared" si="118"/>
        <v>740315</v>
      </c>
      <c r="L426" s="15">
        <f t="shared" si="119"/>
        <v>0</v>
      </c>
      <c r="M426" s="14">
        <v>1.0001139999999999</v>
      </c>
      <c r="N426" s="13">
        <v>0.99535099999999999</v>
      </c>
      <c r="O426" s="12">
        <v>4.764E-3</v>
      </c>
    </row>
    <row r="427" spans="2:15" x14ac:dyDescent="0.3">
      <c r="B427" s="21">
        <v>43794</v>
      </c>
      <c r="C427" s="20">
        <v>4000.84</v>
      </c>
      <c r="D427" s="19">
        <v>37.549999999999997</v>
      </c>
      <c r="E427" s="16">
        <v>149.15389999999999</v>
      </c>
      <c r="F427" s="16">
        <v>25</v>
      </c>
      <c r="G427" s="17">
        <v>27798885.440000001</v>
      </c>
      <c r="H427" s="16">
        <v>740315</v>
      </c>
      <c r="I427" s="18">
        <f t="shared" si="117"/>
        <v>37.550077250899953</v>
      </c>
      <c r="J427" s="17">
        <v>27798885.440000001</v>
      </c>
      <c r="K427" s="16">
        <f t="shared" si="118"/>
        <v>740315</v>
      </c>
      <c r="L427" s="15">
        <f t="shared" si="119"/>
        <v>0</v>
      </c>
      <c r="M427" s="14">
        <v>1.000092</v>
      </c>
      <c r="N427" s="13">
        <v>0.99533700000000003</v>
      </c>
      <c r="O427" s="12">
        <v>4.7549999999999997E-3</v>
      </c>
    </row>
    <row r="428" spans="2:15" x14ac:dyDescent="0.3">
      <c r="B428" s="21">
        <v>43791</v>
      </c>
      <c r="C428" s="20">
        <v>3983.9</v>
      </c>
      <c r="D428" s="19">
        <v>37.57</v>
      </c>
      <c r="E428" s="16">
        <v>326.4692</v>
      </c>
      <c r="F428" s="16">
        <v>18</v>
      </c>
      <c r="G428" s="17">
        <v>27682941.649999999</v>
      </c>
      <c r="H428" s="16">
        <v>740315</v>
      </c>
      <c r="I428" s="18">
        <f t="shared" si="117"/>
        <v>37.393463120428464</v>
      </c>
      <c r="J428" s="17">
        <v>27682941.649999999</v>
      </c>
      <c r="K428" s="16">
        <f t="shared" si="118"/>
        <v>740315</v>
      </c>
      <c r="L428" s="15">
        <f t="shared" si="119"/>
        <v>0</v>
      </c>
      <c r="M428" s="14">
        <v>1.0000249999999999</v>
      </c>
      <c r="N428" s="13">
        <v>0.99526800000000004</v>
      </c>
      <c r="O428" s="12">
        <v>4.7569999999999999E-3</v>
      </c>
    </row>
    <row r="429" spans="2:15" x14ac:dyDescent="0.3">
      <c r="B429" s="21">
        <v>43790</v>
      </c>
      <c r="C429" s="20">
        <v>3968.04</v>
      </c>
      <c r="D429" s="19">
        <v>37.25</v>
      </c>
      <c r="E429" s="16">
        <v>78.90594999999999</v>
      </c>
      <c r="F429" s="16">
        <v>24</v>
      </c>
      <c r="G429" s="17">
        <v>26828871.780000001</v>
      </c>
      <c r="H429" s="16">
        <v>720315</v>
      </c>
      <c r="I429" s="18">
        <f t="shared" si="117"/>
        <v>37.246026779950441</v>
      </c>
      <c r="J429" s="17">
        <v>27573792.32</v>
      </c>
      <c r="K429" s="16">
        <f t="shared" si="118"/>
        <v>740315</v>
      </c>
      <c r="L429" s="15">
        <f t="shared" si="119"/>
        <v>0</v>
      </c>
      <c r="M429" s="14">
        <v>0.99999199999999999</v>
      </c>
      <c r="N429" s="13">
        <v>0.99522900000000003</v>
      </c>
      <c r="O429" s="12">
        <v>4.7629999999999999E-3</v>
      </c>
    </row>
    <row r="430" spans="2:15" x14ac:dyDescent="0.3">
      <c r="B430" s="21">
        <v>43789</v>
      </c>
      <c r="C430" s="20">
        <v>3995.45</v>
      </c>
      <c r="D430" s="19">
        <v>37.51</v>
      </c>
      <c r="E430" s="16">
        <v>589.25360000000001</v>
      </c>
      <c r="F430" s="16">
        <v>44</v>
      </c>
      <c r="G430" s="17">
        <v>27014623.600000001</v>
      </c>
      <c r="H430" s="16">
        <v>720315</v>
      </c>
      <c r="I430" s="18">
        <f t="shared" si="117"/>
        <v>37.503902598168857</v>
      </c>
      <c r="J430" s="17">
        <v>27764701.649999999</v>
      </c>
      <c r="K430" s="16">
        <f t="shared" si="118"/>
        <v>740315</v>
      </c>
      <c r="L430" s="15">
        <f t="shared" si="119"/>
        <v>20000</v>
      </c>
      <c r="M430" s="14">
        <v>0.99997100000000005</v>
      </c>
      <c r="N430" s="13">
        <v>0.99521400000000004</v>
      </c>
      <c r="O430" s="12">
        <v>4.7559999999999998E-3</v>
      </c>
    </row>
    <row r="431" spans="2:15" x14ac:dyDescent="0.3">
      <c r="B431" s="21">
        <v>43788</v>
      </c>
      <c r="C431" s="20">
        <v>4018.51</v>
      </c>
      <c r="D431" s="19">
        <v>38.07</v>
      </c>
      <c r="E431" s="16">
        <v>520.33050000000003</v>
      </c>
      <c r="F431" s="16">
        <v>40</v>
      </c>
      <c r="G431" s="17">
        <v>27171438.989999998</v>
      </c>
      <c r="H431" s="16">
        <v>720315</v>
      </c>
      <c r="I431" s="18">
        <f t="shared" si="117"/>
        <v>37.721606505487181</v>
      </c>
      <c r="J431" s="17">
        <v>27171438.989999998</v>
      </c>
      <c r="K431" s="16">
        <f t="shared" si="118"/>
        <v>720315</v>
      </c>
      <c r="L431" s="15">
        <f t="shared" si="119"/>
        <v>0</v>
      </c>
      <c r="M431" s="14">
        <v>1.000067</v>
      </c>
      <c r="N431" s="13">
        <v>0.99519100000000005</v>
      </c>
      <c r="O431" s="12">
        <v>4.8760000000000001E-3</v>
      </c>
    </row>
    <row r="432" spans="2:15" x14ac:dyDescent="0.3">
      <c r="B432" s="21">
        <v>43787</v>
      </c>
      <c r="C432" s="20">
        <v>4059.78</v>
      </c>
      <c r="D432" s="19">
        <v>38.11</v>
      </c>
      <c r="E432" s="16">
        <v>35.448629999999994</v>
      </c>
      <c r="F432" s="16">
        <v>23</v>
      </c>
      <c r="G432" s="17">
        <v>27451582.859999999</v>
      </c>
      <c r="H432" s="16">
        <v>720315</v>
      </c>
      <c r="I432" s="18">
        <f t="shared" si="117"/>
        <v>38.11052506195206</v>
      </c>
      <c r="J432" s="17">
        <v>27451582.859999999</v>
      </c>
      <c r="K432" s="16">
        <f t="shared" si="118"/>
        <v>720315</v>
      </c>
      <c r="L432" s="15">
        <f t="shared" si="119"/>
        <v>0</v>
      </c>
      <c r="M432" s="14">
        <v>1.0000439999999999</v>
      </c>
      <c r="N432" s="13">
        <v>0.99514999999999998</v>
      </c>
      <c r="O432" s="12">
        <v>4.8939999999999999E-3</v>
      </c>
    </row>
    <row r="433" spans="2:15" x14ac:dyDescent="0.3">
      <c r="B433" s="21">
        <v>43784</v>
      </c>
      <c r="C433" s="20">
        <v>4066.99</v>
      </c>
      <c r="D433" s="19">
        <v>38.18</v>
      </c>
      <c r="E433" s="16">
        <v>82.46</v>
      </c>
      <c r="F433" s="16">
        <v>17</v>
      </c>
      <c r="G433" s="17">
        <v>26127905.699999999</v>
      </c>
      <c r="H433" s="16">
        <v>684315</v>
      </c>
      <c r="I433" s="18">
        <f t="shared" si="117"/>
        <v>38.181109138335415</v>
      </c>
      <c r="J433" s="17">
        <v>27502425.629999999</v>
      </c>
      <c r="K433" s="16">
        <f t="shared" si="118"/>
        <v>720315</v>
      </c>
      <c r="L433" s="15">
        <f t="shared" si="119"/>
        <v>0</v>
      </c>
      <c r="M433" s="14">
        <v>0.999969</v>
      </c>
      <c r="N433" s="13">
        <v>0.99507299999999999</v>
      </c>
      <c r="O433" s="12">
        <v>4.8960000000000002E-3</v>
      </c>
    </row>
    <row r="434" spans="2:15" x14ac:dyDescent="0.3">
      <c r="B434" s="21">
        <v>43783</v>
      </c>
      <c r="C434" s="20">
        <v>4052.92</v>
      </c>
      <c r="D434" s="19">
        <v>38.049999999999997</v>
      </c>
      <c r="E434" s="16">
        <v>1760</v>
      </c>
      <c r="F434" s="16">
        <v>33</v>
      </c>
      <c r="G434" s="17">
        <v>26037567.800000001</v>
      </c>
      <c r="H434" s="16">
        <v>684315</v>
      </c>
      <c r="I434" s="18">
        <f t="shared" si="117"/>
        <v>38.049096980191869</v>
      </c>
      <c r="J434" s="17">
        <v>27407335.289999999</v>
      </c>
      <c r="K434" s="16">
        <f t="shared" si="118"/>
        <v>720315</v>
      </c>
      <c r="L434" s="15">
        <f t="shared" si="119"/>
        <v>36000</v>
      </c>
      <c r="M434" s="14">
        <v>0.99994799999999995</v>
      </c>
      <c r="N434" s="13">
        <v>0.99507199999999996</v>
      </c>
      <c r="O434" s="12">
        <v>4.875E-3</v>
      </c>
    </row>
    <row r="435" spans="2:15" x14ac:dyDescent="0.3">
      <c r="B435" s="21">
        <v>43782</v>
      </c>
      <c r="C435" s="20">
        <v>4069.98</v>
      </c>
      <c r="D435" s="19">
        <v>38.21</v>
      </c>
      <c r="E435" s="16">
        <v>346</v>
      </c>
      <c r="F435" s="16">
        <v>28</v>
      </c>
      <c r="G435" s="17">
        <v>26148832.809999999</v>
      </c>
      <c r="H435" s="16">
        <v>684315</v>
      </c>
      <c r="I435" s="18">
        <f t="shared" si="117"/>
        <v>38.211690244989512</v>
      </c>
      <c r="J435" s="17">
        <v>26148832.809999999</v>
      </c>
      <c r="K435" s="16">
        <f t="shared" si="118"/>
        <v>684315</v>
      </c>
      <c r="L435" s="15">
        <f t="shared" si="119"/>
        <v>0</v>
      </c>
      <c r="M435" s="14">
        <v>0.99676299999999995</v>
      </c>
      <c r="N435" s="13">
        <v>0.99332900000000002</v>
      </c>
      <c r="O435" s="12">
        <v>3.434E-3</v>
      </c>
    </row>
    <row r="436" spans="2:15" x14ac:dyDescent="0.3">
      <c r="B436" s="21">
        <v>43781</v>
      </c>
      <c r="C436" s="20">
        <v>4094.18</v>
      </c>
      <c r="D436" s="19">
        <v>38.619999999999997</v>
      </c>
      <c r="E436" s="16">
        <v>447</v>
      </c>
      <c r="F436" s="16">
        <v>38</v>
      </c>
      <c r="G436" s="17">
        <v>26304716.760000002</v>
      </c>
      <c r="H436" s="16">
        <v>684315</v>
      </c>
      <c r="I436" s="18">
        <f t="shared" si="117"/>
        <v>38.439485850814322</v>
      </c>
      <c r="J436" s="17">
        <v>26304716.760000002</v>
      </c>
      <c r="K436" s="16">
        <f t="shared" si="118"/>
        <v>684315</v>
      </c>
      <c r="L436" s="15">
        <f t="shared" si="119"/>
        <v>0</v>
      </c>
      <c r="M436" s="14">
        <v>1.0001739999999999</v>
      </c>
      <c r="N436" s="13">
        <v>0.99331499999999995</v>
      </c>
      <c r="O436" s="12">
        <v>6.8580000000000004E-3</v>
      </c>
    </row>
    <row r="437" spans="2:15" x14ac:dyDescent="0.3">
      <c r="B437" s="21">
        <v>43777</v>
      </c>
      <c r="C437" s="20">
        <v>4106.29</v>
      </c>
      <c r="D437" s="19">
        <v>38.56</v>
      </c>
      <c r="E437" s="16">
        <v>361</v>
      </c>
      <c r="F437" s="16">
        <v>24</v>
      </c>
      <c r="G437" s="17">
        <v>26384776.920000002</v>
      </c>
      <c r="H437" s="16">
        <v>684315</v>
      </c>
      <c r="I437" s="18">
        <f t="shared" si="117"/>
        <v>38.556478989938846</v>
      </c>
      <c r="J437" s="17">
        <v>26384776.920000002</v>
      </c>
      <c r="K437" s="16">
        <f t="shared" si="118"/>
        <v>684315</v>
      </c>
      <c r="L437" s="15">
        <f t="shared" si="119"/>
        <v>0</v>
      </c>
      <c r="M437" s="14">
        <v>1.000084</v>
      </c>
      <c r="N437" s="13">
        <v>0.99322900000000003</v>
      </c>
      <c r="O437" s="12">
        <v>6.855E-3</v>
      </c>
    </row>
    <row r="438" spans="2:15" x14ac:dyDescent="0.3">
      <c r="B438" s="21">
        <v>43776</v>
      </c>
      <c r="C438" s="20">
        <v>4136.71</v>
      </c>
      <c r="D438" s="19">
        <v>38.840000000000003</v>
      </c>
      <c r="E438" s="16">
        <v>233</v>
      </c>
      <c r="F438" s="16">
        <v>27</v>
      </c>
      <c r="G438" s="17">
        <v>26581255.100000001</v>
      </c>
      <c r="H438" s="16">
        <v>684315</v>
      </c>
      <c r="I438" s="18">
        <f t="shared" si="117"/>
        <v>38.843595566369288</v>
      </c>
      <c r="J438" s="17">
        <v>26581255.100000001</v>
      </c>
      <c r="K438" s="16">
        <f t="shared" si="118"/>
        <v>684315</v>
      </c>
      <c r="L438" s="15">
        <f t="shared" si="119"/>
        <v>0</v>
      </c>
      <c r="M438" s="14">
        <v>1.000062</v>
      </c>
      <c r="N438" s="13">
        <v>0.99319100000000005</v>
      </c>
      <c r="O438" s="12">
        <v>6.8710000000000004E-3</v>
      </c>
    </row>
    <row r="439" spans="2:15" x14ac:dyDescent="0.3">
      <c r="B439" s="21">
        <v>43775</v>
      </c>
      <c r="C439" s="20">
        <v>4106.07</v>
      </c>
      <c r="D439" s="19">
        <v>38.56</v>
      </c>
      <c r="E439" s="16">
        <v>200</v>
      </c>
      <c r="F439" s="16">
        <v>30</v>
      </c>
      <c r="G439" s="17">
        <v>26384530.629999999</v>
      </c>
      <c r="H439" s="16">
        <v>684315</v>
      </c>
      <c r="I439" s="18">
        <f t="shared" si="117"/>
        <v>38.556119082586235</v>
      </c>
      <c r="J439" s="17">
        <v>26384530.629999999</v>
      </c>
      <c r="K439" s="16">
        <f t="shared" si="118"/>
        <v>684315</v>
      </c>
      <c r="L439" s="15">
        <f t="shared" si="119"/>
        <v>0</v>
      </c>
      <c r="M439" s="14">
        <v>1.00004</v>
      </c>
      <c r="N439" s="13">
        <v>0.99318399999999996</v>
      </c>
      <c r="O439" s="12">
        <v>6.8560000000000001E-3</v>
      </c>
    </row>
    <row r="440" spans="2:15" x14ac:dyDescent="0.3">
      <c r="B440" s="21">
        <v>43774</v>
      </c>
      <c r="C440" s="20">
        <v>4137.22</v>
      </c>
      <c r="D440" s="19">
        <v>38.85</v>
      </c>
      <c r="E440" s="16">
        <v>657</v>
      </c>
      <c r="F440" s="16">
        <v>42</v>
      </c>
      <c r="G440" s="17">
        <v>26585156.170000002</v>
      </c>
      <c r="H440" s="16">
        <v>684315</v>
      </c>
      <c r="I440" s="18">
        <f t="shared" si="117"/>
        <v>38.849296259763413</v>
      </c>
      <c r="J440" s="17">
        <v>26585156.170000002</v>
      </c>
      <c r="K440" s="16">
        <f t="shared" si="118"/>
        <v>684315</v>
      </c>
      <c r="L440" s="15">
        <f t="shared" si="119"/>
        <v>0</v>
      </c>
      <c r="M440" s="14">
        <v>1.0000169999999999</v>
      </c>
      <c r="N440" s="13">
        <v>0.99316800000000005</v>
      </c>
      <c r="O440" s="12">
        <v>6.8490000000000001E-3</v>
      </c>
    </row>
    <row r="441" spans="2:15" x14ac:dyDescent="0.3">
      <c r="B441" s="21">
        <v>43773</v>
      </c>
      <c r="C441" s="20">
        <v>4121.95</v>
      </c>
      <c r="D441" s="19">
        <v>38.71</v>
      </c>
      <c r="E441" s="16">
        <v>695</v>
      </c>
      <c r="F441" s="16">
        <v>51</v>
      </c>
      <c r="G441" s="17">
        <v>25868491.989999998</v>
      </c>
      <c r="H441" s="16">
        <v>668315</v>
      </c>
      <c r="I441" s="18">
        <f t="shared" si="117"/>
        <v>38.707034841354748</v>
      </c>
      <c r="J441" s="17">
        <v>26487804.550000001</v>
      </c>
      <c r="K441" s="16">
        <f t="shared" si="118"/>
        <v>684315</v>
      </c>
      <c r="L441" s="15">
        <f t="shared" si="119"/>
        <v>0</v>
      </c>
      <c r="M441" s="14">
        <v>0.99999199999999999</v>
      </c>
      <c r="N441" s="13">
        <v>0.99313899999999999</v>
      </c>
      <c r="O441" s="12">
        <v>6.8529999999999997E-3</v>
      </c>
    </row>
    <row r="442" spans="2:15" x14ac:dyDescent="0.3">
      <c r="B442" s="21">
        <v>43769</v>
      </c>
      <c r="C442" s="20">
        <v>3994.58</v>
      </c>
      <c r="D442" s="19">
        <v>37.51</v>
      </c>
      <c r="E442" s="16">
        <v>226</v>
      </c>
      <c r="F442" s="16">
        <v>25</v>
      </c>
      <c r="G442" s="17">
        <v>25072263.699999999</v>
      </c>
      <c r="H442" s="16">
        <v>668315</v>
      </c>
      <c r="I442" s="18">
        <f t="shared" si="117"/>
        <v>37.515638134711921</v>
      </c>
      <c r="J442" s="17">
        <v>25672513.91</v>
      </c>
      <c r="K442" s="16">
        <f t="shared" si="118"/>
        <v>684315</v>
      </c>
      <c r="L442" s="15">
        <f t="shared" si="119"/>
        <v>16000</v>
      </c>
      <c r="M442" s="14">
        <v>0.99990199999999996</v>
      </c>
      <c r="N442" s="13">
        <v>0.99301499999999998</v>
      </c>
      <c r="O442" s="12">
        <v>6.8869999999999999E-3</v>
      </c>
    </row>
    <row r="443" spans="2:15" x14ac:dyDescent="0.3">
      <c r="B443" s="21">
        <v>43768</v>
      </c>
      <c r="C443" s="20">
        <v>4055.16</v>
      </c>
      <c r="D443" s="19">
        <v>38.090000000000003</v>
      </c>
      <c r="E443" s="16">
        <v>405</v>
      </c>
      <c r="F443" s="16">
        <v>20</v>
      </c>
      <c r="G443" s="17">
        <v>25452068.84</v>
      </c>
      <c r="H443" s="16">
        <v>668315</v>
      </c>
      <c r="I443" s="18">
        <f t="shared" si="117"/>
        <v>38.083940716578262</v>
      </c>
      <c r="J443" s="17">
        <v>25452068.84</v>
      </c>
      <c r="K443" s="16">
        <f t="shared" si="118"/>
        <v>668315</v>
      </c>
      <c r="L443" s="15">
        <f t="shared" si="119"/>
        <v>0</v>
      </c>
      <c r="M443" s="14">
        <v>1.000127</v>
      </c>
      <c r="N443" s="13">
        <v>0.99311799999999995</v>
      </c>
      <c r="O443" s="12">
        <v>7.0089999999999996E-3</v>
      </c>
    </row>
    <row r="444" spans="2:15" x14ac:dyDescent="0.3">
      <c r="B444" s="21">
        <v>43767</v>
      </c>
      <c r="C444" s="20">
        <v>4056.17</v>
      </c>
      <c r="D444" s="19">
        <v>38.1</v>
      </c>
      <c r="E444" s="16">
        <v>63</v>
      </c>
      <c r="F444" s="16">
        <v>19</v>
      </c>
      <c r="G444" s="17">
        <v>25459044.82</v>
      </c>
      <c r="H444" s="16">
        <v>668315</v>
      </c>
      <c r="I444" s="18">
        <f t="shared" si="117"/>
        <v>38.094378878223594</v>
      </c>
      <c r="J444" s="17">
        <v>25459044.82</v>
      </c>
      <c r="K444" s="16">
        <f t="shared" si="118"/>
        <v>668315</v>
      </c>
      <c r="L444" s="15">
        <f t="shared" si="119"/>
        <v>0</v>
      </c>
      <c r="M444" s="14">
        <v>1.000105</v>
      </c>
      <c r="N444" s="13">
        <v>0.99309199999999997</v>
      </c>
      <c r="O444" s="12">
        <v>7.0140000000000003E-3</v>
      </c>
    </row>
    <row r="445" spans="2:15" x14ac:dyDescent="0.3">
      <c r="B445" s="21">
        <v>43766</v>
      </c>
      <c r="C445" s="20">
        <v>4026.81</v>
      </c>
      <c r="D445" s="19">
        <v>37.82</v>
      </c>
      <c r="E445" s="16">
        <v>304</v>
      </c>
      <c r="F445" s="16">
        <v>33</v>
      </c>
      <c r="G445" s="17">
        <v>25275611.280000001</v>
      </c>
      <c r="H445" s="16">
        <v>668315</v>
      </c>
      <c r="I445" s="18">
        <f t="shared" si="117"/>
        <v>37.819907199449361</v>
      </c>
      <c r="J445" s="17">
        <v>25275611.280000001</v>
      </c>
      <c r="K445" s="16">
        <f t="shared" si="118"/>
        <v>668315</v>
      </c>
      <c r="L445" s="15">
        <f t="shared" si="119"/>
        <v>0</v>
      </c>
      <c r="M445" s="14">
        <v>1.000084</v>
      </c>
      <c r="N445" s="13">
        <v>0.993058</v>
      </c>
      <c r="O445" s="12">
        <v>7.0270000000000003E-3</v>
      </c>
    </row>
    <row r="446" spans="2:15" x14ac:dyDescent="0.3">
      <c r="B446" s="21">
        <v>43763</v>
      </c>
      <c r="C446" s="20">
        <v>3960.3</v>
      </c>
      <c r="D446" s="19">
        <v>37.29</v>
      </c>
      <c r="E446" s="16">
        <v>199</v>
      </c>
      <c r="F446" s="16">
        <v>27</v>
      </c>
      <c r="G446" s="17">
        <v>24859199.91</v>
      </c>
      <c r="H446" s="16">
        <v>668315</v>
      </c>
      <c r="I446" s="18">
        <f t="shared" si="117"/>
        <v>37.19683070109155</v>
      </c>
      <c r="J446" s="17">
        <v>24859199.91</v>
      </c>
      <c r="K446" s="16">
        <f t="shared" si="118"/>
        <v>668315</v>
      </c>
      <c r="L446" s="15">
        <f t="shared" si="119"/>
        <v>0</v>
      </c>
      <c r="M446" s="14">
        <v>1.000019</v>
      </c>
      <c r="N446" s="13">
        <v>0.99301700000000004</v>
      </c>
      <c r="O446" s="12">
        <v>7.0029999999999997E-3</v>
      </c>
    </row>
    <row r="447" spans="2:15" x14ac:dyDescent="0.3">
      <c r="B447" s="21">
        <v>43762</v>
      </c>
      <c r="C447" s="20">
        <v>4020.54</v>
      </c>
      <c r="D447" s="19">
        <v>37.770000000000003</v>
      </c>
      <c r="E447" s="16">
        <v>129</v>
      </c>
      <c r="F447" s="16">
        <v>12</v>
      </c>
      <c r="G447" s="17">
        <v>25237425.27</v>
      </c>
      <c r="H447" s="16">
        <v>668315</v>
      </c>
      <c r="I447" s="18">
        <f t="shared" si="117"/>
        <v>37.762769457516292</v>
      </c>
      <c r="J447" s="17">
        <v>25237425.27</v>
      </c>
      <c r="K447" s="16">
        <f t="shared" si="118"/>
        <v>668315</v>
      </c>
      <c r="L447" s="15">
        <f t="shared" si="119"/>
        <v>0</v>
      </c>
      <c r="M447" s="14">
        <v>0.99999700000000002</v>
      </c>
      <c r="N447" s="13">
        <v>0.99301399999999995</v>
      </c>
      <c r="O447" s="12">
        <v>6.9829999999999996E-3</v>
      </c>
    </row>
    <row r="448" spans="2:15" x14ac:dyDescent="0.3">
      <c r="B448" s="21">
        <v>43761</v>
      </c>
      <c r="C448" s="20">
        <v>4020.86</v>
      </c>
      <c r="D448" s="19">
        <v>37.770000000000003</v>
      </c>
      <c r="E448" s="16">
        <v>136</v>
      </c>
      <c r="F448" s="16">
        <v>19</v>
      </c>
      <c r="G448" s="17">
        <v>25240299.469999999</v>
      </c>
      <c r="H448" s="16">
        <v>668315</v>
      </c>
      <c r="I448" s="18">
        <f t="shared" si="117"/>
        <v>37.767070124118113</v>
      </c>
      <c r="J448" s="17">
        <v>25240299.469999999</v>
      </c>
      <c r="K448" s="16">
        <f t="shared" si="118"/>
        <v>668315</v>
      </c>
      <c r="L448" s="15">
        <f t="shared" si="119"/>
        <v>0</v>
      </c>
      <c r="M448" s="14">
        <v>0.99997499999999995</v>
      </c>
      <c r="N448" s="13">
        <v>0.99297999999999997</v>
      </c>
      <c r="O448" s="12">
        <v>6.9950000000000003E-3</v>
      </c>
    </row>
    <row r="449" spans="2:15" x14ac:dyDescent="0.3">
      <c r="B449" s="21">
        <v>43760</v>
      </c>
      <c r="C449" s="20">
        <v>4027.44</v>
      </c>
      <c r="D449" s="19">
        <v>37.83</v>
      </c>
      <c r="E449" s="16">
        <v>192</v>
      </c>
      <c r="F449" s="16">
        <v>25</v>
      </c>
      <c r="G449" s="17">
        <v>25055320.879999999</v>
      </c>
      <c r="H449" s="16">
        <v>662315</v>
      </c>
      <c r="I449" s="18">
        <f t="shared" si="117"/>
        <v>37.829916097325288</v>
      </c>
      <c r="J449" s="17">
        <v>25282300.379999999</v>
      </c>
      <c r="K449" s="16">
        <f t="shared" si="118"/>
        <v>668315</v>
      </c>
      <c r="L449" s="15">
        <f t="shared" si="119"/>
        <v>0</v>
      </c>
      <c r="M449" s="14">
        <v>0.99995500000000004</v>
      </c>
      <c r="N449" s="13">
        <v>0.99295199999999995</v>
      </c>
      <c r="O449" s="12">
        <v>7.0029999999999997E-3</v>
      </c>
    </row>
    <row r="450" spans="2:15" x14ac:dyDescent="0.3">
      <c r="B450" s="21">
        <v>43759</v>
      </c>
      <c r="C450" s="20">
        <v>3974.81</v>
      </c>
      <c r="D450" s="19">
        <v>37.340000000000003</v>
      </c>
      <c r="E450" s="16">
        <v>277</v>
      </c>
      <c r="F450" s="16">
        <v>27</v>
      </c>
      <c r="G450" s="17">
        <v>24504705.16</v>
      </c>
      <c r="H450" s="16">
        <v>656315</v>
      </c>
      <c r="I450" s="18">
        <f t="shared" si="117"/>
        <v>37.336804979316334</v>
      </c>
      <c r="J450" s="17">
        <v>24952746.82</v>
      </c>
      <c r="K450" s="16">
        <f t="shared" si="118"/>
        <v>668315</v>
      </c>
      <c r="L450" s="15">
        <f t="shared" si="119"/>
        <v>6000</v>
      </c>
      <c r="M450" s="14">
        <v>0.99993399999999999</v>
      </c>
      <c r="N450" s="13">
        <v>0.992919</v>
      </c>
      <c r="O450" s="12">
        <v>7.0150000000000004E-3</v>
      </c>
    </row>
    <row r="451" spans="2:15" x14ac:dyDescent="0.3">
      <c r="B451" s="21">
        <v>43756</v>
      </c>
      <c r="C451" s="20">
        <v>3941.13</v>
      </c>
      <c r="D451" s="19">
        <v>37.03</v>
      </c>
      <c r="E451" s="16">
        <v>49.3</v>
      </c>
      <c r="F451" s="16">
        <v>7</v>
      </c>
      <c r="G451" s="17">
        <v>24300196.579999998</v>
      </c>
      <c r="H451" s="16">
        <v>656315</v>
      </c>
      <c r="I451" s="18">
        <f t="shared" si="117"/>
        <v>37.025203720774321</v>
      </c>
      <c r="J451" s="17">
        <v>24522347.800000001</v>
      </c>
      <c r="K451" s="16">
        <f t="shared" si="118"/>
        <v>662315</v>
      </c>
      <c r="L451" s="15">
        <f t="shared" si="119"/>
        <v>6000</v>
      </c>
      <c r="M451" s="14">
        <v>0.99123499999999998</v>
      </c>
      <c r="N451" s="13">
        <v>0.98415200000000003</v>
      </c>
      <c r="O451" s="12">
        <v>7.0829999999999999E-3</v>
      </c>
    </row>
    <row r="452" spans="2:15" x14ac:dyDescent="0.3">
      <c r="B452" s="21">
        <v>43755</v>
      </c>
      <c r="C452" s="20">
        <v>3957.53</v>
      </c>
      <c r="D452" s="19">
        <v>37.18</v>
      </c>
      <c r="E452" s="16">
        <v>151</v>
      </c>
      <c r="F452" s="16">
        <v>27</v>
      </c>
      <c r="G452" s="17">
        <v>24401536.510000002</v>
      </c>
      <c r="H452" s="16">
        <v>656315</v>
      </c>
      <c r="I452" s="18">
        <f t="shared" si="117"/>
        <v>37.179611177559558</v>
      </c>
      <c r="J452" s="17">
        <v>24401536.510000002</v>
      </c>
      <c r="K452" s="16">
        <f t="shared" si="118"/>
        <v>656315</v>
      </c>
      <c r="L452" s="15">
        <f t="shared" si="119"/>
        <v>0</v>
      </c>
      <c r="M452" s="14">
        <v>1.0002740000000001</v>
      </c>
      <c r="N452" s="13">
        <v>0.99312599999999995</v>
      </c>
      <c r="O452" s="12">
        <v>7.1469999999999997E-3</v>
      </c>
    </row>
    <row r="453" spans="2:15" x14ac:dyDescent="0.3">
      <c r="B453" s="21">
        <v>43754</v>
      </c>
      <c r="C453" s="20">
        <v>3925.32</v>
      </c>
      <c r="D453" s="19">
        <v>37.090000000000003</v>
      </c>
      <c r="E453" s="16">
        <v>43.1</v>
      </c>
      <c r="F453" s="16">
        <v>18</v>
      </c>
      <c r="G453" s="17">
        <v>24203632.449999999</v>
      </c>
      <c r="H453" s="16">
        <v>656315</v>
      </c>
      <c r="I453" s="18">
        <f t="shared" si="117"/>
        <v>36.878072952774197</v>
      </c>
      <c r="J453" s="17">
        <v>24203632.449999999</v>
      </c>
      <c r="K453" s="16">
        <f t="shared" si="118"/>
        <v>656315</v>
      </c>
      <c r="L453" s="15">
        <f t="shared" si="119"/>
        <v>0</v>
      </c>
      <c r="M453" s="14">
        <v>1.000254</v>
      </c>
      <c r="N453" s="13">
        <v>0.99309800000000004</v>
      </c>
      <c r="O453" s="12">
        <v>7.156E-3</v>
      </c>
    </row>
    <row r="454" spans="2:15" x14ac:dyDescent="0.3">
      <c r="B454" s="21">
        <v>43753</v>
      </c>
      <c r="C454" s="20">
        <v>3923.03</v>
      </c>
      <c r="D454" s="19">
        <v>36.86</v>
      </c>
      <c r="E454" s="16">
        <v>57.8</v>
      </c>
      <c r="F454" s="16">
        <v>12</v>
      </c>
      <c r="G454" s="17">
        <v>24190197.77</v>
      </c>
      <c r="H454" s="16">
        <v>656315</v>
      </c>
      <c r="I454" s="18">
        <f t="shared" si="117"/>
        <v>36.857603086932343</v>
      </c>
      <c r="J454" s="17">
        <v>24190197.77</v>
      </c>
      <c r="K454" s="16">
        <f t="shared" si="118"/>
        <v>656315</v>
      </c>
      <c r="L454" s="15">
        <f t="shared" si="119"/>
        <v>0</v>
      </c>
      <c r="M454" s="14">
        <v>1.000232</v>
      </c>
      <c r="N454" s="13">
        <v>0.99307500000000004</v>
      </c>
      <c r="O454" s="12">
        <v>7.1570000000000002E-3</v>
      </c>
    </row>
    <row r="455" spans="2:15" x14ac:dyDescent="0.3">
      <c r="B455" s="21">
        <v>43752</v>
      </c>
      <c r="C455" s="20">
        <v>3911.61</v>
      </c>
      <c r="D455" s="19">
        <v>36.75</v>
      </c>
      <c r="E455" s="16">
        <v>148</v>
      </c>
      <c r="F455" s="16">
        <v>31</v>
      </c>
      <c r="G455" s="17">
        <v>24120351.41</v>
      </c>
      <c r="H455" s="16">
        <v>656315</v>
      </c>
      <c r="I455" s="18">
        <f t="shared" si="117"/>
        <v>36.751181079207392</v>
      </c>
      <c r="J455" s="17">
        <v>24120351.41</v>
      </c>
      <c r="K455" s="16">
        <f t="shared" si="118"/>
        <v>656315</v>
      </c>
      <c r="L455" s="15">
        <f t="shared" si="119"/>
        <v>0</v>
      </c>
      <c r="M455" s="14">
        <v>1.000211</v>
      </c>
      <c r="N455" s="13">
        <v>0.99304700000000001</v>
      </c>
      <c r="O455" s="12">
        <v>7.1640000000000002E-3</v>
      </c>
    </row>
    <row r="456" spans="2:15" x14ac:dyDescent="0.3">
      <c r="B456" s="21">
        <v>43749</v>
      </c>
      <c r="C456" s="20">
        <v>3932.32</v>
      </c>
      <c r="D456" s="19">
        <v>37.119999999999997</v>
      </c>
      <c r="E456" s="16">
        <v>67.599999999999994</v>
      </c>
      <c r="F456" s="16">
        <v>14</v>
      </c>
      <c r="G456" s="17">
        <v>24249268.170000002</v>
      </c>
      <c r="H456" s="16">
        <v>656315</v>
      </c>
      <c r="I456" s="18">
        <f t="shared" si="117"/>
        <v>36.947606210432497</v>
      </c>
      <c r="J456" s="17">
        <v>24249268.170000002</v>
      </c>
      <c r="K456" s="16">
        <f t="shared" si="118"/>
        <v>656315</v>
      </c>
      <c r="L456" s="15">
        <f t="shared" si="119"/>
        <v>0</v>
      </c>
      <c r="M456" s="14">
        <v>1.0001439999999999</v>
      </c>
      <c r="N456" s="13">
        <v>0.99299499999999996</v>
      </c>
      <c r="O456" s="12">
        <v>7.149E-3</v>
      </c>
    </row>
    <row r="457" spans="2:15" x14ac:dyDescent="0.3">
      <c r="B457" s="21">
        <v>43748</v>
      </c>
      <c r="C457" s="20">
        <v>3865.11</v>
      </c>
      <c r="D457" s="19">
        <v>36.35</v>
      </c>
      <c r="E457" s="16">
        <v>13.4</v>
      </c>
      <c r="F457" s="16">
        <v>8</v>
      </c>
      <c r="G457" s="17">
        <v>23835428.969999999</v>
      </c>
      <c r="H457" s="16">
        <v>656315</v>
      </c>
      <c r="I457" s="18">
        <f t="shared" si="117"/>
        <v>36.317056550589271</v>
      </c>
      <c r="J457" s="17">
        <v>23835428.969999999</v>
      </c>
      <c r="K457" s="16">
        <f t="shared" si="118"/>
        <v>656315</v>
      </c>
      <c r="L457" s="15">
        <f t="shared" si="119"/>
        <v>0</v>
      </c>
      <c r="M457" s="14">
        <v>1.000124</v>
      </c>
      <c r="N457" s="13">
        <v>0.99297500000000005</v>
      </c>
      <c r="O457" s="12">
        <v>7.149E-3</v>
      </c>
    </row>
    <row r="458" spans="2:15" x14ac:dyDescent="0.3">
      <c r="B458" s="21">
        <v>43747</v>
      </c>
      <c r="C458" s="20">
        <v>3885.82</v>
      </c>
      <c r="D458" s="19">
        <v>36.51</v>
      </c>
      <c r="E458" s="16">
        <v>62.4</v>
      </c>
      <c r="F458" s="16">
        <v>7</v>
      </c>
      <c r="G458" s="17">
        <v>23963896.210000001</v>
      </c>
      <c r="H458" s="16">
        <v>656315</v>
      </c>
      <c r="I458" s="18">
        <f t="shared" si="117"/>
        <v>36.512796766796434</v>
      </c>
      <c r="J458" s="17">
        <v>23963896.210000001</v>
      </c>
      <c r="K458" s="16">
        <f t="shared" si="118"/>
        <v>656315</v>
      </c>
      <c r="L458" s="15">
        <f t="shared" si="119"/>
        <v>0</v>
      </c>
      <c r="M458" s="14">
        <v>1.000102</v>
      </c>
      <c r="N458" s="13">
        <v>0.99294800000000005</v>
      </c>
      <c r="O458" s="12">
        <v>7.1539999999999998E-3</v>
      </c>
    </row>
    <row r="459" spans="2:15" x14ac:dyDescent="0.3">
      <c r="B459" s="21">
        <v>43746</v>
      </c>
      <c r="C459" s="20">
        <v>3881.21</v>
      </c>
      <c r="D459" s="19">
        <v>36.47</v>
      </c>
      <c r="E459" s="16">
        <v>42.2</v>
      </c>
      <c r="F459" s="16">
        <v>9</v>
      </c>
      <c r="G459" s="17">
        <v>23936391.780000001</v>
      </c>
      <c r="H459" s="16">
        <v>656315</v>
      </c>
      <c r="I459" s="18">
        <f t="shared" si="117"/>
        <v>36.470889405239866</v>
      </c>
      <c r="J459" s="17">
        <v>23936391.780000001</v>
      </c>
      <c r="K459" s="16">
        <f t="shared" si="118"/>
        <v>656315</v>
      </c>
      <c r="L459" s="15">
        <f t="shared" si="119"/>
        <v>0</v>
      </c>
      <c r="M459" s="14">
        <v>1.0000800000000001</v>
      </c>
      <c r="N459" s="13">
        <v>0.99291399999999996</v>
      </c>
      <c r="O459" s="12">
        <v>7.1659999999999996E-3</v>
      </c>
    </row>
    <row r="460" spans="2:15" x14ac:dyDescent="0.3">
      <c r="B460" s="21">
        <v>43745</v>
      </c>
      <c r="C460" s="20">
        <v>3863.07</v>
      </c>
      <c r="D460" s="19">
        <v>36.28</v>
      </c>
      <c r="E460" s="16">
        <v>72.8</v>
      </c>
      <c r="F460" s="16">
        <v>12</v>
      </c>
      <c r="G460" s="17">
        <v>23825308.469999999</v>
      </c>
      <c r="H460" s="16">
        <v>656315</v>
      </c>
      <c r="I460" s="18">
        <f t="shared" si="117"/>
        <v>36.301636363636362</v>
      </c>
      <c r="J460" s="17">
        <v>23825308.469999999</v>
      </c>
      <c r="K460" s="16">
        <f t="shared" si="118"/>
        <v>656315</v>
      </c>
      <c r="L460" s="15">
        <f t="shared" si="119"/>
        <v>0</v>
      </c>
      <c r="M460" s="14">
        <v>1.0000579999999999</v>
      </c>
      <c r="N460" s="13">
        <v>0.99287999999999998</v>
      </c>
      <c r="O460" s="12">
        <v>7.1789999999999996E-3</v>
      </c>
    </row>
    <row r="461" spans="2:15" x14ac:dyDescent="0.3">
      <c r="B461" s="21">
        <v>43742</v>
      </c>
      <c r="C461" s="20">
        <v>3861.77</v>
      </c>
      <c r="D461" s="19">
        <v>36.28</v>
      </c>
      <c r="E461" s="16">
        <v>269</v>
      </c>
      <c r="F461" s="16">
        <v>31</v>
      </c>
      <c r="G461" s="17">
        <v>23455448.890000001</v>
      </c>
      <c r="H461" s="16">
        <v>646315</v>
      </c>
      <c r="I461" s="18">
        <f t="shared" si="117"/>
        <v>36.291048312355429</v>
      </c>
      <c r="J461" s="17">
        <v>23818359.370000001</v>
      </c>
      <c r="K461" s="16">
        <f t="shared" si="118"/>
        <v>656315</v>
      </c>
      <c r="L461" s="15">
        <f t="shared" si="119"/>
        <v>0</v>
      </c>
      <c r="M461" s="14">
        <v>0.99999400000000005</v>
      </c>
      <c r="N461" s="13">
        <v>0.99283699999999997</v>
      </c>
      <c r="O461" s="12">
        <v>7.1580000000000003E-3</v>
      </c>
    </row>
    <row r="462" spans="2:15" x14ac:dyDescent="0.3">
      <c r="B462" s="21">
        <v>43741</v>
      </c>
      <c r="C462" s="20">
        <v>3821.99</v>
      </c>
      <c r="D462" s="19">
        <v>35.9</v>
      </c>
      <c r="E462" s="16">
        <v>669</v>
      </c>
      <c r="F462" s="16">
        <v>49</v>
      </c>
      <c r="G462" s="17">
        <v>23214867.190000001</v>
      </c>
      <c r="H462" s="16">
        <v>646315</v>
      </c>
      <c r="I462" s="18">
        <f t="shared" si="117"/>
        <v>35.918812328353823</v>
      </c>
      <c r="J462" s="17">
        <v>23574055.309999999</v>
      </c>
      <c r="K462" s="16">
        <f t="shared" si="118"/>
        <v>656315</v>
      </c>
      <c r="L462" s="15">
        <f t="shared" si="119"/>
        <v>10000</v>
      </c>
      <c r="M462" s="14">
        <v>0.99997199999999997</v>
      </c>
      <c r="N462" s="13">
        <v>0.99279499999999998</v>
      </c>
      <c r="O462" s="12">
        <v>7.1770000000000002E-3</v>
      </c>
    </row>
    <row r="463" spans="2:15" x14ac:dyDescent="0.3">
      <c r="B463" s="21">
        <v>43740</v>
      </c>
      <c r="C463" s="20">
        <v>3820.12</v>
      </c>
      <c r="D463" s="19">
        <v>35.89</v>
      </c>
      <c r="E463" s="16">
        <v>167</v>
      </c>
      <c r="F463" s="16">
        <v>39</v>
      </c>
      <c r="G463" s="17">
        <v>23203616.68</v>
      </c>
      <c r="H463" s="16">
        <v>646315</v>
      </c>
      <c r="I463" s="18">
        <f t="shared" si="117"/>
        <v>35.901405166211525</v>
      </c>
      <c r="J463" s="17">
        <v>23203616.68</v>
      </c>
      <c r="K463" s="16">
        <f t="shared" si="118"/>
        <v>646315</v>
      </c>
      <c r="L463" s="15">
        <f t="shared" si="119"/>
        <v>0</v>
      </c>
      <c r="M463" s="14">
        <v>1.0001450000000001</v>
      </c>
      <c r="N463" s="13">
        <v>0.99287700000000001</v>
      </c>
      <c r="O463" s="12">
        <v>7.2680000000000002E-3</v>
      </c>
    </row>
    <row r="464" spans="2:15" x14ac:dyDescent="0.3">
      <c r="B464" s="21">
        <v>43739</v>
      </c>
      <c r="C464" s="20">
        <v>3918.83</v>
      </c>
      <c r="D464" s="19">
        <v>36.82</v>
      </c>
      <c r="E464" s="16">
        <v>63.7</v>
      </c>
      <c r="F464" s="16">
        <v>20</v>
      </c>
      <c r="G464" s="17">
        <v>23803826.170000002</v>
      </c>
      <c r="H464" s="16">
        <v>646315</v>
      </c>
      <c r="I464" s="18">
        <f t="shared" si="117"/>
        <v>36.830069192266933</v>
      </c>
      <c r="J464" s="17">
        <v>23803826.170000002</v>
      </c>
      <c r="K464" s="16">
        <f t="shared" si="118"/>
        <v>646315</v>
      </c>
      <c r="L464" s="15">
        <f t="shared" si="119"/>
        <v>0</v>
      </c>
      <c r="M464" s="14">
        <v>1.0001199999999999</v>
      </c>
      <c r="N464" s="13">
        <v>0.99285000000000001</v>
      </c>
      <c r="O464" s="12">
        <v>7.2690000000000003E-3</v>
      </c>
    </row>
    <row r="465" spans="2:15" x14ac:dyDescent="0.3">
      <c r="B465" s="21">
        <v>43738</v>
      </c>
      <c r="C465" s="20">
        <v>3956.69</v>
      </c>
      <c r="D465" s="19">
        <v>37.18</v>
      </c>
      <c r="E465" s="16">
        <v>86.9</v>
      </c>
      <c r="F465" s="16">
        <v>21</v>
      </c>
      <c r="G465" s="17">
        <v>24034363.489999998</v>
      </c>
      <c r="H465" s="16">
        <v>646315</v>
      </c>
      <c r="I465" s="18">
        <f t="shared" ref="I465:I528" si="120">G465/H465</f>
        <v>37.186764178457871</v>
      </c>
      <c r="J465" s="17">
        <v>24034363.489999998</v>
      </c>
      <c r="K465" s="16">
        <f t="shared" ref="K465:K528" si="121">H465+ROUND((J465-G465)/I465,0)</f>
        <v>646315</v>
      </c>
      <c r="L465" s="15">
        <f t="shared" ref="L465:L528" si="122">K465-K466</f>
        <v>0</v>
      </c>
      <c r="M465" s="14">
        <v>1.000097</v>
      </c>
      <c r="N465" s="13">
        <v>0.99282700000000002</v>
      </c>
      <c r="O465" s="12">
        <v>7.2700000000000004E-3</v>
      </c>
    </row>
    <row r="466" spans="2:15" x14ac:dyDescent="0.3">
      <c r="B466" s="21">
        <v>43735</v>
      </c>
      <c r="C466" s="20">
        <v>3980.38</v>
      </c>
      <c r="D466" s="19">
        <v>37.409999999999997</v>
      </c>
      <c r="E466" s="16">
        <v>353</v>
      </c>
      <c r="F466" s="16">
        <v>49</v>
      </c>
      <c r="G466" s="17">
        <v>24178632.52</v>
      </c>
      <c r="H466" s="16">
        <v>646315</v>
      </c>
      <c r="I466" s="18">
        <f t="shared" si="120"/>
        <v>37.409982005678344</v>
      </c>
      <c r="J466" s="17">
        <v>24178632.52</v>
      </c>
      <c r="K466" s="16">
        <f t="shared" si="121"/>
        <v>646315</v>
      </c>
      <c r="L466" s="15">
        <f t="shared" si="122"/>
        <v>0</v>
      </c>
      <c r="M466" s="14">
        <v>1.0000640000000001</v>
      </c>
      <c r="N466" s="13">
        <v>0.992811</v>
      </c>
      <c r="O466" s="12">
        <v>7.2529999999999999E-3</v>
      </c>
    </row>
    <row r="467" spans="2:15" x14ac:dyDescent="0.3">
      <c r="B467" s="21">
        <v>43734</v>
      </c>
      <c r="C467" s="20">
        <v>3955.19</v>
      </c>
      <c r="D467" s="19">
        <v>37.17</v>
      </c>
      <c r="E467" s="16">
        <v>103</v>
      </c>
      <c r="F467" s="16">
        <v>17</v>
      </c>
      <c r="G467" s="17">
        <v>24026319.489999998</v>
      </c>
      <c r="H467" s="16">
        <v>646315</v>
      </c>
      <c r="I467" s="18">
        <f t="shared" si="120"/>
        <v>37.174318234916406</v>
      </c>
      <c r="J467" s="17">
        <v>24026319.489999998</v>
      </c>
      <c r="K467" s="16">
        <f t="shared" si="121"/>
        <v>646315</v>
      </c>
      <c r="L467" s="15">
        <f t="shared" si="122"/>
        <v>0</v>
      </c>
      <c r="M467" s="14">
        <v>1.0000530000000001</v>
      </c>
      <c r="N467" s="13">
        <v>0.99278100000000002</v>
      </c>
      <c r="O467" s="12">
        <v>7.2719999999999998E-3</v>
      </c>
    </row>
    <row r="468" spans="2:15" x14ac:dyDescent="0.3">
      <c r="B468" s="21">
        <v>43733</v>
      </c>
      <c r="C468" s="20">
        <v>3931.92</v>
      </c>
      <c r="D468" s="19">
        <v>36.950000000000003</v>
      </c>
      <c r="E468" s="16">
        <v>108</v>
      </c>
      <c r="F468" s="16">
        <v>13</v>
      </c>
      <c r="G468" s="17">
        <v>23885006.48</v>
      </c>
      <c r="H468" s="16">
        <v>646315</v>
      </c>
      <c r="I468" s="18">
        <f t="shared" si="120"/>
        <v>36.955674059862453</v>
      </c>
      <c r="J468" s="17">
        <v>23885006.48</v>
      </c>
      <c r="K468" s="16">
        <f t="shared" si="121"/>
        <v>646315</v>
      </c>
      <c r="L468" s="15">
        <f t="shared" si="122"/>
        <v>0</v>
      </c>
      <c r="M468" s="14">
        <v>1.0000420000000001</v>
      </c>
      <c r="N468" s="13">
        <v>0.99277700000000002</v>
      </c>
      <c r="O468" s="12">
        <v>7.2649999999999998E-3</v>
      </c>
    </row>
    <row r="469" spans="2:15" x14ac:dyDescent="0.3">
      <c r="B469" s="21">
        <v>43732</v>
      </c>
      <c r="C469" s="20">
        <v>3960.24</v>
      </c>
      <c r="D469" s="19">
        <v>37.22</v>
      </c>
      <c r="E469" s="16">
        <v>369</v>
      </c>
      <c r="F469" s="16">
        <v>22</v>
      </c>
      <c r="G469" s="17">
        <v>24057362.780000001</v>
      </c>
      <c r="H469" s="16">
        <v>646315</v>
      </c>
      <c r="I469" s="18">
        <f t="shared" si="120"/>
        <v>37.222349442609257</v>
      </c>
      <c r="J469" s="17">
        <v>24057362.780000001</v>
      </c>
      <c r="K469" s="16">
        <f t="shared" si="121"/>
        <v>646315</v>
      </c>
      <c r="L469" s="15">
        <f t="shared" si="122"/>
        <v>0</v>
      </c>
      <c r="M469" s="14">
        <v>1.0000309999999999</v>
      </c>
      <c r="N469" s="13">
        <v>0.99276500000000001</v>
      </c>
      <c r="O469" s="12">
        <v>7.2659999999999999E-3</v>
      </c>
    </row>
    <row r="470" spans="2:15" x14ac:dyDescent="0.3">
      <c r="B470" s="21">
        <v>43731</v>
      </c>
      <c r="C470" s="20">
        <v>3909.41</v>
      </c>
      <c r="D470" s="19">
        <v>36.74</v>
      </c>
      <c r="E470" s="16">
        <v>57.3</v>
      </c>
      <c r="F470" s="16">
        <v>18</v>
      </c>
      <c r="G470" s="17">
        <v>23748587.800000001</v>
      </c>
      <c r="H470" s="16">
        <v>646315</v>
      </c>
      <c r="I470" s="18">
        <f t="shared" si="120"/>
        <v>36.744602554481951</v>
      </c>
      <c r="J470" s="17">
        <v>23748587.800000001</v>
      </c>
      <c r="K470" s="16">
        <f t="shared" si="121"/>
        <v>646315</v>
      </c>
      <c r="L470" s="15">
        <f t="shared" si="122"/>
        <v>0</v>
      </c>
      <c r="M470" s="14">
        <v>1.0000199999999999</v>
      </c>
      <c r="N470" s="13">
        <v>0.99276399999999998</v>
      </c>
      <c r="O470" s="12">
        <v>7.2560000000000003E-3</v>
      </c>
    </row>
    <row r="471" spans="2:15" x14ac:dyDescent="0.3">
      <c r="B471" s="21">
        <v>43728</v>
      </c>
      <c r="C471" s="20">
        <v>3953.88</v>
      </c>
      <c r="D471" s="19">
        <v>37.17</v>
      </c>
      <c r="E471" s="16">
        <v>34.799999999999997</v>
      </c>
      <c r="F471" s="16">
        <v>14</v>
      </c>
      <c r="G471" s="17">
        <v>24020024.02</v>
      </c>
      <c r="H471" s="16">
        <v>646315</v>
      </c>
      <c r="I471" s="18">
        <f t="shared" si="120"/>
        <v>37.164577674972726</v>
      </c>
      <c r="J471" s="17">
        <v>24020024.02</v>
      </c>
      <c r="K471" s="16">
        <f t="shared" si="121"/>
        <v>646315</v>
      </c>
      <c r="L471" s="15">
        <f t="shared" si="122"/>
        <v>0</v>
      </c>
      <c r="M471" s="14">
        <v>0.99998799999999999</v>
      </c>
      <c r="N471" s="13">
        <v>0.99270999999999998</v>
      </c>
      <c r="O471" s="12">
        <v>7.2769999999999996E-3</v>
      </c>
    </row>
    <row r="472" spans="2:15" x14ac:dyDescent="0.3">
      <c r="B472" s="21">
        <v>43727</v>
      </c>
      <c r="C472" s="20">
        <v>3990.05</v>
      </c>
      <c r="D472" s="19">
        <v>37.5</v>
      </c>
      <c r="E472" s="16">
        <v>68.099999999999994</v>
      </c>
      <c r="F472" s="16">
        <v>9</v>
      </c>
      <c r="G472" s="17">
        <v>24240167.210000001</v>
      </c>
      <c r="H472" s="16">
        <v>646315</v>
      </c>
      <c r="I472" s="18">
        <f t="shared" si="120"/>
        <v>37.505190518555196</v>
      </c>
      <c r="J472" s="17">
        <v>24240167.210000001</v>
      </c>
      <c r="K472" s="16">
        <f t="shared" si="121"/>
        <v>646315</v>
      </c>
      <c r="L472" s="15">
        <f t="shared" si="122"/>
        <v>0</v>
      </c>
      <c r="M472" s="14">
        <v>1.0001640000000001</v>
      </c>
      <c r="N472" s="13">
        <v>0.99288399999999999</v>
      </c>
      <c r="O472" s="12">
        <v>7.28E-3</v>
      </c>
    </row>
    <row r="473" spans="2:15" x14ac:dyDescent="0.3">
      <c r="B473" s="21">
        <v>43726</v>
      </c>
      <c r="C473" s="20">
        <v>4014.45</v>
      </c>
      <c r="D473" s="19">
        <v>37.729999999999997</v>
      </c>
      <c r="E473" s="16">
        <v>22.1</v>
      </c>
      <c r="F473" s="16">
        <v>10</v>
      </c>
      <c r="G473" s="17">
        <v>24388216.07</v>
      </c>
      <c r="H473" s="16">
        <v>646315</v>
      </c>
      <c r="I473" s="18">
        <f t="shared" si="120"/>
        <v>37.734256624091969</v>
      </c>
      <c r="J473" s="17">
        <v>24388216.07</v>
      </c>
      <c r="K473" s="16">
        <f t="shared" si="121"/>
        <v>646315</v>
      </c>
      <c r="L473" s="15">
        <f t="shared" si="122"/>
        <v>0</v>
      </c>
      <c r="M473" s="14">
        <v>1.0001519999999999</v>
      </c>
      <c r="N473" s="13">
        <v>0.99288699999999996</v>
      </c>
      <c r="O473" s="12">
        <v>7.2659999999999999E-3</v>
      </c>
    </row>
    <row r="474" spans="2:15" x14ac:dyDescent="0.3">
      <c r="B474" s="21">
        <v>43725</v>
      </c>
      <c r="C474" s="20">
        <v>3992.05</v>
      </c>
      <c r="D474" s="19">
        <v>37.520000000000003</v>
      </c>
      <c r="E474" s="16">
        <v>424</v>
      </c>
      <c r="F474" s="16">
        <v>17</v>
      </c>
      <c r="G474" s="17">
        <v>24252553.149999999</v>
      </c>
      <c r="H474" s="16">
        <v>646315</v>
      </c>
      <c r="I474" s="18">
        <f t="shared" si="120"/>
        <v>37.524354455644691</v>
      </c>
      <c r="J474" s="17">
        <v>24252553.149999999</v>
      </c>
      <c r="K474" s="16">
        <f t="shared" si="121"/>
        <v>646315</v>
      </c>
      <c r="L474" s="15">
        <f t="shared" si="122"/>
        <v>0</v>
      </c>
      <c r="M474" s="14">
        <v>1.0001420000000001</v>
      </c>
      <c r="N474" s="13">
        <v>0.99287199999999998</v>
      </c>
      <c r="O474" s="12">
        <v>7.2700000000000004E-3</v>
      </c>
    </row>
    <row r="475" spans="2:15" x14ac:dyDescent="0.3">
      <c r="B475" s="21">
        <v>43724</v>
      </c>
      <c r="C475" s="20">
        <v>4037.79</v>
      </c>
      <c r="D475" s="19">
        <v>37.94</v>
      </c>
      <c r="E475" s="16">
        <v>155</v>
      </c>
      <c r="F475" s="16">
        <v>27</v>
      </c>
      <c r="G475" s="17">
        <v>24530395.859999999</v>
      </c>
      <c r="H475" s="16">
        <v>646315</v>
      </c>
      <c r="I475" s="18">
        <f t="shared" si="120"/>
        <v>37.95424190990461</v>
      </c>
      <c r="J475" s="17">
        <v>24530395.859999999</v>
      </c>
      <c r="K475" s="16">
        <f t="shared" si="121"/>
        <v>646315</v>
      </c>
      <c r="L475" s="15">
        <f t="shared" si="122"/>
        <v>0</v>
      </c>
      <c r="M475" s="14">
        <v>1.000097</v>
      </c>
      <c r="N475" s="13">
        <v>0.99287300000000001</v>
      </c>
      <c r="O475" s="12">
        <v>7.2240000000000004E-3</v>
      </c>
    </row>
    <row r="476" spans="2:15" x14ac:dyDescent="0.3">
      <c r="B476" s="21">
        <v>43721</v>
      </c>
      <c r="C476" s="20">
        <v>4006.78</v>
      </c>
      <c r="D476" s="19">
        <v>37.65</v>
      </c>
      <c r="E476" s="16">
        <v>64.5</v>
      </c>
      <c r="F476" s="16">
        <v>13</v>
      </c>
      <c r="G476" s="17">
        <v>24343134.379999999</v>
      </c>
      <c r="H476" s="16">
        <v>646315</v>
      </c>
      <c r="I476" s="18">
        <f t="shared" si="120"/>
        <v>37.664504738401554</v>
      </c>
      <c r="J476" s="17">
        <v>24343134.379999999</v>
      </c>
      <c r="K476" s="16">
        <f t="shared" si="121"/>
        <v>646315</v>
      </c>
      <c r="L476" s="15">
        <f t="shared" si="122"/>
        <v>0</v>
      </c>
      <c r="M476" s="14">
        <v>1.000129</v>
      </c>
      <c r="N476" s="13">
        <v>0.99288600000000005</v>
      </c>
      <c r="O476" s="12">
        <v>7.2430000000000003E-3</v>
      </c>
    </row>
    <row r="477" spans="2:15" x14ac:dyDescent="0.3">
      <c r="B477" s="21">
        <v>43720</v>
      </c>
      <c r="C477" s="20">
        <v>3985.15</v>
      </c>
      <c r="D477" s="19">
        <v>37.6</v>
      </c>
      <c r="E477" s="16">
        <v>284</v>
      </c>
      <c r="F477" s="16">
        <v>24</v>
      </c>
      <c r="G477" s="17">
        <v>24211432.579999998</v>
      </c>
      <c r="H477" s="16">
        <v>646315</v>
      </c>
      <c r="I477" s="18">
        <f t="shared" si="120"/>
        <v>37.460731346170206</v>
      </c>
      <c r="J477" s="17">
        <v>24211432.579999998</v>
      </c>
      <c r="K477" s="16">
        <f t="shared" si="121"/>
        <v>646315</v>
      </c>
      <c r="L477" s="15">
        <f t="shared" si="122"/>
        <v>0</v>
      </c>
      <c r="M477" s="14">
        <v>1.000119</v>
      </c>
      <c r="N477" s="13">
        <v>0.992896</v>
      </c>
      <c r="O477" s="12">
        <v>7.2230000000000003E-3</v>
      </c>
    </row>
    <row r="478" spans="2:15" x14ac:dyDescent="0.3">
      <c r="B478" s="21">
        <v>43719</v>
      </c>
      <c r="C478" s="20">
        <v>3985.41</v>
      </c>
      <c r="D478" s="19">
        <v>37.47</v>
      </c>
      <c r="E478" s="16">
        <v>162</v>
      </c>
      <c r="F478" s="16">
        <v>19</v>
      </c>
      <c r="G478" s="17">
        <v>24213188.539999999</v>
      </c>
      <c r="H478" s="16">
        <v>646315</v>
      </c>
      <c r="I478" s="18">
        <f t="shared" si="120"/>
        <v>37.463448225710373</v>
      </c>
      <c r="J478" s="17">
        <v>24213188.539999999</v>
      </c>
      <c r="K478" s="16">
        <f t="shared" si="121"/>
        <v>646315</v>
      </c>
      <c r="L478" s="15">
        <f t="shared" si="122"/>
        <v>0</v>
      </c>
      <c r="M478" s="14">
        <v>1.000108</v>
      </c>
      <c r="N478" s="13">
        <v>0.99287899999999996</v>
      </c>
      <c r="O478" s="12">
        <v>7.2290000000000002E-3</v>
      </c>
    </row>
    <row r="479" spans="2:15" x14ac:dyDescent="0.3">
      <c r="B479" s="21">
        <v>43718</v>
      </c>
      <c r="C479" s="20">
        <v>3977.81</v>
      </c>
      <c r="D479" s="19">
        <v>37.39</v>
      </c>
      <c r="E479" s="16">
        <v>104</v>
      </c>
      <c r="F479" s="16">
        <v>19</v>
      </c>
      <c r="G479" s="17">
        <v>24167208.879999999</v>
      </c>
      <c r="H479" s="16">
        <v>646315</v>
      </c>
      <c r="I479" s="18">
        <f t="shared" si="120"/>
        <v>37.392306971059</v>
      </c>
      <c r="J479" s="17">
        <v>24167208.879999999</v>
      </c>
      <c r="K479" s="16">
        <f t="shared" si="121"/>
        <v>646315</v>
      </c>
      <c r="L479" s="15">
        <f t="shared" si="122"/>
        <v>0</v>
      </c>
      <c r="M479" s="14">
        <v>1.001352</v>
      </c>
      <c r="N479" s="13">
        <v>0.99412599999999995</v>
      </c>
      <c r="O479" s="12">
        <v>7.2259999999999998E-3</v>
      </c>
    </row>
    <row r="480" spans="2:15" x14ac:dyDescent="0.3">
      <c r="B480" s="21">
        <v>43717</v>
      </c>
      <c r="C480" s="20">
        <v>3953.47</v>
      </c>
      <c r="D480" s="19">
        <v>37.17</v>
      </c>
      <c r="E480" s="16">
        <v>87.4</v>
      </c>
      <c r="F480" s="16">
        <v>30</v>
      </c>
      <c r="G480" s="17">
        <v>24019804.59</v>
      </c>
      <c r="H480" s="16">
        <v>646315</v>
      </c>
      <c r="I480" s="18">
        <f t="shared" si="120"/>
        <v>37.164238165600366</v>
      </c>
      <c r="J480" s="17">
        <v>24019804.59</v>
      </c>
      <c r="K480" s="16">
        <f t="shared" si="121"/>
        <v>646315</v>
      </c>
      <c r="L480" s="15">
        <f t="shared" si="122"/>
        <v>0</v>
      </c>
      <c r="M480" s="14">
        <v>1.00004</v>
      </c>
      <c r="N480" s="13">
        <v>0.985572</v>
      </c>
      <c r="O480" s="12">
        <v>1.4468E-2</v>
      </c>
    </row>
    <row r="481" spans="2:15" x14ac:dyDescent="0.3">
      <c r="B481" s="21">
        <v>43714</v>
      </c>
      <c r="C481" s="20">
        <v>3859.29</v>
      </c>
      <c r="D481" s="19">
        <v>36.28</v>
      </c>
      <c r="E481" s="16">
        <v>324</v>
      </c>
      <c r="F481" s="16">
        <v>24</v>
      </c>
      <c r="G481" s="17">
        <v>23448521.75</v>
      </c>
      <c r="H481" s="16">
        <v>646315</v>
      </c>
      <c r="I481" s="18">
        <f t="shared" si="120"/>
        <v>36.28033041164138</v>
      </c>
      <c r="J481" s="17">
        <v>23448521.75</v>
      </c>
      <c r="K481" s="16">
        <f t="shared" si="121"/>
        <v>646315</v>
      </c>
      <c r="L481" s="15">
        <f t="shared" si="122"/>
        <v>0</v>
      </c>
      <c r="M481" s="14">
        <v>1.0000070000000001</v>
      </c>
      <c r="N481" s="13">
        <v>0.98552700000000004</v>
      </c>
      <c r="O481" s="12">
        <v>1.4479000000000001E-2</v>
      </c>
    </row>
    <row r="482" spans="2:15" x14ac:dyDescent="0.3">
      <c r="B482" s="21">
        <v>43713</v>
      </c>
      <c r="C482" s="20">
        <v>3830.7</v>
      </c>
      <c r="D482" s="19">
        <v>36.01</v>
      </c>
      <c r="E482" s="16">
        <v>378</v>
      </c>
      <c r="F482" s="16">
        <v>29</v>
      </c>
      <c r="G482" s="17">
        <v>23275269.07</v>
      </c>
      <c r="H482" s="16">
        <v>646315</v>
      </c>
      <c r="I482" s="18">
        <f t="shared" si="120"/>
        <v>36.012268120034349</v>
      </c>
      <c r="J482" s="17">
        <v>23275269.07</v>
      </c>
      <c r="K482" s="16">
        <f t="shared" si="121"/>
        <v>646315</v>
      </c>
      <c r="L482" s="15">
        <f t="shared" si="122"/>
        <v>0</v>
      </c>
      <c r="M482" s="14">
        <v>0.999996</v>
      </c>
      <c r="N482" s="13">
        <v>0.98551200000000005</v>
      </c>
      <c r="O482" s="12">
        <v>1.4484E-2</v>
      </c>
    </row>
    <row r="483" spans="2:15" x14ac:dyDescent="0.3">
      <c r="B483" s="21">
        <v>43712</v>
      </c>
      <c r="C483" s="20">
        <v>3823.13</v>
      </c>
      <c r="D483" s="19">
        <v>35.94</v>
      </c>
      <c r="E483" s="16">
        <v>709</v>
      </c>
      <c r="F483" s="16">
        <v>21</v>
      </c>
      <c r="G483" s="17">
        <v>22726161.969999999</v>
      </c>
      <c r="H483" s="16">
        <v>632315</v>
      </c>
      <c r="I483" s="18">
        <f t="shared" si="120"/>
        <v>35.941203308477576</v>
      </c>
      <c r="J483" s="17">
        <v>23229338.82</v>
      </c>
      <c r="K483" s="16">
        <f t="shared" si="121"/>
        <v>646315</v>
      </c>
      <c r="L483" s="15">
        <f t="shared" si="122"/>
        <v>0</v>
      </c>
      <c r="M483" s="14">
        <v>0.99998699999999996</v>
      </c>
      <c r="N483" s="13">
        <v>0.98550800000000005</v>
      </c>
      <c r="O483" s="12">
        <v>1.4478E-2</v>
      </c>
    </row>
    <row r="484" spans="2:15" x14ac:dyDescent="0.3">
      <c r="B484" s="21">
        <v>43711</v>
      </c>
      <c r="C484" s="20">
        <v>3831.19</v>
      </c>
      <c r="D484" s="19">
        <v>36.020000000000003</v>
      </c>
      <c r="E484" s="16">
        <v>363</v>
      </c>
      <c r="F484" s="16">
        <v>25</v>
      </c>
      <c r="G484" s="17">
        <v>22775089.690000001</v>
      </c>
      <c r="H484" s="16">
        <v>632315</v>
      </c>
      <c r="I484" s="18">
        <f t="shared" si="120"/>
        <v>36.018582020037485</v>
      </c>
      <c r="J484" s="17">
        <v>23279349.84</v>
      </c>
      <c r="K484" s="16">
        <f t="shared" si="121"/>
        <v>646315</v>
      </c>
      <c r="L484" s="15">
        <f t="shared" si="122"/>
        <v>14000</v>
      </c>
      <c r="M484" s="14">
        <v>0.99997499999999995</v>
      </c>
      <c r="N484" s="13">
        <v>0.98546599999999995</v>
      </c>
      <c r="O484" s="12">
        <v>1.4508999999999999E-2</v>
      </c>
    </row>
    <row r="485" spans="2:15" x14ac:dyDescent="0.3">
      <c r="B485" s="21">
        <v>43710</v>
      </c>
      <c r="C485" s="20">
        <v>3899.04</v>
      </c>
      <c r="D485" s="19">
        <v>36.72</v>
      </c>
      <c r="E485" s="16">
        <v>116</v>
      </c>
      <c r="F485" s="16">
        <v>23</v>
      </c>
      <c r="G485" s="17">
        <v>23178814.140000001</v>
      </c>
      <c r="H485" s="16">
        <v>632315</v>
      </c>
      <c r="I485" s="18">
        <f t="shared" si="120"/>
        <v>36.657068296655943</v>
      </c>
      <c r="J485" s="17">
        <v>23178814.140000001</v>
      </c>
      <c r="K485" s="16">
        <f t="shared" si="121"/>
        <v>632315</v>
      </c>
      <c r="L485" s="15">
        <f t="shared" si="122"/>
        <v>0</v>
      </c>
      <c r="M485" s="14">
        <v>1.000062</v>
      </c>
      <c r="N485" s="13">
        <v>0.98522799999999999</v>
      </c>
      <c r="O485" s="12">
        <v>1.4834E-2</v>
      </c>
    </row>
    <row r="486" spans="2:15" x14ac:dyDescent="0.3">
      <c r="B486" s="21">
        <v>43707</v>
      </c>
      <c r="C486" s="20">
        <v>3882.27</v>
      </c>
      <c r="D486" s="19">
        <v>36.5</v>
      </c>
      <c r="E486" s="16">
        <v>373</v>
      </c>
      <c r="F486" s="16">
        <v>20</v>
      </c>
      <c r="G486" s="17">
        <v>23078940.859999999</v>
      </c>
      <c r="H486" s="16">
        <v>632315</v>
      </c>
      <c r="I486" s="18">
        <f t="shared" si="120"/>
        <v>36.499119679273775</v>
      </c>
      <c r="J486" s="17">
        <v>23078940.859999999</v>
      </c>
      <c r="K486" s="16">
        <f t="shared" si="121"/>
        <v>632315</v>
      </c>
      <c r="L486" s="15">
        <f t="shared" si="122"/>
        <v>0</v>
      </c>
      <c r="M486" s="14">
        <v>1.00003</v>
      </c>
      <c r="N486" s="13">
        <v>0.98523499999999997</v>
      </c>
      <c r="O486" s="12">
        <v>1.4794E-2</v>
      </c>
    </row>
    <row r="487" spans="2:15" x14ac:dyDescent="0.3">
      <c r="B487" s="21">
        <v>43706</v>
      </c>
      <c r="C487" s="20">
        <v>3762.41</v>
      </c>
      <c r="D487" s="19">
        <v>35.380000000000003</v>
      </c>
      <c r="E487" s="16">
        <v>176</v>
      </c>
      <c r="F487" s="16">
        <v>10</v>
      </c>
      <c r="G487" s="17">
        <v>22366463.559999999</v>
      </c>
      <c r="H487" s="16">
        <v>632315</v>
      </c>
      <c r="I487" s="18">
        <f t="shared" si="120"/>
        <v>35.37234378434799</v>
      </c>
      <c r="J487" s="17">
        <v>22366463.559999999</v>
      </c>
      <c r="K487" s="16">
        <f t="shared" si="121"/>
        <v>632315</v>
      </c>
      <c r="L487" s="15">
        <f t="shared" si="122"/>
        <v>0</v>
      </c>
      <c r="M487" s="14">
        <v>1.000019</v>
      </c>
      <c r="N487" s="13">
        <v>0.98523300000000003</v>
      </c>
      <c r="O487" s="12">
        <v>1.4786000000000001E-2</v>
      </c>
    </row>
    <row r="488" spans="2:15" x14ac:dyDescent="0.3">
      <c r="B488" s="21">
        <v>43705</v>
      </c>
      <c r="C488" s="20">
        <v>3729.89</v>
      </c>
      <c r="D488" s="19">
        <v>35.07</v>
      </c>
      <c r="E488" s="16">
        <v>315</v>
      </c>
      <c r="F488" s="16">
        <v>38</v>
      </c>
      <c r="G488" s="17">
        <v>22173659.289999999</v>
      </c>
      <c r="H488" s="16">
        <v>632315</v>
      </c>
      <c r="I488" s="18">
        <f t="shared" si="120"/>
        <v>35.067425713449779</v>
      </c>
      <c r="J488" s="17">
        <v>22173659.289999999</v>
      </c>
      <c r="K488" s="16">
        <f t="shared" si="121"/>
        <v>632315</v>
      </c>
      <c r="L488" s="15">
        <f t="shared" si="122"/>
        <v>0</v>
      </c>
      <c r="M488" s="14">
        <v>1.000008</v>
      </c>
      <c r="N488" s="13">
        <v>0.985209</v>
      </c>
      <c r="O488" s="12">
        <v>1.4800000000000001E-2</v>
      </c>
    </row>
    <row r="489" spans="2:15" x14ac:dyDescent="0.3">
      <c r="B489" s="21">
        <v>43704</v>
      </c>
      <c r="C489" s="20">
        <v>3809.89</v>
      </c>
      <c r="D489" s="19">
        <v>35.82</v>
      </c>
      <c r="E489" s="16">
        <v>34.799999999999997</v>
      </c>
      <c r="F489" s="16">
        <v>11</v>
      </c>
      <c r="G489" s="17">
        <v>22650491.710000001</v>
      </c>
      <c r="H489" s="16">
        <v>632315</v>
      </c>
      <c r="I489" s="18">
        <f t="shared" si="120"/>
        <v>35.821531530961629</v>
      </c>
      <c r="J489" s="17">
        <v>22650491.710000001</v>
      </c>
      <c r="K489" s="16">
        <f t="shared" si="121"/>
        <v>632315</v>
      </c>
      <c r="L489" s="15">
        <f t="shared" si="122"/>
        <v>0</v>
      </c>
      <c r="M489" s="14">
        <v>0.99999800000000005</v>
      </c>
      <c r="N489" s="13">
        <v>0.98515600000000003</v>
      </c>
      <c r="O489" s="12">
        <v>1.4841E-2</v>
      </c>
    </row>
    <row r="490" spans="2:15" x14ac:dyDescent="0.3">
      <c r="B490" s="21">
        <v>43703</v>
      </c>
      <c r="C490" s="20">
        <v>3815.29</v>
      </c>
      <c r="D490" s="19">
        <v>35.979999999999997</v>
      </c>
      <c r="E490" s="16">
        <v>99.1</v>
      </c>
      <c r="F490" s="16">
        <v>28</v>
      </c>
      <c r="G490" s="17">
        <v>22681349.25</v>
      </c>
      <c r="H490" s="16">
        <v>632315</v>
      </c>
      <c r="I490" s="18">
        <f t="shared" si="120"/>
        <v>35.87033242924808</v>
      </c>
      <c r="J490" s="17">
        <v>22681349.25</v>
      </c>
      <c r="K490" s="16">
        <f t="shared" si="121"/>
        <v>632315</v>
      </c>
      <c r="L490" s="15">
        <f t="shared" si="122"/>
        <v>0</v>
      </c>
      <c r="M490" s="14">
        <v>0.99998699999999996</v>
      </c>
      <c r="N490" s="13">
        <v>0.98520799999999997</v>
      </c>
      <c r="O490" s="12">
        <v>1.4779E-2</v>
      </c>
    </row>
    <row r="491" spans="2:15" x14ac:dyDescent="0.3">
      <c r="B491" s="21">
        <v>43700</v>
      </c>
      <c r="C491" s="20">
        <v>3823.14</v>
      </c>
      <c r="D491" s="19">
        <v>35.950000000000003</v>
      </c>
      <c r="E491" s="16">
        <v>90.2</v>
      </c>
      <c r="F491" s="16">
        <v>29</v>
      </c>
      <c r="G491" s="17">
        <v>22226549.52</v>
      </c>
      <c r="H491" s="16">
        <v>618315</v>
      </c>
      <c r="I491" s="18">
        <f t="shared" si="120"/>
        <v>35.946968001746683</v>
      </c>
      <c r="J491" s="17">
        <v>22729807.07</v>
      </c>
      <c r="K491" s="16">
        <f t="shared" si="121"/>
        <v>632315</v>
      </c>
      <c r="L491" s="15">
        <f t="shared" si="122"/>
        <v>0</v>
      </c>
      <c r="M491" s="14">
        <v>1.0004010000000001</v>
      </c>
      <c r="N491" s="13">
        <v>0.98557700000000004</v>
      </c>
      <c r="O491" s="12">
        <v>1.4825E-2</v>
      </c>
    </row>
    <row r="492" spans="2:15" x14ac:dyDescent="0.3">
      <c r="B492" s="21">
        <v>43699</v>
      </c>
      <c r="C492" s="20">
        <v>3831.08</v>
      </c>
      <c r="D492" s="19">
        <v>36.020000000000003</v>
      </c>
      <c r="E492" s="16">
        <v>28.3</v>
      </c>
      <c r="F492" s="16">
        <v>7</v>
      </c>
      <c r="G492" s="17">
        <v>22272582.16</v>
      </c>
      <c r="H492" s="16">
        <v>618315</v>
      </c>
      <c r="I492" s="18">
        <f t="shared" si="120"/>
        <v>36.021416527174658</v>
      </c>
      <c r="J492" s="17">
        <v>22776881.989999998</v>
      </c>
      <c r="K492" s="16">
        <f t="shared" si="121"/>
        <v>632315</v>
      </c>
      <c r="L492" s="15">
        <f t="shared" si="122"/>
        <v>14000</v>
      </c>
      <c r="M492" s="14">
        <v>1.0003899999999999</v>
      </c>
      <c r="N492" s="13">
        <v>0.98558199999999996</v>
      </c>
      <c r="O492" s="12">
        <v>1.4808E-2</v>
      </c>
    </row>
    <row r="493" spans="2:15" x14ac:dyDescent="0.3">
      <c r="B493" s="21">
        <v>43698</v>
      </c>
      <c r="C493" s="20">
        <v>3827.13</v>
      </c>
      <c r="D493" s="19">
        <v>35.979999999999997</v>
      </c>
      <c r="E493" s="16">
        <v>307</v>
      </c>
      <c r="F493" s="16">
        <v>23</v>
      </c>
      <c r="G493" s="17">
        <v>22250165.829999998</v>
      </c>
      <c r="H493" s="16">
        <v>618315</v>
      </c>
      <c r="I493" s="18">
        <f t="shared" si="120"/>
        <v>35.985162627463346</v>
      </c>
      <c r="J493" s="17">
        <v>22250165.829999998</v>
      </c>
      <c r="K493" s="16">
        <f t="shared" si="121"/>
        <v>618315</v>
      </c>
      <c r="L493" s="15">
        <f t="shared" si="122"/>
        <v>0</v>
      </c>
      <c r="M493" s="14">
        <v>1.0000929999999999</v>
      </c>
      <c r="N493" s="13">
        <v>0.984935</v>
      </c>
      <c r="O493" s="12">
        <v>1.5159000000000001E-2</v>
      </c>
    </row>
    <row r="494" spans="2:15" x14ac:dyDescent="0.3">
      <c r="B494" s="21">
        <v>43697</v>
      </c>
      <c r="C494" s="20">
        <v>3834.82</v>
      </c>
      <c r="D494" s="19">
        <v>36.06</v>
      </c>
      <c r="E494" s="16">
        <v>70.900000000000006</v>
      </c>
      <c r="F494" s="16">
        <v>27</v>
      </c>
      <c r="G494" s="17">
        <v>22294795.170000002</v>
      </c>
      <c r="H494" s="16">
        <v>618315</v>
      </c>
      <c r="I494" s="18">
        <f t="shared" si="120"/>
        <v>36.057341597729312</v>
      </c>
      <c r="J494" s="17">
        <v>22294795.170000002</v>
      </c>
      <c r="K494" s="16">
        <f t="shared" si="121"/>
        <v>618315</v>
      </c>
      <c r="L494" s="15">
        <f t="shared" si="122"/>
        <v>0</v>
      </c>
      <c r="M494" s="14">
        <v>1.0000819999999999</v>
      </c>
      <c r="N494" s="13">
        <v>0.98494000000000004</v>
      </c>
      <c r="O494" s="12">
        <v>1.5143E-2</v>
      </c>
    </row>
    <row r="495" spans="2:15" x14ac:dyDescent="0.3">
      <c r="B495" s="21">
        <v>43696</v>
      </c>
      <c r="C495" s="20">
        <v>3820.5</v>
      </c>
      <c r="D495" s="19">
        <v>35.93</v>
      </c>
      <c r="E495" s="16">
        <v>86.9</v>
      </c>
      <c r="F495" s="16">
        <v>31</v>
      </c>
      <c r="G495" s="17">
        <v>22211965.16</v>
      </c>
      <c r="H495" s="16">
        <v>618315</v>
      </c>
      <c r="I495" s="18">
        <f t="shared" si="120"/>
        <v>35.923380736356066</v>
      </c>
      <c r="J495" s="17">
        <v>22211965.16</v>
      </c>
      <c r="K495" s="16">
        <f t="shared" si="121"/>
        <v>618315</v>
      </c>
      <c r="L495" s="15">
        <f t="shared" si="122"/>
        <v>0</v>
      </c>
      <c r="M495" s="14">
        <v>1.0000709999999999</v>
      </c>
      <c r="N495" s="13">
        <v>0.98492299999999999</v>
      </c>
      <c r="O495" s="12">
        <v>1.5148999999999999E-2</v>
      </c>
    </row>
    <row r="496" spans="2:15" x14ac:dyDescent="0.3">
      <c r="B496" s="21">
        <v>43693</v>
      </c>
      <c r="C496" s="20">
        <v>3751.24</v>
      </c>
      <c r="D496" s="19">
        <v>35.270000000000003</v>
      </c>
      <c r="E496" s="16">
        <v>229</v>
      </c>
      <c r="F496" s="16">
        <v>65</v>
      </c>
      <c r="G496" s="17">
        <v>21810959.039999999</v>
      </c>
      <c r="H496" s="16">
        <v>618315</v>
      </c>
      <c r="I496" s="18">
        <f t="shared" si="120"/>
        <v>35.274834089420438</v>
      </c>
      <c r="J496" s="17">
        <v>21810959.039999999</v>
      </c>
      <c r="K496" s="16">
        <f t="shared" si="121"/>
        <v>618315</v>
      </c>
      <c r="L496" s="15">
        <f t="shared" si="122"/>
        <v>0</v>
      </c>
      <c r="M496" s="14">
        <v>1.0000389999999999</v>
      </c>
      <c r="N496" s="13">
        <v>0.98484700000000003</v>
      </c>
      <c r="O496" s="12">
        <v>1.5192000000000001E-2</v>
      </c>
    </row>
    <row r="497" spans="2:15" x14ac:dyDescent="0.3">
      <c r="B497" s="21">
        <v>43691</v>
      </c>
      <c r="C497" s="20">
        <v>3777.18</v>
      </c>
      <c r="D497" s="19">
        <v>35.520000000000003</v>
      </c>
      <c r="E497" s="16">
        <v>478</v>
      </c>
      <c r="F497" s="16">
        <v>80</v>
      </c>
      <c r="G497" s="17">
        <v>21961610</v>
      </c>
      <c r="H497" s="16">
        <v>618315</v>
      </c>
      <c r="I497" s="18">
        <f t="shared" si="120"/>
        <v>35.51848168004981</v>
      </c>
      <c r="J497" s="17">
        <v>21961610</v>
      </c>
      <c r="K497" s="16">
        <f t="shared" si="121"/>
        <v>618315</v>
      </c>
      <c r="L497" s="15">
        <f t="shared" si="122"/>
        <v>0</v>
      </c>
      <c r="M497" s="14">
        <v>1.0000169999999999</v>
      </c>
      <c r="N497" s="13">
        <v>0.98485599999999995</v>
      </c>
      <c r="O497" s="12">
        <v>1.5161000000000001E-2</v>
      </c>
    </row>
    <row r="498" spans="2:15" x14ac:dyDescent="0.3">
      <c r="B498" s="21">
        <v>43690</v>
      </c>
      <c r="C498" s="20">
        <v>3889.48</v>
      </c>
      <c r="D498" s="19">
        <v>36.58</v>
      </c>
      <c r="E498" s="16">
        <v>155</v>
      </c>
      <c r="F498" s="16">
        <v>44</v>
      </c>
      <c r="G498" s="17">
        <v>21883125.300000001</v>
      </c>
      <c r="H498" s="16">
        <v>598315</v>
      </c>
      <c r="I498" s="18">
        <f t="shared" si="120"/>
        <v>36.574589137828738</v>
      </c>
      <c r="J498" s="17">
        <v>22614617.079999998</v>
      </c>
      <c r="K498" s="16">
        <f t="shared" si="121"/>
        <v>618315</v>
      </c>
      <c r="L498" s="15">
        <f t="shared" si="122"/>
        <v>0</v>
      </c>
      <c r="M498" s="14">
        <v>1.000011</v>
      </c>
      <c r="N498" s="13">
        <v>0.98485599999999995</v>
      </c>
      <c r="O498" s="12">
        <v>1.5155E-2</v>
      </c>
    </row>
    <row r="499" spans="2:15" x14ac:dyDescent="0.3">
      <c r="B499" s="21">
        <v>43689</v>
      </c>
      <c r="C499" s="20">
        <v>3803.38</v>
      </c>
      <c r="D499" s="19">
        <v>35.770000000000003</v>
      </c>
      <c r="E499" s="16">
        <v>173</v>
      </c>
      <c r="F499" s="16">
        <v>71</v>
      </c>
      <c r="G499" s="17">
        <v>21398849.469999999</v>
      </c>
      <c r="H499" s="16">
        <v>598315</v>
      </c>
      <c r="I499" s="18">
        <f t="shared" si="120"/>
        <v>35.765189691049031</v>
      </c>
      <c r="J499" s="17">
        <v>22114153.260000002</v>
      </c>
      <c r="K499" s="16">
        <f t="shared" si="121"/>
        <v>618315</v>
      </c>
      <c r="L499" s="15">
        <f t="shared" si="122"/>
        <v>20000</v>
      </c>
      <c r="M499" s="14">
        <v>1.00796</v>
      </c>
      <c r="N499" s="13">
        <v>0.99280999999999997</v>
      </c>
      <c r="O499" s="12">
        <v>1.515E-2</v>
      </c>
    </row>
    <row r="500" spans="2:15" x14ac:dyDescent="0.3">
      <c r="B500" s="21">
        <v>43686</v>
      </c>
      <c r="C500" s="20">
        <v>3835.62</v>
      </c>
      <c r="D500" s="19">
        <v>36.07</v>
      </c>
      <c r="E500" s="16">
        <v>207</v>
      </c>
      <c r="F500" s="16">
        <v>53</v>
      </c>
      <c r="G500" s="17">
        <v>21581921.18</v>
      </c>
      <c r="H500" s="16">
        <v>598315</v>
      </c>
      <c r="I500" s="18">
        <f t="shared" si="120"/>
        <v>36.071168498199107</v>
      </c>
      <c r="J500" s="17">
        <v>21581921.18</v>
      </c>
      <c r="K500" s="16">
        <f t="shared" si="121"/>
        <v>598315</v>
      </c>
      <c r="L500" s="15">
        <f t="shared" si="122"/>
        <v>0</v>
      </c>
      <c r="M500" s="14">
        <v>1.0000180000000001</v>
      </c>
      <c r="N500" s="13">
        <v>0.98431599999999997</v>
      </c>
      <c r="O500" s="12">
        <v>1.5702000000000001E-2</v>
      </c>
    </row>
    <row r="501" spans="2:15" x14ac:dyDescent="0.3">
      <c r="B501" s="21">
        <v>43685</v>
      </c>
      <c r="C501" s="20">
        <v>3891.99</v>
      </c>
      <c r="D501" s="19">
        <v>36.6</v>
      </c>
      <c r="E501" s="16">
        <v>138</v>
      </c>
      <c r="F501" s="16">
        <v>30</v>
      </c>
      <c r="G501" s="17">
        <v>21899300.350000001</v>
      </c>
      <c r="H501" s="16">
        <v>598315</v>
      </c>
      <c r="I501" s="18">
        <f t="shared" si="120"/>
        <v>36.601623475928236</v>
      </c>
      <c r="J501" s="17">
        <v>21899300.350000001</v>
      </c>
      <c r="K501" s="16">
        <f t="shared" si="121"/>
        <v>598315</v>
      </c>
      <c r="L501" s="15">
        <f t="shared" si="122"/>
        <v>0</v>
      </c>
      <c r="M501" s="14">
        <v>1.0000070000000001</v>
      </c>
      <c r="N501" s="13">
        <v>0.98430600000000001</v>
      </c>
      <c r="O501" s="12">
        <v>1.5701E-2</v>
      </c>
    </row>
    <row r="502" spans="2:15" x14ac:dyDescent="0.3">
      <c r="B502" s="21">
        <v>43684</v>
      </c>
      <c r="C502" s="20">
        <v>3854.76</v>
      </c>
      <c r="D502" s="19">
        <v>36.25</v>
      </c>
      <c r="E502" s="16">
        <v>173</v>
      </c>
      <c r="F502" s="16">
        <v>65</v>
      </c>
      <c r="G502" s="17">
        <v>21689846.66</v>
      </c>
      <c r="H502" s="16">
        <v>598315</v>
      </c>
      <c r="I502" s="18">
        <f t="shared" si="120"/>
        <v>36.25155087203229</v>
      </c>
      <c r="J502" s="17">
        <v>21689846.66</v>
      </c>
      <c r="K502" s="16">
        <f t="shared" si="121"/>
        <v>598315</v>
      </c>
      <c r="L502" s="15">
        <f t="shared" si="122"/>
        <v>0</v>
      </c>
      <c r="M502" s="14">
        <v>0.999996</v>
      </c>
      <c r="N502" s="13">
        <v>0.98430600000000001</v>
      </c>
      <c r="O502" s="12">
        <v>1.5689999999999999E-2</v>
      </c>
    </row>
    <row r="503" spans="2:15" x14ac:dyDescent="0.3">
      <c r="B503" s="21">
        <v>43683</v>
      </c>
      <c r="C503" s="20">
        <v>3887.21</v>
      </c>
      <c r="D503" s="19">
        <v>36.56</v>
      </c>
      <c r="E503" s="16">
        <v>154</v>
      </c>
      <c r="F503" s="16">
        <v>63</v>
      </c>
      <c r="G503" s="17">
        <v>21360419.98</v>
      </c>
      <c r="H503" s="16">
        <v>584315</v>
      </c>
      <c r="I503" s="18">
        <f t="shared" si="120"/>
        <v>36.556343718713364</v>
      </c>
      <c r="J503" s="17">
        <v>21872208.789999999</v>
      </c>
      <c r="K503" s="16">
        <f t="shared" si="121"/>
        <v>598315</v>
      </c>
      <c r="L503" s="15">
        <f t="shared" si="122"/>
        <v>0</v>
      </c>
      <c r="M503" s="14">
        <v>0.99998500000000001</v>
      </c>
      <c r="N503" s="13">
        <v>0.98431599999999997</v>
      </c>
      <c r="O503" s="12">
        <v>1.5668999999999999E-2</v>
      </c>
    </row>
    <row r="504" spans="2:15" x14ac:dyDescent="0.3">
      <c r="B504" s="21">
        <v>43682</v>
      </c>
      <c r="C504" s="20">
        <v>3901.47</v>
      </c>
      <c r="D504" s="19">
        <v>36.700000000000003</v>
      </c>
      <c r="E504" s="16">
        <v>277</v>
      </c>
      <c r="F504" s="16">
        <v>72</v>
      </c>
      <c r="G504" s="17">
        <v>21439799.98</v>
      </c>
      <c r="H504" s="16">
        <v>584315</v>
      </c>
      <c r="I504" s="18">
        <f t="shared" si="120"/>
        <v>36.692195100245584</v>
      </c>
      <c r="J504" s="17">
        <v>21953490.710000001</v>
      </c>
      <c r="K504" s="16">
        <f t="shared" si="121"/>
        <v>598315</v>
      </c>
      <c r="L504" s="15">
        <f t="shared" si="122"/>
        <v>14000</v>
      </c>
      <c r="M504" s="14">
        <v>0.999973</v>
      </c>
      <c r="N504" s="13">
        <v>0.984267</v>
      </c>
      <c r="O504" s="12">
        <v>1.5706000000000001E-2</v>
      </c>
    </row>
    <row r="505" spans="2:15" x14ac:dyDescent="0.3">
      <c r="B505" s="21">
        <v>43679</v>
      </c>
      <c r="C505" s="20">
        <v>3995.88</v>
      </c>
      <c r="D505" s="19">
        <v>37.58</v>
      </c>
      <c r="E505" s="16">
        <v>782</v>
      </c>
      <c r="F505" s="16">
        <v>40</v>
      </c>
      <c r="G505" s="17">
        <v>21958243.850000001</v>
      </c>
      <c r="H505" s="16">
        <v>584315</v>
      </c>
      <c r="I505" s="18">
        <f t="shared" si="120"/>
        <v>37.579462875332659</v>
      </c>
      <c r="J505" s="17">
        <v>21958243.850000001</v>
      </c>
      <c r="K505" s="16">
        <f t="shared" si="121"/>
        <v>584315</v>
      </c>
      <c r="L505" s="15">
        <f t="shared" si="122"/>
        <v>0</v>
      </c>
      <c r="M505" s="14">
        <v>0.99998500000000001</v>
      </c>
      <c r="N505" s="13">
        <v>0.98394700000000002</v>
      </c>
      <c r="O505" s="12">
        <v>1.6038E-2</v>
      </c>
    </row>
    <row r="506" spans="2:15" x14ac:dyDescent="0.3">
      <c r="B506" s="21">
        <v>43678</v>
      </c>
      <c r="C506" s="20">
        <v>4039.63</v>
      </c>
      <c r="D506" s="19">
        <v>38</v>
      </c>
      <c r="E506" s="16">
        <v>358</v>
      </c>
      <c r="F506" s="16">
        <v>40</v>
      </c>
      <c r="G506" s="17">
        <v>22199884.98</v>
      </c>
      <c r="H506" s="16">
        <v>584315</v>
      </c>
      <c r="I506" s="18">
        <f t="shared" si="120"/>
        <v>37.993008873638367</v>
      </c>
      <c r="J506" s="17">
        <v>22199884.98</v>
      </c>
      <c r="K506" s="16">
        <f t="shared" si="121"/>
        <v>584315</v>
      </c>
      <c r="L506" s="15">
        <f t="shared" si="122"/>
        <v>0</v>
      </c>
      <c r="M506" s="14">
        <v>0.99997400000000003</v>
      </c>
      <c r="N506" s="13">
        <v>0.98388699999999996</v>
      </c>
      <c r="O506" s="12">
        <v>1.6087000000000001E-2</v>
      </c>
    </row>
    <row r="507" spans="2:15" x14ac:dyDescent="0.3">
      <c r="B507" s="21">
        <v>43677</v>
      </c>
      <c r="C507" s="20">
        <v>4105.6000000000004</v>
      </c>
      <c r="D507" s="19">
        <v>38.61</v>
      </c>
      <c r="E507" s="16">
        <v>71.8</v>
      </c>
      <c r="F507" s="16">
        <v>11</v>
      </c>
      <c r="G507" s="17">
        <v>22562648.620000001</v>
      </c>
      <c r="H507" s="16">
        <v>584315</v>
      </c>
      <c r="I507" s="18">
        <f t="shared" si="120"/>
        <v>38.613844621479856</v>
      </c>
      <c r="J507" s="17">
        <v>22562648.620000001</v>
      </c>
      <c r="K507" s="16">
        <f t="shared" si="121"/>
        <v>584315</v>
      </c>
      <c r="L507" s="15">
        <f t="shared" si="122"/>
        <v>0</v>
      </c>
      <c r="M507" s="14">
        <v>0.99996399999999996</v>
      </c>
      <c r="N507" s="13">
        <v>0.983873</v>
      </c>
      <c r="O507" s="12">
        <v>1.609E-2</v>
      </c>
    </row>
    <row r="508" spans="2:15" x14ac:dyDescent="0.3">
      <c r="B508" s="21">
        <v>43676</v>
      </c>
      <c r="C508" s="20">
        <v>4081.35</v>
      </c>
      <c r="D508" s="19">
        <v>38.380000000000003</v>
      </c>
      <c r="E508" s="16">
        <v>453</v>
      </c>
      <c r="F508" s="16">
        <v>23</v>
      </c>
      <c r="G508" s="17">
        <v>22429489.5</v>
      </c>
      <c r="H508" s="16">
        <v>584315</v>
      </c>
      <c r="I508" s="18">
        <f t="shared" si="120"/>
        <v>38.385955349426254</v>
      </c>
      <c r="J508" s="17">
        <v>22429489.5</v>
      </c>
      <c r="K508" s="16">
        <f t="shared" si="121"/>
        <v>584315</v>
      </c>
      <c r="L508" s="15">
        <f t="shared" si="122"/>
        <v>0</v>
      </c>
      <c r="M508" s="14">
        <v>0.99995199999999995</v>
      </c>
      <c r="N508" s="13">
        <v>0.98386600000000002</v>
      </c>
      <c r="O508" s="12">
        <v>1.6086E-2</v>
      </c>
    </row>
    <row r="509" spans="2:15" x14ac:dyDescent="0.3">
      <c r="B509" s="21">
        <v>43675</v>
      </c>
      <c r="C509" s="20">
        <v>4100.2</v>
      </c>
      <c r="D509" s="19">
        <v>38.56</v>
      </c>
      <c r="E509" s="16">
        <v>347</v>
      </c>
      <c r="F509" s="16">
        <v>21</v>
      </c>
      <c r="G509" s="17">
        <v>22533404.539999999</v>
      </c>
      <c r="H509" s="16">
        <v>584315</v>
      </c>
      <c r="I509" s="18">
        <f t="shared" si="120"/>
        <v>38.563796137357414</v>
      </c>
      <c r="J509" s="17">
        <v>22533404.539999999</v>
      </c>
      <c r="K509" s="16">
        <f t="shared" si="121"/>
        <v>584315</v>
      </c>
      <c r="L509" s="15">
        <f t="shared" si="122"/>
        <v>0</v>
      </c>
      <c r="M509" s="14">
        <v>1.0049459999999999</v>
      </c>
      <c r="N509" s="13">
        <v>0.98885599999999996</v>
      </c>
      <c r="O509" s="12">
        <v>1.609E-2</v>
      </c>
    </row>
    <row r="510" spans="2:15" x14ac:dyDescent="0.3">
      <c r="B510" s="21">
        <v>43672</v>
      </c>
      <c r="C510" s="20">
        <v>4135.8100000000004</v>
      </c>
      <c r="D510" s="19">
        <v>38.9</v>
      </c>
      <c r="E510" s="16">
        <v>14.2</v>
      </c>
      <c r="F510" s="16">
        <v>9</v>
      </c>
      <c r="G510" s="17">
        <v>22730105.300000001</v>
      </c>
      <c r="H510" s="16">
        <v>584315</v>
      </c>
      <c r="I510" s="18">
        <f t="shared" si="120"/>
        <v>38.900430931945955</v>
      </c>
      <c r="J510" s="17">
        <v>22730105.300000001</v>
      </c>
      <c r="K510" s="16">
        <f t="shared" si="121"/>
        <v>584315</v>
      </c>
      <c r="L510" s="15">
        <f t="shared" si="122"/>
        <v>0</v>
      </c>
      <c r="M510" s="14">
        <v>1.0001599999999999</v>
      </c>
      <c r="N510" s="13">
        <v>0.98406099999999996</v>
      </c>
      <c r="O510" s="12">
        <v>1.6098000000000001E-2</v>
      </c>
    </row>
    <row r="511" spans="2:15" x14ac:dyDescent="0.3">
      <c r="B511" s="21">
        <v>43671</v>
      </c>
      <c r="C511" s="20">
        <v>4143.93</v>
      </c>
      <c r="D511" s="19">
        <v>38.979999999999997</v>
      </c>
      <c r="E511" s="16">
        <v>41.7</v>
      </c>
      <c r="F511" s="16">
        <v>22</v>
      </c>
      <c r="G511" s="17">
        <v>22774024.879999999</v>
      </c>
      <c r="H511" s="16">
        <v>584315</v>
      </c>
      <c r="I511" s="18">
        <f t="shared" si="120"/>
        <v>38.975595149876348</v>
      </c>
      <c r="J511" s="17">
        <v>22774024.879999999</v>
      </c>
      <c r="K511" s="16">
        <f t="shared" si="121"/>
        <v>584315</v>
      </c>
      <c r="L511" s="15">
        <f t="shared" si="122"/>
        <v>0</v>
      </c>
      <c r="M511" s="14">
        <v>1.000149</v>
      </c>
      <c r="N511" s="13">
        <v>0.98408799999999996</v>
      </c>
      <c r="O511" s="12">
        <v>1.6060000000000001E-2</v>
      </c>
    </row>
    <row r="512" spans="2:15" x14ac:dyDescent="0.3">
      <c r="B512" s="21">
        <v>43670</v>
      </c>
      <c r="C512" s="20">
        <v>4185.54</v>
      </c>
      <c r="D512" s="19">
        <v>39.369999999999997</v>
      </c>
      <c r="E512" s="16">
        <v>158</v>
      </c>
      <c r="F512" s="16">
        <v>11</v>
      </c>
      <c r="G512" s="17">
        <v>23004140.870000001</v>
      </c>
      <c r="H512" s="16">
        <v>584315</v>
      </c>
      <c r="I512" s="18">
        <f t="shared" si="120"/>
        <v>39.369416958318716</v>
      </c>
      <c r="J512" s="17">
        <v>23004140.870000001</v>
      </c>
      <c r="K512" s="16">
        <f t="shared" si="121"/>
        <v>584315</v>
      </c>
      <c r="L512" s="15">
        <f t="shared" si="122"/>
        <v>0</v>
      </c>
      <c r="M512" s="14">
        <v>1.000937</v>
      </c>
      <c r="N512" s="13">
        <v>0.98482800000000004</v>
      </c>
      <c r="O512" s="12">
        <v>1.6108000000000001E-2</v>
      </c>
    </row>
    <row r="513" spans="2:15" x14ac:dyDescent="0.3">
      <c r="B513" s="21">
        <v>43669</v>
      </c>
      <c r="C513" s="20">
        <v>4186.3500000000004</v>
      </c>
      <c r="D513" s="19">
        <v>39.39</v>
      </c>
      <c r="E513" s="16">
        <v>34.299999999999997</v>
      </c>
      <c r="F513" s="16">
        <v>7</v>
      </c>
      <c r="G513" s="17">
        <v>23008480.129999999</v>
      </c>
      <c r="H513" s="16">
        <v>584315</v>
      </c>
      <c r="I513" s="18">
        <f t="shared" si="120"/>
        <v>39.376843192456121</v>
      </c>
      <c r="J513" s="17">
        <v>23008480.129999999</v>
      </c>
      <c r="K513" s="16">
        <f t="shared" si="121"/>
        <v>584315</v>
      </c>
      <c r="L513" s="15">
        <f t="shared" si="122"/>
        <v>0</v>
      </c>
      <c r="M513" s="14">
        <v>1.000926</v>
      </c>
      <c r="N513" s="13">
        <v>0.98483399999999999</v>
      </c>
      <c r="O513" s="12">
        <v>1.6091000000000001E-2</v>
      </c>
    </row>
    <row r="514" spans="2:15" x14ac:dyDescent="0.3">
      <c r="B514" s="21">
        <v>43668</v>
      </c>
      <c r="C514" s="20">
        <v>4198.26</v>
      </c>
      <c r="D514" s="19">
        <v>39.520000000000003</v>
      </c>
      <c r="E514" s="16">
        <v>9.8000000000000007</v>
      </c>
      <c r="F514" s="16">
        <v>10</v>
      </c>
      <c r="G514" s="17">
        <v>23073759.98</v>
      </c>
      <c r="H514" s="16">
        <v>584315</v>
      </c>
      <c r="I514" s="18">
        <f t="shared" si="120"/>
        <v>39.488563497428615</v>
      </c>
      <c r="J514" s="17">
        <v>23073759.98</v>
      </c>
      <c r="K514" s="16">
        <f t="shared" si="121"/>
        <v>584315</v>
      </c>
      <c r="L514" s="15">
        <f t="shared" si="122"/>
        <v>0</v>
      </c>
      <c r="M514" s="14">
        <v>1.000912</v>
      </c>
      <c r="N514" s="13">
        <v>0.98484499999999997</v>
      </c>
      <c r="O514" s="12">
        <v>1.6067000000000001E-2</v>
      </c>
    </row>
    <row r="515" spans="2:15" x14ac:dyDescent="0.3">
      <c r="B515" s="21">
        <v>43665</v>
      </c>
      <c r="C515" s="20">
        <v>4200.97</v>
      </c>
      <c r="D515" s="19">
        <v>39.520000000000003</v>
      </c>
      <c r="E515" s="16">
        <v>197</v>
      </c>
      <c r="F515" s="16">
        <v>20</v>
      </c>
      <c r="G515" s="17">
        <v>23089335.129999999</v>
      </c>
      <c r="H515" s="16">
        <v>584315</v>
      </c>
      <c r="I515" s="18">
        <f t="shared" si="120"/>
        <v>39.515218897341327</v>
      </c>
      <c r="J515" s="17">
        <v>23089335.129999999</v>
      </c>
      <c r="K515" s="16">
        <f t="shared" si="121"/>
        <v>584315</v>
      </c>
      <c r="L515" s="15">
        <f t="shared" si="122"/>
        <v>0</v>
      </c>
      <c r="M515" s="14">
        <v>1.0008779999999999</v>
      </c>
      <c r="N515" s="13">
        <v>0.98481600000000002</v>
      </c>
      <c r="O515" s="12">
        <v>1.6063000000000001E-2</v>
      </c>
    </row>
    <row r="516" spans="2:15" x14ac:dyDescent="0.3">
      <c r="B516" s="21">
        <v>43664</v>
      </c>
      <c r="C516" s="20">
        <v>4141.16</v>
      </c>
      <c r="D516" s="19">
        <v>38.950000000000003</v>
      </c>
      <c r="E516" s="16">
        <v>531</v>
      </c>
      <c r="F516" s="16">
        <v>18</v>
      </c>
      <c r="G516" s="17">
        <v>22762056.079999998</v>
      </c>
      <c r="H516" s="16">
        <v>584315</v>
      </c>
      <c r="I516" s="18">
        <f t="shared" si="120"/>
        <v>38.955111677776536</v>
      </c>
      <c r="J516" s="17">
        <v>22762056.079999998</v>
      </c>
      <c r="K516" s="16">
        <f t="shared" si="121"/>
        <v>584315</v>
      </c>
      <c r="L516" s="15">
        <f t="shared" si="122"/>
        <v>0</v>
      </c>
      <c r="M516" s="14">
        <v>1.0054639999999999</v>
      </c>
      <c r="N516" s="13">
        <v>0.98933899999999997</v>
      </c>
      <c r="O516" s="12">
        <v>1.6125E-2</v>
      </c>
    </row>
    <row r="517" spans="2:15" x14ac:dyDescent="0.3">
      <c r="B517" s="21">
        <v>43663</v>
      </c>
      <c r="C517" s="20">
        <v>4114.87</v>
      </c>
      <c r="D517" s="19">
        <v>38.71</v>
      </c>
      <c r="E517" s="16">
        <v>35.799999999999997</v>
      </c>
      <c r="F517" s="16">
        <v>20</v>
      </c>
      <c r="G517" s="17">
        <v>22616475.98</v>
      </c>
      <c r="H517" s="16">
        <v>584315</v>
      </c>
      <c r="I517" s="18">
        <f t="shared" si="120"/>
        <v>38.705965070210418</v>
      </c>
      <c r="J517" s="17">
        <v>22616475.98</v>
      </c>
      <c r="K517" s="16">
        <f t="shared" si="121"/>
        <v>584315</v>
      </c>
      <c r="L517" s="15">
        <f t="shared" si="122"/>
        <v>0</v>
      </c>
      <c r="M517" s="14">
        <v>0.99998699999999996</v>
      </c>
      <c r="N517" s="13">
        <v>0.98995900000000003</v>
      </c>
      <c r="O517" s="12">
        <v>1.0028E-2</v>
      </c>
    </row>
    <row r="518" spans="2:15" x14ac:dyDescent="0.3">
      <c r="B518" s="21">
        <v>43662</v>
      </c>
      <c r="C518" s="20">
        <v>4141.3599999999997</v>
      </c>
      <c r="D518" s="19">
        <v>38.96</v>
      </c>
      <c r="E518" s="16">
        <v>22.3</v>
      </c>
      <c r="F518" s="16">
        <v>12</v>
      </c>
      <c r="G518" s="17">
        <v>22763079.77</v>
      </c>
      <c r="H518" s="16">
        <v>584315</v>
      </c>
      <c r="I518" s="18">
        <f t="shared" si="120"/>
        <v>38.956863626639738</v>
      </c>
      <c r="J518" s="17">
        <v>22763079.77</v>
      </c>
      <c r="K518" s="16">
        <f t="shared" si="121"/>
        <v>584315</v>
      </c>
      <c r="L518" s="15">
        <f t="shared" si="122"/>
        <v>0</v>
      </c>
      <c r="M518" s="14">
        <v>0.99997599999999998</v>
      </c>
      <c r="N518" s="13">
        <v>0.98990699999999998</v>
      </c>
      <c r="O518" s="12">
        <v>1.0069E-2</v>
      </c>
    </row>
    <row r="519" spans="2:15" x14ac:dyDescent="0.3">
      <c r="B519" s="21">
        <v>43661</v>
      </c>
      <c r="C519" s="20">
        <v>4146.16</v>
      </c>
      <c r="D519" s="19">
        <v>39</v>
      </c>
      <c r="E519" s="16">
        <v>12.3</v>
      </c>
      <c r="F519" s="16">
        <v>7</v>
      </c>
      <c r="G519" s="17">
        <v>22789678.359999999</v>
      </c>
      <c r="H519" s="16">
        <v>584315</v>
      </c>
      <c r="I519" s="18">
        <f t="shared" si="120"/>
        <v>39.002384604194653</v>
      </c>
      <c r="J519" s="17">
        <v>22789678.359999999</v>
      </c>
      <c r="K519" s="16">
        <f t="shared" si="121"/>
        <v>584315</v>
      </c>
      <c r="L519" s="15">
        <f t="shared" si="122"/>
        <v>0</v>
      </c>
      <c r="M519" s="14">
        <v>0.99996499999999999</v>
      </c>
      <c r="N519" s="13">
        <v>0.98989000000000005</v>
      </c>
      <c r="O519" s="12">
        <v>1.0075000000000001E-2</v>
      </c>
    </row>
    <row r="520" spans="2:15" x14ac:dyDescent="0.3">
      <c r="B520" s="21">
        <v>43658</v>
      </c>
      <c r="C520" s="20">
        <v>4130.38</v>
      </c>
      <c r="D520" s="19">
        <v>38.86</v>
      </c>
      <c r="E520" s="16">
        <v>16.899999999999999</v>
      </c>
      <c r="F520" s="16">
        <v>11</v>
      </c>
      <c r="G520" s="17">
        <v>22703298.719999999</v>
      </c>
      <c r="H520" s="16">
        <v>584315</v>
      </c>
      <c r="I520" s="18">
        <f t="shared" si="120"/>
        <v>38.854553999127184</v>
      </c>
      <c r="J520" s="17">
        <v>22703298.719999999</v>
      </c>
      <c r="K520" s="16">
        <f t="shared" si="121"/>
        <v>584315</v>
      </c>
      <c r="L520" s="15">
        <f t="shared" si="122"/>
        <v>0</v>
      </c>
      <c r="M520" s="14">
        <v>0.99993200000000004</v>
      </c>
      <c r="N520" s="13">
        <v>0.98987599999999998</v>
      </c>
      <c r="O520" s="12">
        <v>1.0056000000000001E-2</v>
      </c>
    </row>
    <row r="521" spans="2:15" x14ac:dyDescent="0.3">
      <c r="B521" s="21">
        <v>43657</v>
      </c>
      <c r="C521" s="20">
        <v>4133.21</v>
      </c>
      <c r="D521" s="19">
        <v>38.880000000000003</v>
      </c>
      <c r="E521" s="16">
        <v>51</v>
      </c>
      <c r="F521" s="16">
        <v>13</v>
      </c>
      <c r="G521" s="17">
        <v>22719403.760000002</v>
      </c>
      <c r="H521" s="16">
        <v>584315</v>
      </c>
      <c r="I521" s="18">
        <f t="shared" si="120"/>
        <v>38.882116255786691</v>
      </c>
      <c r="J521" s="17">
        <v>22719403.760000002</v>
      </c>
      <c r="K521" s="16">
        <f t="shared" si="121"/>
        <v>584315</v>
      </c>
      <c r="L521" s="15">
        <f t="shared" si="122"/>
        <v>0</v>
      </c>
      <c r="M521" s="14">
        <v>0.99992099999999995</v>
      </c>
      <c r="N521" s="13">
        <v>0.98985500000000004</v>
      </c>
      <c r="O521" s="12">
        <v>1.0066E-2</v>
      </c>
    </row>
    <row r="522" spans="2:15" x14ac:dyDescent="0.3">
      <c r="B522" s="21">
        <v>43656</v>
      </c>
      <c r="C522" s="20">
        <v>4125.75</v>
      </c>
      <c r="D522" s="19">
        <v>38.81</v>
      </c>
      <c r="E522" s="16">
        <v>19.5</v>
      </c>
      <c r="F522" s="16">
        <v>14</v>
      </c>
      <c r="G522" s="17">
        <v>22679094.640000001</v>
      </c>
      <c r="H522" s="16">
        <v>584315</v>
      </c>
      <c r="I522" s="18">
        <f t="shared" si="120"/>
        <v>38.81313099954648</v>
      </c>
      <c r="J522" s="17">
        <v>22679094.640000001</v>
      </c>
      <c r="K522" s="16">
        <f t="shared" si="121"/>
        <v>584315</v>
      </c>
      <c r="L522" s="15">
        <f t="shared" si="122"/>
        <v>0</v>
      </c>
      <c r="M522" s="14">
        <v>0.99990999999999997</v>
      </c>
      <c r="N522" s="13">
        <v>0.98982599999999998</v>
      </c>
      <c r="O522" s="12">
        <v>1.0083999999999999E-2</v>
      </c>
    </row>
    <row r="523" spans="2:15" x14ac:dyDescent="0.3">
      <c r="B523" s="21">
        <v>43655</v>
      </c>
      <c r="C523" s="20">
        <v>4125.5</v>
      </c>
      <c r="D523" s="19">
        <v>38.81</v>
      </c>
      <c r="E523" s="16">
        <v>12.2</v>
      </c>
      <c r="F523" s="16">
        <v>12</v>
      </c>
      <c r="G523" s="17">
        <v>22678095.879999999</v>
      </c>
      <c r="H523" s="16">
        <v>584315</v>
      </c>
      <c r="I523" s="18">
        <f t="shared" si="120"/>
        <v>38.811421716026459</v>
      </c>
      <c r="J523" s="17">
        <v>22678095.879999999</v>
      </c>
      <c r="K523" s="16">
        <f t="shared" si="121"/>
        <v>584315</v>
      </c>
      <c r="L523" s="15">
        <f t="shared" si="122"/>
        <v>0</v>
      </c>
      <c r="M523" s="14">
        <v>0.99989899999999998</v>
      </c>
      <c r="N523" s="13">
        <v>0.98981399999999997</v>
      </c>
      <c r="O523" s="12">
        <v>1.0085E-2</v>
      </c>
    </row>
    <row r="524" spans="2:15" x14ac:dyDescent="0.3">
      <c r="B524" s="21">
        <v>43654</v>
      </c>
      <c r="C524" s="20">
        <v>4152.6400000000003</v>
      </c>
      <c r="D524" s="19">
        <v>39.07</v>
      </c>
      <c r="E524" s="16">
        <v>7.9</v>
      </c>
      <c r="F524" s="16">
        <v>9</v>
      </c>
      <c r="G524" s="17">
        <v>22827753.760000002</v>
      </c>
      <c r="H524" s="16">
        <v>584315</v>
      </c>
      <c r="I524" s="18">
        <f t="shared" si="120"/>
        <v>39.067547059377219</v>
      </c>
      <c r="J524" s="17">
        <v>22827753.760000002</v>
      </c>
      <c r="K524" s="16">
        <f t="shared" si="121"/>
        <v>584315</v>
      </c>
      <c r="L524" s="15">
        <f t="shared" si="122"/>
        <v>0</v>
      </c>
      <c r="M524" s="14">
        <v>1.0046600000000001</v>
      </c>
      <c r="N524" s="13">
        <v>0.99456699999999998</v>
      </c>
      <c r="O524" s="12">
        <v>1.0093E-2</v>
      </c>
    </row>
    <row r="525" spans="2:15" x14ac:dyDescent="0.3">
      <c r="B525" s="21">
        <v>43651</v>
      </c>
      <c r="C525" s="20">
        <v>4157.8599999999997</v>
      </c>
      <c r="D525" s="19">
        <v>39.1</v>
      </c>
      <c r="E525" s="16">
        <v>103</v>
      </c>
      <c r="F525" s="16">
        <v>12</v>
      </c>
      <c r="G525" s="17">
        <v>22856948.329999998</v>
      </c>
      <c r="H525" s="16">
        <v>584315</v>
      </c>
      <c r="I525" s="18">
        <f t="shared" si="120"/>
        <v>39.117510811805275</v>
      </c>
      <c r="J525" s="17">
        <v>22856948.329999998</v>
      </c>
      <c r="K525" s="16">
        <f t="shared" si="121"/>
        <v>584315</v>
      </c>
      <c r="L525" s="15">
        <f t="shared" si="122"/>
        <v>0</v>
      </c>
      <c r="M525" s="14">
        <v>1.000019</v>
      </c>
      <c r="N525" s="13">
        <v>0.99397100000000005</v>
      </c>
      <c r="O525" s="12">
        <v>6.0480000000000004E-3</v>
      </c>
    </row>
    <row r="526" spans="2:15" x14ac:dyDescent="0.3">
      <c r="B526" s="21">
        <v>43650</v>
      </c>
      <c r="C526" s="20">
        <v>4183.57</v>
      </c>
      <c r="D526" s="19">
        <v>39.35</v>
      </c>
      <c r="E526" s="16">
        <v>20.8</v>
      </c>
      <c r="F526" s="16">
        <v>10</v>
      </c>
      <c r="G526" s="17">
        <v>22998699.030000001</v>
      </c>
      <c r="H526" s="16">
        <v>584315</v>
      </c>
      <c r="I526" s="18">
        <f t="shared" si="120"/>
        <v>39.360103762525355</v>
      </c>
      <c r="J526" s="17">
        <v>22998699.030000001</v>
      </c>
      <c r="K526" s="16">
        <f t="shared" si="121"/>
        <v>584315</v>
      </c>
      <c r="L526" s="15">
        <f t="shared" si="122"/>
        <v>0</v>
      </c>
      <c r="M526" s="14">
        <v>1.000008</v>
      </c>
      <c r="N526" s="13">
        <v>0.99395299999999998</v>
      </c>
      <c r="O526" s="12">
        <v>6.0549999999999996E-3</v>
      </c>
    </row>
    <row r="527" spans="2:15" x14ac:dyDescent="0.3">
      <c r="B527" s="21">
        <v>43649</v>
      </c>
      <c r="C527" s="20">
        <v>4164.17</v>
      </c>
      <c r="D527" s="19">
        <v>39.17</v>
      </c>
      <c r="E527" s="16">
        <v>97.4</v>
      </c>
      <c r="F527" s="16">
        <v>13</v>
      </c>
      <c r="G527" s="17">
        <v>22892193.530000001</v>
      </c>
      <c r="H527" s="16">
        <v>584315</v>
      </c>
      <c r="I527" s="18">
        <f t="shared" si="120"/>
        <v>39.177829646680301</v>
      </c>
      <c r="J527" s="17">
        <v>22892193.530000001</v>
      </c>
      <c r="K527" s="16">
        <f t="shared" si="121"/>
        <v>584315</v>
      </c>
      <c r="L527" s="15">
        <f t="shared" si="122"/>
        <v>0</v>
      </c>
      <c r="M527" s="14">
        <v>0.99999700000000002</v>
      </c>
      <c r="N527" s="13">
        <v>0.99395100000000003</v>
      </c>
      <c r="O527" s="12">
        <v>6.0470000000000003E-3</v>
      </c>
    </row>
    <row r="528" spans="2:15" x14ac:dyDescent="0.3">
      <c r="B528" s="21">
        <v>43648</v>
      </c>
      <c r="C528" s="20">
        <v>4156.24</v>
      </c>
      <c r="D528" s="19">
        <v>39.1</v>
      </c>
      <c r="E528" s="16">
        <v>339</v>
      </c>
      <c r="F528" s="16">
        <v>22</v>
      </c>
      <c r="G528" s="17">
        <v>22849026.010000002</v>
      </c>
      <c r="H528" s="16">
        <v>584315</v>
      </c>
      <c r="I528" s="18">
        <f t="shared" si="120"/>
        <v>39.103952508492853</v>
      </c>
      <c r="J528" s="17">
        <v>22849026.010000002</v>
      </c>
      <c r="K528" s="16">
        <f t="shared" si="121"/>
        <v>584315</v>
      </c>
      <c r="L528" s="15">
        <f t="shared" si="122"/>
        <v>0</v>
      </c>
      <c r="M528" s="14">
        <v>0.99998600000000004</v>
      </c>
      <c r="N528" s="13">
        <v>0.99393100000000001</v>
      </c>
      <c r="O528" s="12">
        <v>6.0549999999999996E-3</v>
      </c>
    </row>
    <row r="529" spans="2:15" x14ac:dyDescent="0.3">
      <c r="B529" s="21">
        <v>43647</v>
      </c>
      <c r="C529" s="20">
        <v>4136.08</v>
      </c>
      <c r="D529" s="19">
        <v>38.92</v>
      </c>
      <c r="E529" s="16">
        <v>608</v>
      </c>
      <c r="F529" s="16">
        <v>23</v>
      </c>
      <c r="G529" s="17">
        <v>22738365.629999999</v>
      </c>
      <c r="H529" s="16">
        <v>584315</v>
      </c>
      <c r="I529" s="18">
        <f t="shared" ref="I529:I592" si="123">G529/H529</f>
        <v>38.91456770748654</v>
      </c>
      <c r="J529" s="17">
        <v>22738365.629999999</v>
      </c>
      <c r="K529" s="16">
        <f t="shared" ref="K529:K592" si="124">H529+ROUND((J529-G529)/I529,0)</f>
        <v>584315</v>
      </c>
      <c r="L529" s="15">
        <f t="shared" ref="L529:L592" si="125">K529-K530</f>
        <v>0</v>
      </c>
      <c r="M529" s="14">
        <v>0.99997499999999995</v>
      </c>
      <c r="N529" s="13">
        <v>0.99392499999999995</v>
      </c>
      <c r="O529" s="12">
        <v>6.051E-3</v>
      </c>
    </row>
    <row r="530" spans="2:15" x14ac:dyDescent="0.3">
      <c r="B530" s="21">
        <v>43644</v>
      </c>
      <c r="C530" s="20">
        <v>4132.41</v>
      </c>
      <c r="D530" s="19">
        <v>38.83</v>
      </c>
      <c r="E530" s="16">
        <v>106</v>
      </c>
      <c r="F530" s="16">
        <v>18</v>
      </c>
      <c r="G530" s="17">
        <v>22718925.66</v>
      </c>
      <c r="H530" s="16">
        <v>584315</v>
      </c>
      <c r="I530" s="18">
        <f t="shared" si="123"/>
        <v>38.881298032739188</v>
      </c>
      <c r="J530" s="17">
        <v>22718925.66</v>
      </c>
      <c r="K530" s="16">
        <f t="shared" si="124"/>
        <v>584315</v>
      </c>
      <c r="L530" s="15">
        <f t="shared" si="125"/>
        <v>0</v>
      </c>
      <c r="M530" s="14">
        <v>0.999942</v>
      </c>
      <c r="N530" s="13">
        <v>0.993892</v>
      </c>
      <c r="O530" s="12">
        <v>6.0499999999999998E-3</v>
      </c>
    </row>
    <row r="531" spans="2:15" x14ac:dyDescent="0.3">
      <c r="B531" s="21">
        <v>43643</v>
      </c>
      <c r="C531" s="20">
        <v>4140.91</v>
      </c>
      <c r="D531" s="19">
        <v>38.96</v>
      </c>
      <c r="E531" s="16">
        <v>100</v>
      </c>
      <c r="F531" s="16">
        <v>12</v>
      </c>
      <c r="G531" s="17">
        <v>22765651.59</v>
      </c>
      <c r="H531" s="16">
        <v>584315</v>
      </c>
      <c r="I531" s="18">
        <f t="shared" si="123"/>
        <v>38.961265053952062</v>
      </c>
      <c r="J531" s="17">
        <v>22765651.59</v>
      </c>
      <c r="K531" s="16">
        <f t="shared" si="124"/>
        <v>584315</v>
      </c>
      <c r="L531" s="15">
        <f t="shared" si="125"/>
        <v>0</v>
      </c>
      <c r="M531" s="14">
        <v>1.00108</v>
      </c>
      <c r="N531" s="13">
        <v>0.99502599999999997</v>
      </c>
      <c r="O531" s="12">
        <v>6.0540000000000004E-3</v>
      </c>
    </row>
    <row r="532" spans="2:15" x14ac:dyDescent="0.3">
      <c r="B532" s="21">
        <v>43642</v>
      </c>
      <c r="C532" s="20">
        <v>4109.0600000000004</v>
      </c>
      <c r="D532" s="19">
        <v>38.659999999999997</v>
      </c>
      <c r="E532" s="16">
        <v>11.2</v>
      </c>
      <c r="F532" s="16">
        <v>6</v>
      </c>
      <c r="G532" s="17">
        <v>22590692.170000002</v>
      </c>
      <c r="H532" s="16">
        <v>584315</v>
      </c>
      <c r="I532" s="18">
        <f t="shared" si="123"/>
        <v>38.661838511761637</v>
      </c>
      <c r="J532" s="17">
        <v>22590692.170000002</v>
      </c>
      <c r="K532" s="16">
        <f t="shared" si="124"/>
        <v>584315</v>
      </c>
      <c r="L532" s="15">
        <f t="shared" si="125"/>
        <v>0</v>
      </c>
      <c r="M532" s="14">
        <v>0.999996</v>
      </c>
      <c r="N532" s="13">
        <v>0.993954</v>
      </c>
      <c r="O532" s="12">
        <v>6.0419999999999996E-3</v>
      </c>
    </row>
    <row r="533" spans="2:15" x14ac:dyDescent="0.3">
      <c r="B533" s="21">
        <v>43641</v>
      </c>
      <c r="C533" s="20">
        <v>4084.48</v>
      </c>
      <c r="D533" s="19">
        <v>38.42</v>
      </c>
      <c r="E533" s="16">
        <v>76.2</v>
      </c>
      <c r="F533" s="16">
        <v>18</v>
      </c>
      <c r="G533" s="17">
        <v>22456120.640000001</v>
      </c>
      <c r="H533" s="16">
        <v>584315</v>
      </c>
      <c r="I533" s="18">
        <f t="shared" si="123"/>
        <v>38.431532033235499</v>
      </c>
      <c r="J533" s="17">
        <v>22456120.640000001</v>
      </c>
      <c r="K533" s="16">
        <f t="shared" si="124"/>
        <v>584315</v>
      </c>
      <c r="L533" s="15">
        <f t="shared" si="125"/>
        <v>0</v>
      </c>
      <c r="M533" s="14">
        <v>0.99998500000000001</v>
      </c>
      <c r="N533" s="13">
        <v>0.99393399999999998</v>
      </c>
      <c r="O533" s="12">
        <v>6.0520000000000001E-3</v>
      </c>
    </row>
    <row r="534" spans="2:15" x14ac:dyDescent="0.3">
      <c r="B534" s="21">
        <v>43640</v>
      </c>
      <c r="C534" s="20">
        <v>4133.72</v>
      </c>
      <c r="D534" s="19">
        <v>38.89</v>
      </c>
      <c r="E534" s="16">
        <v>6.7</v>
      </c>
      <c r="F534" s="16">
        <v>4</v>
      </c>
      <c r="G534" s="17">
        <v>22727050.43</v>
      </c>
      <c r="H534" s="16">
        <v>584315</v>
      </c>
      <c r="I534" s="18">
        <f t="shared" si="123"/>
        <v>38.895202810128097</v>
      </c>
      <c r="J534" s="17">
        <v>22727050.43</v>
      </c>
      <c r="K534" s="16">
        <f t="shared" si="124"/>
        <v>584315</v>
      </c>
      <c r="L534" s="15">
        <f t="shared" si="125"/>
        <v>0</v>
      </c>
      <c r="M534" s="14">
        <v>0.99997499999999995</v>
      </c>
      <c r="N534" s="13">
        <v>0.99392899999999995</v>
      </c>
      <c r="O534" s="12">
        <v>6.0460000000000002E-3</v>
      </c>
    </row>
    <row r="535" spans="2:15" x14ac:dyDescent="0.3">
      <c r="B535" s="21">
        <v>43637</v>
      </c>
      <c r="C535" s="20">
        <v>4093.37</v>
      </c>
      <c r="D535" s="19">
        <v>38.520000000000003</v>
      </c>
      <c r="E535" s="16">
        <v>88.8</v>
      </c>
      <c r="F535" s="16">
        <v>15</v>
      </c>
      <c r="G535" s="17">
        <v>22505879.399999999</v>
      </c>
      <c r="H535" s="16">
        <v>584315</v>
      </c>
      <c r="I535" s="18">
        <f t="shared" si="123"/>
        <v>38.516689456885409</v>
      </c>
      <c r="J535" s="17">
        <v>22505879.399999999</v>
      </c>
      <c r="K535" s="16">
        <f t="shared" si="124"/>
        <v>584315</v>
      </c>
      <c r="L535" s="15">
        <f t="shared" si="125"/>
        <v>0</v>
      </c>
      <c r="M535" s="14">
        <v>0.99994099999999997</v>
      </c>
      <c r="N535" s="13">
        <v>0.99390299999999998</v>
      </c>
      <c r="O535" s="12">
        <v>6.038E-3</v>
      </c>
    </row>
    <row r="536" spans="2:15" x14ac:dyDescent="0.3">
      <c r="B536" s="21">
        <v>43635</v>
      </c>
      <c r="C536" s="20">
        <v>4113.58</v>
      </c>
      <c r="D536" s="19">
        <v>38.71</v>
      </c>
      <c r="E536" s="16">
        <v>13.1</v>
      </c>
      <c r="F536" s="16">
        <v>10</v>
      </c>
      <c r="G536" s="17">
        <v>22617512.719999999</v>
      </c>
      <c r="H536" s="16">
        <v>584315</v>
      </c>
      <c r="I536" s="18">
        <f t="shared" si="123"/>
        <v>38.707739352917514</v>
      </c>
      <c r="J536" s="17">
        <v>22617512.719999999</v>
      </c>
      <c r="K536" s="16">
        <f t="shared" si="124"/>
        <v>584315</v>
      </c>
      <c r="L536" s="15">
        <f t="shared" si="125"/>
        <v>0</v>
      </c>
      <c r="M536" s="14">
        <v>0.99973400000000001</v>
      </c>
      <c r="N536" s="13">
        <v>0.99357899999999999</v>
      </c>
      <c r="O536" s="12">
        <v>6.1549999999999999E-3</v>
      </c>
    </row>
    <row r="537" spans="2:15" x14ac:dyDescent="0.3">
      <c r="B537" s="21">
        <v>43634</v>
      </c>
      <c r="C537" s="20">
        <v>4123.2299999999996</v>
      </c>
      <c r="D537" s="19">
        <v>38.799999999999997</v>
      </c>
      <c r="E537" s="16">
        <v>33.4</v>
      </c>
      <c r="F537" s="16">
        <v>12</v>
      </c>
      <c r="G537" s="17">
        <v>22670866.41</v>
      </c>
      <c r="H537" s="16">
        <v>584315</v>
      </c>
      <c r="I537" s="18">
        <f t="shared" si="123"/>
        <v>38.799049160127673</v>
      </c>
      <c r="J537" s="17">
        <v>22670866.41</v>
      </c>
      <c r="K537" s="16">
        <f t="shared" si="124"/>
        <v>584315</v>
      </c>
      <c r="L537" s="15">
        <f t="shared" si="125"/>
        <v>0</v>
      </c>
      <c r="M537" s="14">
        <v>0.99972399999999995</v>
      </c>
      <c r="N537" s="13">
        <v>0.99356500000000003</v>
      </c>
      <c r="O537" s="12">
        <v>6.1590000000000004E-3</v>
      </c>
    </row>
    <row r="538" spans="2:15" x14ac:dyDescent="0.3">
      <c r="B538" s="21">
        <v>43633</v>
      </c>
      <c r="C538" s="20">
        <v>4037.13</v>
      </c>
      <c r="D538" s="19">
        <v>37.979999999999997</v>
      </c>
      <c r="E538" s="16">
        <v>395</v>
      </c>
      <c r="F538" s="16">
        <v>19</v>
      </c>
      <c r="G538" s="17">
        <v>22198269.52</v>
      </c>
      <c r="H538" s="16">
        <v>584315</v>
      </c>
      <c r="I538" s="18">
        <f t="shared" si="123"/>
        <v>37.990244166245944</v>
      </c>
      <c r="J538" s="17">
        <v>22198269.52</v>
      </c>
      <c r="K538" s="16">
        <f t="shared" si="124"/>
        <v>584315</v>
      </c>
      <c r="L538" s="15">
        <f t="shared" si="125"/>
        <v>0</v>
      </c>
      <c r="M538" s="14">
        <v>0.99970700000000001</v>
      </c>
      <c r="N538" s="13">
        <v>0.99354100000000001</v>
      </c>
      <c r="O538" s="12">
        <v>6.1650000000000003E-3</v>
      </c>
    </row>
    <row r="539" spans="2:15" x14ac:dyDescent="0.3">
      <c r="B539" s="21">
        <v>43630</v>
      </c>
      <c r="C539" s="20">
        <v>4053.14</v>
      </c>
      <c r="D539" s="19">
        <v>38.14</v>
      </c>
      <c r="E539" s="16">
        <v>18</v>
      </c>
      <c r="F539" s="16">
        <v>17</v>
      </c>
      <c r="G539" s="17">
        <v>22287086.379999999</v>
      </c>
      <c r="H539" s="16">
        <v>584315</v>
      </c>
      <c r="I539" s="18">
        <f t="shared" si="123"/>
        <v>38.142245843423495</v>
      </c>
      <c r="J539" s="17">
        <v>22287086.379999999</v>
      </c>
      <c r="K539" s="16">
        <f t="shared" si="124"/>
        <v>584315</v>
      </c>
      <c r="L539" s="15">
        <f t="shared" si="125"/>
        <v>0</v>
      </c>
      <c r="M539" s="14">
        <v>1.0000359999999999</v>
      </c>
      <c r="N539" s="13">
        <v>0.993865</v>
      </c>
      <c r="O539" s="12">
        <v>6.1700000000000001E-3</v>
      </c>
    </row>
    <row r="540" spans="2:15" x14ac:dyDescent="0.3">
      <c r="B540" s="21">
        <v>43629</v>
      </c>
      <c r="C540" s="20">
        <v>4077.5</v>
      </c>
      <c r="D540" s="19">
        <v>38.380000000000003</v>
      </c>
      <c r="E540" s="16">
        <v>26.5</v>
      </c>
      <c r="F540" s="16">
        <v>13</v>
      </c>
      <c r="G540" s="17">
        <v>22421041.199999999</v>
      </c>
      <c r="H540" s="16">
        <v>584315</v>
      </c>
      <c r="I540" s="18">
        <f t="shared" si="123"/>
        <v>38.371496880963178</v>
      </c>
      <c r="J540" s="17">
        <v>22421041.199999999</v>
      </c>
      <c r="K540" s="16">
        <f t="shared" si="124"/>
        <v>584315</v>
      </c>
      <c r="L540" s="15">
        <f t="shared" si="125"/>
        <v>0</v>
      </c>
      <c r="M540" s="14">
        <v>1.0000249999999999</v>
      </c>
      <c r="N540" s="13">
        <v>0.99386699999999994</v>
      </c>
      <c r="O540" s="12">
        <v>6.1580000000000003E-3</v>
      </c>
    </row>
    <row r="541" spans="2:15" x14ac:dyDescent="0.3">
      <c r="B541" s="21">
        <v>43628</v>
      </c>
      <c r="C541" s="20">
        <v>4046.65</v>
      </c>
      <c r="D541" s="19">
        <v>38.08</v>
      </c>
      <c r="E541" s="16">
        <v>172.7</v>
      </c>
      <c r="F541" s="16">
        <v>24</v>
      </c>
      <c r="G541" s="17">
        <v>22251731.609999999</v>
      </c>
      <c r="H541" s="16">
        <v>584315</v>
      </c>
      <c r="I541" s="18">
        <f t="shared" si="123"/>
        <v>38.081739489829971</v>
      </c>
      <c r="J541" s="17">
        <v>22251731.609999999</v>
      </c>
      <c r="K541" s="16">
        <f t="shared" si="124"/>
        <v>584315</v>
      </c>
      <c r="L541" s="15">
        <f t="shared" si="125"/>
        <v>0</v>
      </c>
      <c r="M541" s="14">
        <v>1.000014</v>
      </c>
      <c r="N541" s="13">
        <v>0.99385500000000004</v>
      </c>
      <c r="O541" s="12">
        <v>6.1590000000000004E-3</v>
      </c>
    </row>
    <row r="542" spans="2:15" x14ac:dyDescent="0.3">
      <c r="B542" s="21">
        <v>43627</v>
      </c>
      <c r="C542" s="20">
        <v>4069.34</v>
      </c>
      <c r="D542" s="19">
        <v>38.299999999999997</v>
      </c>
      <c r="E542" s="16">
        <v>64.7</v>
      </c>
      <c r="F542" s="16">
        <v>12</v>
      </c>
      <c r="G542" s="17">
        <v>22376516.57</v>
      </c>
      <c r="H542" s="16">
        <v>584315</v>
      </c>
      <c r="I542" s="18">
        <f t="shared" si="123"/>
        <v>38.29529717703636</v>
      </c>
      <c r="J542" s="17">
        <v>22376516.57</v>
      </c>
      <c r="K542" s="16">
        <f t="shared" si="124"/>
        <v>584315</v>
      </c>
      <c r="L542" s="15">
        <f t="shared" si="125"/>
        <v>0</v>
      </c>
      <c r="M542" s="14">
        <v>1.000003</v>
      </c>
      <c r="N542" s="13">
        <v>0.99385699999999999</v>
      </c>
      <c r="O542" s="12">
        <v>6.1460000000000004E-3</v>
      </c>
    </row>
    <row r="543" spans="2:15" x14ac:dyDescent="0.3">
      <c r="B543" s="21">
        <v>43626</v>
      </c>
      <c r="C543" s="20">
        <v>4046.13</v>
      </c>
      <c r="D543" s="19">
        <v>38.08</v>
      </c>
      <c r="E543" s="16">
        <v>33.200000000000003</v>
      </c>
      <c r="F543" s="16">
        <v>20</v>
      </c>
      <c r="G543" s="17">
        <v>22248767.43</v>
      </c>
      <c r="H543" s="16">
        <v>584315</v>
      </c>
      <c r="I543" s="18">
        <f t="shared" si="123"/>
        <v>38.076666575391698</v>
      </c>
      <c r="J543" s="17">
        <v>22248767.43</v>
      </c>
      <c r="K543" s="16">
        <f t="shared" si="124"/>
        <v>584315</v>
      </c>
      <c r="L543" s="15">
        <f t="shared" si="125"/>
        <v>0</v>
      </c>
      <c r="M543" s="14">
        <v>0.99999199999999999</v>
      </c>
      <c r="N543" s="13">
        <v>0.99385699999999999</v>
      </c>
      <c r="O543" s="12">
        <v>6.1349999999999998E-3</v>
      </c>
    </row>
    <row r="544" spans="2:15" x14ac:dyDescent="0.3">
      <c r="B544" s="21">
        <v>43623</v>
      </c>
      <c r="C544" s="20">
        <v>4042.75</v>
      </c>
      <c r="D544" s="19">
        <v>38.049999999999997</v>
      </c>
      <c r="E544" s="16">
        <v>78</v>
      </c>
      <c r="F544" s="16">
        <v>14</v>
      </c>
      <c r="G544" s="17">
        <v>22231332.23</v>
      </c>
      <c r="H544" s="16">
        <v>584315</v>
      </c>
      <c r="I544" s="18">
        <f t="shared" si="123"/>
        <v>38.046827875375442</v>
      </c>
      <c r="J544" s="17">
        <v>22231332.23</v>
      </c>
      <c r="K544" s="16">
        <f t="shared" si="124"/>
        <v>584315</v>
      </c>
      <c r="L544" s="15">
        <f t="shared" si="125"/>
        <v>0</v>
      </c>
      <c r="M544" s="14">
        <v>0.99995900000000004</v>
      </c>
      <c r="N544" s="13">
        <v>0.99380500000000005</v>
      </c>
      <c r="O544" s="12">
        <v>6.1529999999999996E-3</v>
      </c>
    </row>
    <row r="545" spans="2:15" x14ac:dyDescent="0.3">
      <c r="B545" s="21">
        <v>43622</v>
      </c>
      <c r="C545" s="20">
        <v>4007.89</v>
      </c>
      <c r="D545" s="19">
        <v>37.72</v>
      </c>
      <c r="E545" s="16">
        <v>56</v>
      </c>
      <c r="F545" s="16">
        <v>13</v>
      </c>
      <c r="G545" s="17">
        <v>22040017.640000001</v>
      </c>
      <c r="H545" s="16">
        <v>584315</v>
      </c>
      <c r="I545" s="18">
        <f t="shared" si="123"/>
        <v>37.719411002627005</v>
      </c>
      <c r="J545" s="17">
        <v>22040017.640000001</v>
      </c>
      <c r="K545" s="16">
        <f t="shared" si="124"/>
        <v>584315</v>
      </c>
      <c r="L545" s="15">
        <f t="shared" si="125"/>
        <v>0</v>
      </c>
      <c r="M545" s="14">
        <v>0.99994700000000003</v>
      </c>
      <c r="N545" s="13">
        <v>0.99379499999999998</v>
      </c>
      <c r="O545" s="12">
        <v>6.1520000000000004E-3</v>
      </c>
    </row>
    <row r="546" spans="2:15" x14ac:dyDescent="0.3">
      <c r="B546" s="21">
        <v>43621</v>
      </c>
      <c r="C546" s="20">
        <v>3941.11</v>
      </c>
      <c r="D546" s="19">
        <v>37.090000000000003</v>
      </c>
      <c r="E546" s="16">
        <v>97.5</v>
      </c>
      <c r="F546" s="16">
        <v>12</v>
      </c>
      <c r="G546" s="17">
        <v>21673145.059999999</v>
      </c>
      <c r="H546" s="16">
        <v>584315</v>
      </c>
      <c r="I546" s="18">
        <f t="shared" si="123"/>
        <v>37.091543191600415</v>
      </c>
      <c r="J546" s="17">
        <v>21673145.059999999</v>
      </c>
      <c r="K546" s="16">
        <f t="shared" si="124"/>
        <v>584315</v>
      </c>
      <c r="L546" s="15">
        <f t="shared" si="125"/>
        <v>0</v>
      </c>
      <c r="M546" s="14">
        <v>0.99993500000000002</v>
      </c>
      <c r="N546" s="13">
        <v>0.99378699999999998</v>
      </c>
      <c r="O546" s="12">
        <v>6.149E-3</v>
      </c>
    </row>
    <row r="547" spans="2:15" x14ac:dyDescent="0.3">
      <c r="B547" s="21">
        <v>43620</v>
      </c>
      <c r="C547" s="20">
        <v>3959.69</v>
      </c>
      <c r="D547" s="19">
        <v>37.270000000000003</v>
      </c>
      <c r="E547" s="16">
        <v>93</v>
      </c>
      <c r="F547" s="16">
        <v>15</v>
      </c>
      <c r="G547" s="17">
        <v>21775520.68</v>
      </c>
      <c r="H547" s="16">
        <v>584315</v>
      </c>
      <c r="I547" s="18">
        <f t="shared" si="123"/>
        <v>37.266749407425792</v>
      </c>
      <c r="J547" s="17">
        <v>21775520.68</v>
      </c>
      <c r="K547" s="16">
        <f t="shared" si="124"/>
        <v>584315</v>
      </c>
      <c r="L547" s="15">
        <f t="shared" si="125"/>
        <v>0</v>
      </c>
      <c r="M547" s="14">
        <v>0.99992499999999995</v>
      </c>
      <c r="N547" s="13">
        <v>0.99378</v>
      </c>
      <c r="O547" s="12">
        <v>6.1450000000000003E-3</v>
      </c>
    </row>
    <row r="548" spans="2:15" x14ac:dyDescent="0.3">
      <c r="B548" s="21">
        <v>43619</v>
      </c>
      <c r="C548" s="20">
        <v>3966.72</v>
      </c>
      <c r="D548" s="19">
        <v>37.33</v>
      </c>
      <c r="E548" s="16">
        <v>57.9</v>
      </c>
      <c r="F548" s="16">
        <v>12</v>
      </c>
      <c r="G548" s="17">
        <v>21814332.960000001</v>
      </c>
      <c r="H548" s="16">
        <v>584315</v>
      </c>
      <c r="I548" s="18">
        <f t="shared" si="123"/>
        <v>37.333172963213336</v>
      </c>
      <c r="J548" s="17">
        <v>21814332.960000001</v>
      </c>
      <c r="K548" s="16">
        <f t="shared" si="124"/>
        <v>584315</v>
      </c>
      <c r="L548" s="15">
        <f t="shared" si="125"/>
        <v>0</v>
      </c>
      <c r="M548" s="14">
        <v>0.99991399999999997</v>
      </c>
      <c r="N548" s="13">
        <v>0.99376699999999996</v>
      </c>
      <c r="O548" s="12">
        <v>6.1469999999999997E-3</v>
      </c>
    </row>
    <row r="549" spans="2:15" x14ac:dyDescent="0.3">
      <c r="B549" s="21">
        <v>43616</v>
      </c>
      <c r="C549" s="20">
        <v>3969.56</v>
      </c>
      <c r="D549" s="19">
        <v>37.36</v>
      </c>
      <c r="E549" s="16">
        <v>314</v>
      </c>
      <c r="F549" s="16">
        <v>16</v>
      </c>
      <c r="G549" s="17">
        <v>21830894.66</v>
      </c>
      <c r="H549" s="16">
        <v>584315</v>
      </c>
      <c r="I549" s="18">
        <f t="shared" si="123"/>
        <v>37.361516750382926</v>
      </c>
      <c r="J549" s="17">
        <v>21830894.66</v>
      </c>
      <c r="K549" s="16">
        <f t="shared" si="124"/>
        <v>584315</v>
      </c>
      <c r="L549" s="15">
        <f t="shared" si="125"/>
        <v>0</v>
      </c>
      <c r="M549" s="14">
        <v>0.99988100000000002</v>
      </c>
      <c r="N549" s="13">
        <v>0.99372799999999994</v>
      </c>
      <c r="O549" s="12">
        <v>6.1539999999999997E-3</v>
      </c>
    </row>
    <row r="550" spans="2:15" x14ac:dyDescent="0.3">
      <c r="B550" s="21">
        <v>43615</v>
      </c>
      <c r="C550" s="20">
        <v>3938.09</v>
      </c>
      <c r="D550" s="19">
        <v>37.07</v>
      </c>
      <c r="E550" s="16">
        <v>15.9</v>
      </c>
      <c r="F550" s="16">
        <v>12</v>
      </c>
      <c r="G550" s="17">
        <v>21658323.48</v>
      </c>
      <c r="H550" s="16">
        <v>584315</v>
      </c>
      <c r="I550" s="18">
        <f t="shared" si="123"/>
        <v>37.066177455653204</v>
      </c>
      <c r="J550" s="17">
        <v>21658323.48</v>
      </c>
      <c r="K550" s="16">
        <f t="shared" si="124"/>
        <v>584315</v>
      </c>
      <c r="L550" s="15">
        <f t="shared" si="125"/>
        <v>0</v>
      </c>
      <c r="M550" s="14">
        <v>0.99986900000000001</v>
      </c>
      <c r="N550" s="13">
        <v>0.99370499999999995</v>
      </c>
      <c r="O550" s="12">
        <v>6.1640000000000002E-3</v>
      </c>
    </row>
    <row r="551" spans="2:15" x14ac:dyDescent="0.3">
      <c r="B551" s="21">
        <v>43614</v>
      </c>
      <c r="C551" s="20">
        <v>3876.37</v>
      </c>
      <c r="D551" s="19">
        <v>36.479999999999997</v>
      </c>
      <c r="E551" s="16">
        <v>107</v>
      </c>
      <c r="F551" s="16">
        <v>22</v>
      </c>
      <c r="G551" s="17">
        <v>21318706.640000001</v>
      </c>
      <c r="H551" s="16">
        <v>584315</v>
      </c>
      <c r="I551" s="18">
        <f t="shared" si="123"/>
        <v>36.484955272412996</v>
      </c>
      <c r="J551" s="17">
        <v>21318706.640000001</v>
      </c>
      <c r="K551" s="16">
        <f t="shared" si="124"/>
        <v>584315</v>
      </c>
      <c r="L551" s="15">
        <f t="shared" si="125"/>
        <v>0</v>
      </c>
      <c r="M551" s="14">
        <v>1.0001949999999999</v>
      </c>
      <c r="N551" s="13">
        <v>0.99404000000000003</v>
      </c>
      <c r="O551" s="12">
        <v>6.1549999999999999E-3</v>
      </c>
    </row>
    <row r="552" spans="2:15" x14ac:dyDescent="0.3">
      <c r="B552" s="21">
        <v>43613</v>
      </c>
      <c r="C552" s="20">
        <v>3873.67</v>
      </c>
      <c r="D552" s="19">
        <v>36.46</v>
      </c>
      <c r="E552" s="16">
        <v>112</v>
      </c>
      <c r="F552" s="16">
        <v>10</v>
      </c>
      <c r="G552" s="17">
        <v>21304640.59</v>
      </c>
      <c r="H552" s="16">
        <v>584315</v>
      </c>
      <c r="I552" s="18">
        <f t="shared" si="123"/>
        <v>36.460882554786373</v>
      </c>
      <c r="J552" s="17">
        <v>21304640.59</v>
      </c>
      <c r="K552" s="16">
        <f t="shared" si="124"/>
        <v>584315</v>
      </c>
      <c r="L552" s="15">
        <f t="shared" si="125"/>
        <v>0</v>
      </c>
      <c r="M552" s="14">
        <v>1.0033289999999999</v>
      </c>
      <c r="N552" s="13">
        <v>0.99715600000000004</v>
      </c>
      <c r="O552" s="12">
        <v>6.1729999999999997E-3</v>
      </c>
    </row>
    <row r="553" spans="2:15" x14ac:dyDescent="0.3">
      <c r="B553" s="21">
        <v>43612</v>
      </c>
      <c r="C553" s="20">
        <v>3867.99</v>
      </c>
      <c r="D553" s="19">
        <v>36.409999999999997</v>
      </c>
      <c r="E553" s="16">
        <v>74</v>
      </c>
      <c r="F553" s="16">
        <v>16</v>
      </c>
      <c r="G553" s="17">
        <v>21273449.27</v>
      </c>
      <c r="H553" s="16">
        <v>584315</v>
      </c>
      <c r="I553" s="18">
        <f t="shared" si="123"/>
        <v>36.407501553100637</v>
      </c>
      <c r="J553" s="17">
        <v>21273449.27</v>
      </c>
      <c r="K553" s="16">
        <f t="shared" si="124"/>
        <v>584315</v>
      </c>
      <c r="L553" s="15">
        <f t="shared" si="125"/>
        <v>0</v>
      </c>
      <c r="M553" s="14">
        <v>1.000084</v>
      </c>
      <c r="N553" s="13">
        <v>0.993919</v>
      </c>
      <c r="O553" s="12">
        <v>6.1650000000000003E-3</v>
      </c>
    </row>
    <row r="554" spans="2:15" x14ac:dyDescent="0.3">
      <c r="B554" s="21">
        <v>43609</v>
      </c>
      <c r="C554" s="20">
        <v>3865.43</v>
      </c>
      <c r="D554" s="19">
        <v>36.380000000000003</v>
      </c>
      <c r="E554" s="16">
        <v>16.5</v>
      </c>
      <c r="F554" s="16">
        <v>7</v>
      </c>
      <c r="G554" s="17">
        <v>21259897.620000001</v>
      </c>
      <c r="H554" s="16">
        <v>584315</v>
      </c>
      <c r="I554" s="18">
        <f t="shared" si="123"/>
        <v>36.384309182547085</v>
      </c>
      <c r="J554" s="17">
        <v>21259897.620000001</v>
      </c>
      <c r="K554" s="16">
        <f t="shared" si="124"/>
        <v>584315</v>
      </c>
      <c r="L554" s="15">
        <f t="shared" si="125"/>
        <v>0</v>
      </c>
      <c r="M554" s="14">
        <v>1.000051</v>
      </c>
      <c r="N554" s="13">
        <v>0.99389300000000003</v>
      </c>
      <c r="O554" s="12">
        <v>6.1580000000000003E-3</v>
      </c>
    </row>
    <row r="555" spans="2:15" x14ac:dyDescent="0.3">
      <c r="B555" s="21">
        <v>43608</v>
      </c>
      <c r="C555" s="20">
        <v>3838.72</v>
      </c>
      <c r="D555" s="19">
        <v>36.130000000000003</v>
      </c>
      <c r="E555" s="16">
        <v>157</v>
      </c>
      <c r="F555" s="16">
        <v>28</v>
      </c>
      <c r="G555" s="17">
        <v>21113037.100000001</v>
      </c>
      <c r="H555" s="16">
        <v>584315</v>
      </c>
      <c r="I555" s="18">
        <f t="shared" si="123"/>
        <v>36.132971256941893</v>
      </c>
      <c r="J555" s="17">
        <v>21113037.100000001</v>
      </c>
      <c r="K555" s="16">
        <f t="shared" si="124"/>
        <v>584315</v>
      </c>
      <c r="L555" s="15">
        <f t="shared" si="125"/>
        <v>0</v>
      </c>
      <c r="M555" s="14">
        <v>1.00004</v>
      </c>
      <c r="N555" s="13">
        <v>0.99389099999999997</v>
      </c>
      <c r="O555" s="12">
        <v>6.1500000000000001E-3</v>
      </c>
    </row>
    <row r="556" spans="2:15" x14ac:dyDescent="0.3">
      <c r="B556" s="21">
        <v>43607</v>
      </c>
      <c r="C556" s="20">
        <v>3911.64</v>
      </c>
      <c r="D556" s="19">
        <v>36.82</v>
      </c>
      <c r="E556" s="16">
        <v>34.799999999999997</v>
      </c>
      <c r="F556" s="16">
        <v>9</v>
      </c>
      <c r="G556" s="17">
        <v>21515001.010000002</v>
      </c>
      <c r="H556" s="16">
        <v>584315</v>
      </c>
      <c r="I556" s="18">
        <f t="shared" si="123"/>
        <v>36.820894568854129</v>
      </c>
      <c r="J556" s="17">
        <v>21515001.010000002</v>
      </c>
      <c r="K556" s="16">
        <f t="shared" si="124"/>
        <v>584315</v>
      </c>
      <c r="L556" s="15">
        <f t="shared" si="125"/>
        <v>0</v>
      </c>
      <c r="M556" s="14">
        <v>1.0000290000000001</v>
      </c>
      <c r="N556" s="13">
        <v>0.99384600000000001</v>
      </c>
      <c r="O556" s="12">
        <v>6.1830000000000001E-3</v>
      </c>
    </row>
    <row r="557" spans="2:15" x14ac:dyDescent="0.3">
      <c r="B557" s="21">
        <v>43606</v>
      </c>
      <c r="C557" s="20">
        <v>3870.24</v>
      </c>
      <c r="D557" s="19">
        <v>36.43</v>
      </c>
      <c r="E557" s="16">
        <v>8.5</v>
      </c>
      <c r="F557" s="16">
        <v>6</v>
      </c>
      <c r="G557" s="17">
        <v>21287183.530000001</v>
      </c>
      <c r="H557" s="16">
        <v>584315</v>
      </c>
      <c r="I557" s="18">
        <f t="shared" si="123"/>
        <v>36.431006443442321</v>
      </c>
      <c r="J557" s="17">
        <v>21287183.530000001</v>
      </c>
      <c r="K557" s="16">
        <f t="shared" si="124"/>
        <v>584315</v>
      </c>
      <c r="L557" s="15">
        <f t="shared" si="125"/>
        <v>0</v>
      </c>
      <c r="M557" s="14">
        <v>1.0000180000000001</v>
      </c>
      <c r="N557" s="13">
        <v>0.99385400000000002</v>
      </c>
      <c r="O557" s="12">
        <v>6.1640000000000002E-3</v>
      </c>
    </row>
    <row r="558" spans="2:15" x14ac:dyDescent="0.3">
      <c r="B558" s="21">
        <v>43605</v>
      </c>
      <c r="C558" s="20">
        <v>3843.01</v>
      </c>
      <c r="D558" s="19">
        <v>36.18</v>
      </c>
      <c r="E558" s="16">
        <v>52</v>
      </c>
      <c r="F558" s="16">
        <v>19</v>
      </c>
      <c r="G558" s="17">
        <v>21137836.649999999</v>
      </c>
      <c r="H558" s="16">
        <v>584315</v>
      </c>
      <c r="I558" s="18">
        <f t="shared" si="123"/>
        <v>36.175413347252764</v>
      </c>
      <c r="J558" s="17">
        <v>21137836.649999999</v>
      </c>
      <c r="K558" s="16">
        <f t="shared" si="124"/>
        <v>584315</v>
      </c>
      <c r="L558" s="15">
        <f t="shared" si="125"/>
        <v>0</v>
      </c>
      <c r="M558" s="14">
        <v>1.0000070000000001</v>
      </c>
      <c r="N558" s="13">
        <v>0.993834</v>
      </c>
      <c r="O558" s="12">
        <v>6.1739999999999998E-3</v>
      </c>
    </row>
    <row r="559" spans="2:15" x14ac:dyDescent="0.3">
      <c r="B559" s="21">
        <v>43602</v>
      </c>
      <c r="C559" s="20">
        <v>3858.62</v>
      </c>
      <c r="D559" s="19">
        <v>36.31</v>
      </c>
      <c r="E559" s="16">
        <v>119</v>
      </c>
      <c r="F559" s="16">
        <v>24</v>
      </c>
      <c r="G559" s="17">
        <v>21224274.359999999</v>
      </c>
      <c r="H559" s="16">
        <v>584315</v>
      </c>
      <c r="I559" s="18">
        <f t="shared" si="123"/>
        <v>36.323343333647088</v>
      </c>
      <c r="J559" s="17">
        <v>21224274.359999999</v>
      </c>
      <c r="K559" s="16">
        <f t="shared" si="124"/>
        <v>584315</v>
      </c>
      <c r="L559" s="15">
        <f t="shared" si="125"/>
        <v>0</v>
      </c>
      <c r="M559" s="14">
        <v>0.99997499999999995</v>
      </c>
      <c r="N559" s="13">
        <v>0.99380599999999997</v>
      </c>
      <c r="O559" s="12">
        <v>6.1679999999999999E-3</v>
      </c>
    </row>
    <row r="560" spans="2:15" x14ac:dyDescent="0.3">
      <c r="B560" s="21">
        <v>43601</v>
      </c>
      <c r="C560" s="20">
        <v>3865.83</v>
      </c>
      <c r="D560" s="19">
        <v>36.39</v>
      </c>
      <c r="E560" s="16">
        <v>42.3</v>
      </c>
      <c r="F560" s="16">
        <v>23</v>
      </c>
      <c r="G560" s="17">
        <v>20609142.309999999</v>
      </c>
      <c r="H560" s="16">
        <v>566315</v>
      </c>
      <c r="I560" s="18">
        <f t="shared" si="123"/>
        <v>36.391658900082106</v>
      </c>
      <c r="J560" s="17">
        <v>21264192.170000002</v>
      </c>
      <c r="K560" s="16">
        <f t="shared" si="124"/>
        <v>584315</v>
      </c>
      <c r="L560" s="15">
        <f t="shared" si="125"/>
        <v>0</v>
      </c>
      <c r="M560" s="14">
        <v>0.99996200000000002</v>
      </c>
      <c r="N560" s="13">
        <v>0.99379099999999998</v>
      </c>
      <c r="O560" s="12">
        <v>6.1710000000000003E-3</v>
      </c>
    </row>
    <row r="561" spans="2:15" x14ac:dyDescent="0.3">
      <c r="B561" s="21">
        <v>43600</v>
      </c>
      <c r="C561" s="20">
        <v>3831.83</v>
      </c>
      <c r="D561" s="19">
        <v>36.07</v>
      </c>
      <c r="E561" s="16">
        <v>430</v>
      </c>
      <c r="F561" s="16">
        <v>36</v>
      </c>
      <c r="G561" s="17">
        <v>20428314.260000002</v>
      </c>
      <c r="H561" s="16">
        <v>566315</v>
      </c>
      <c r="I561" s="18">
        <f t="shared" si="123"/>
        <v>36.072352418706906</v>
      </c>
      <c r="J561" s="17">
        <v>21077616.600000001</v>
      </c>
      <c r="K561" s="16">
        <f t="shared" si="124"/>
        <v>584315</v>
      </c>
      <c r="L561" s="15">
        <f t="shared" si="125"/>
        <v>18000</v>
      </c>
      <c r="M561" s="14">
        <v>0.99995100000000003</v>
      </c>
      <c r="N561" s="13">
        <v>0.99377099999999996</v>
      </c>
      <c r="O561" s="12">
        <v>6.1799999999999997E-3</v>
      </c>
    </row>
    <row r="562" spans="2:15" x14ac:dyDescent="0.3">
      <c r="B562" s="21">
        <v>43599</v>
      </c>
      <c r="C562" s="20">
        <v>3822.56</v>
      </c>
      <c r="D562" s="19">
        <v>36</v>
      </c>
      <c r="E562" s="16">
        <v>299</v>
      </c>
      <c r="F562" s="16">
        <v>28</v>
      </c>
      <c r="G562" s="17">
        <v>19731312.469999999</v>
      </c>
      <c r="H562" s="16">
        <v>548315</v>
      </c>
      <c r="I562" s="18">
        <f t="shared" si="123"/>
        <v>35.985359638164191</v>
      </c>
      <c r="J562" s="17">
        <v>20379048.940000001</v>
      </c>
      <c r="K562" s="16">
        <f t="shared" si="124"/>
        <v>566315</v>
      </c>
      <c r="L562" s="15">
        <f t="shared" si="125"/>
        <v>0</v>
      </c>
      <c r="M562" s="14">
        <v>0.99994799999999995</v>
      </c>
      <c r="N562" s="13">
        <v>0.99357099999999998</v>
      </c>
      <c r="O562" s="12">
        <v>6.3769999999999999E-3</v>
      </c>
    </row>
    <row r="563" spans="2:15" x14ac:dyDescent="0.3">
      <c r="B563" s="21">
        <v>43598</v>
      </c>
      <c r="C563" s="20">
        <v>3838.51</v>
      </c>
      <c r="D563" s="19">
        <v>36.14</v>
      </c>
      <c r="E563" s="16">
        <v>556</v>
      </c>
      <c r="F563" s="16">
        <v>56</v>
      </c>
      <c r="G563" s="17">
        <v>19813553.48</v>
      </c>
      <c r="H563" s="16">
        <v>548315</v>
      </c>
      <c r="I563" s="18">
        <f t="shared" si="123"/>
        <v>36.135348257844491</v>
      </c>
      <c r="J563" s="17">
        <v>20463989.75</v>
      </c>
      <c r="K563" s="16">
        <f t="shared" si="124"/>
        <v>566315</v>
      </c>
      <c r="L563" s="15">
        <f t="shared" si="125"/>
        <v>18000</v>
      </c>
      <c r="M563" s="14">
        <v>0.99993799999999999</v>
      </c>
      <c r="N563" s="13">
        <v>0.99357499999999999</v>
      </c>
      <c r="O563" s="12">
        <v>6.3619999999999996E-3</v>
      </c>
    </row>
    <row r="564" spans="2:15" x14ac:dyDescent="0.3">
      <c r="B564" s="21">
        <v>43595</v>
      </c>
      <c r="C564" s="20">
        <v>3871.97</v>
      </c>
      <c r="D564" s="19">
        <v>36.450000000000003</v>
      </c>
      <c r="E564" s="16">
        <v>116.3</v>
      </c>
      <c r="F564" s="16">
        <v>45</v>
      </c>
      <c r="G564" s="17">
        <v>19987146.149999999</v>
      </c>
      <c r="H564" s="16">
        <v>548315</v>
      </c>
      <c r="I564" s="18">
        <f t="shared" si="123"/>
        <v>36.451941219919206</v>
      </c>
      <c r="J564" s="17">
        <v>19987146.149999999</v>
      </c>
      <c r="K564" s="16">
        <f t="shared" si="124"/>
        <v>548315</v>
      </c>
      <c r="L564" s="15">
        <f t="shared" si="125"/>
        <v>0</v>
      </c>
      <c r="M564" s="14">
        <v>0.99993100000000001</v>
      </c>
      <c r="N564" s="13">
        <v>0.99553999999999998</v>
      </c>
      <c r="O564" s="12">
        <v>4.3909999999999999E-3</v>
      </c>
    </row>
    <row r="565" spans="2:15" x14ac:dyDescent="0.3">
      <c r="B565" s="21">
        <v>43594</v>
      </c>
      <c r="C565" s="20">
        <v>3849.88</v>
      </c>
      <c r="D565" s="19">
        <v>36.24</v>
      </c>
      <c r="E565" s="16">
        <v>128</v>
      </c>
      <c r="F565" s="16">
        <v>60</v>
      </c>
      <c r="G565" s="17">
        <v>19220791.670000002</v>
      </c>
      <c r="H565" s="16">
        <v>530315</v>
      </c>
      <c r="I565" s="18">
        <f t="shared" si="123"/>
        <v>36.244103353667164</v>
      </c>
      <c r="J565" s="17">
        <v>19873185.530000001</v>
      </c>
      <c r="K565" s="16">
        <f t="shared" si="124"/>
        <v>548315</v>
      </c>
      <c r="L565" s="15">
        <f t="shared" si="125"/>
        <v>0</v>
      </c>
      <c r="M565" s="14">
        <v>0.99992000000000003</v>
      </c>
      <c r="N565" s="13">
        <v>0.99553599999999998</v>
      </c>
      <c r="O565" s="12">
        <v>4.3839999999999999E-3</v>
      </c>
    </row>
    <row r="566" spans="2:15" x14ac:dyDescent="0.3">
      <c r="B566" s="21">
        <v>43593</v>
      </c>
      <c r="C566" s="20">
        <v>3924.82</v>
      </c>
      <c r="D566" s="19">
        <v>36.950000000000003</v>
      </c>
      <c r="E566" s="16">
        <v>520</v>
      </c>
      <c r="F566" s="16">
        <v>41</v>
      </c>
      <c r="G566" s="17">
        <v>19595189.239999998</v>
      </c>
      <c r="H566" s="16">
        <v>530315</v>
      </c>
      <c r="I566" s="18">
        <f t="shared" si="123"/>
        <v>36.950094264729451</v>
      </c>
      <c r="J566" s="17">
        <v>20260290.940000001</v>
      </c>
      <c r="K566" s="16">
        <f t="shared" si="124"/>
        <v>548315</v>
      </c>
      <c r="L566" s="15">
        <f t="shared" si="125"/>
        <v>18000</v>
      </c>
      <c r="M566" s="14">
        <v>0.99991099999999999</v>
      </c>
      <c r="N566" s="13">
        <v>0.99552200000000002</v>
      </c>
      <c r="O566" s="12">
        <v>4.3889999999999997E-3</v>
      </c>
    </row>
    <row r="567" spans="2:15" x14ac:dyDescent="0.3">
      <c r="B567" s="21">
        <v>43592</v>
      </c>
      <c r="C567" s="20">
        <v>3945.97</v>
      </c>
      <c r="D567" s="19">
        <v>37.15</v>
      </c>
      <c r="E567" s="16">
        <v>104</v>
      </c>
      <c r="F567" s="16">
        <v>46</v>
      </c>
      <c r="G567" s="17">
        <v>19700834.550000001</v>
      </c>
      <c r="H567" s="16">
        <v>530315</v>
      </c>
      <c r="I567" s="18">
        <f t="shared" si="123"/>
        <v>37.149306638507305</v>
      </c>
      <c r="J567" s="17">
        <v>19700834.550000001</v>
      </c>
      <c r="K567" s="16">
        <f t="shared" si="124"/>
        <v>530315</v>
      </c>
      <c r="L567" s="15">
        <f t="shared" si="125"/>
        <v>0</v>
      </c>
      <c r="M567" s="14">
        <v>1.000062</v>
      </c>
      <c r="N567" s="13">
        <v>0.99553400000000003</v>
      </c>
      <c r="O567" s="12">
        <v>4.5279999999999999E-3</v>
      </c>
    </row>
    <row r="568" spans="2:15" x14ac:dyDescent="0.3">
      <c r="B568" s="21">
        <v>43591</v>
      </c>
      <c r="C568" s="20">
        <v>4045.49</v>
      </c>
      <c r="D568" s="19">
        <v>38.1</v>
      </c>
      <c r="E568" s="16">
        <v>95.8</v>
      </c>
      <c r="F568" s="16">
        <v>42</v>
      </c>
      <c r="G568" s="17">
        <v>20198131.27</v>
      </c>
      <c r="H568" s="16">
        <v>530315</v>
      </c>
      <c r="I568" s="18">
        <f t="shared" si="123"/>
        <v>38.08704500155568</v>
      </c>
      <c r="J568" s="17">
        <v>20198131.27</v>
      </c>
      <c r="K568" s="16">
        <f t="shared" si="124"/>
        <v>530315</v>
      </c>
      <c r="L568" s="15">
        <f t="shared" si="125"/>
        <v>0</v>
      </c>
      <c r="M568" s="14">
        <v>1.0000500000000001</v>
      </c>
      <c r="N568" s="13">
        <v>0.99551100000000003</v>
      </c>
      <c r="O568" s="12">
        <v>4.5389999999999996E-3</v>
      </c>
    </row>
    <row r="569" spans="2:15" x14ac:dyDescent="0.3">
      <c r="B569" s="21">
        <v>43587</v>
      </c>
      <c r="C569" s="20">
        <v>4096.62</v>
      </c>
      <c r="D569" s="19">
        <v>38.58</v>
      </c>
      <c r="E569" s="16">
        <v>30.3</v>
      </c>
      <c r="F569" s="16">
        <v>17</v>
      </c>
      <c r="G569" s="17">
        <v>20454273.559999999</v>
      </c>
      <c r="H569" s="16">
        <v>530315</v>
      </c>
      <c r="I569" s="18">
        <f t="shared" si="123"/>
        <v>38.570045274978078</v>
      </c>
      <c r="J569" s="17">
        <v>20454273.559999999</v>
      </c>
      <c r="K569" s="16">
        <f t="shared" si="124"/>
        <v>530315</v>
      </c>
      <c r="L569" s="15">
        <f t="shared" si="125"/>
        <v>0</v>
      </c>
      <c r="M569" s="14">
        <v>1.000006</v>
      </c>
      <c r="N569" s="13">
        <v>0.99547099999999999</v>
      </c>
      <c r="O569" s="12">
        <v>4.535E-3</v>
      </c>
    </row>
    <row r="570" spans="2:15" x14ac:dyDescent="0.3">
      <c r="B570" s="21">
        <v>43585</v>
      </c>
      <c r="C570" s="20">
        <v>4123.3500000000004</v>
      </c>
      <c r="D570" s="19">
        <v>38.81</v>
      </c>
      <c r="E570" s="16">
        <v>143.19999999999999</v>
      </c>
      <c r="F570" s="16">
        <v>39</v>
      </c>
      <c r="G570" s="17">
        <v>19889365.359999999</v>
      </c>
      <c r="H570" s="16">
        <v>512315</v>
      </c>
      <c r="I570" s="18">
        <f t="shared" si="123"/>
        <v>38.822531762685067</v>
      </c>
      <c r="J570" s="17">
        <v>20588170.93</v>
      </c>
      <c r="K570" s="16">
        <f t="shared" si="124"/>
        <v>530315</v>
      </c>
      <c r="L570" s="15">
        <f t="shared" si="125"/>
        <v>0</v>
      </c>
      <c r="M570" s="14">
        <v>0.99998500000000001</v>
      </c>
      <c r="N570" s="13">
        <v>0.99544900000000003</v>
      </c>
      <c r="O570" s="12">
        <v>4.5370000000000002E-3</v>
      </c>
    </row>
    <row r="571" spans="2:15" x14ac:dyDescent="0.3">
      <c r="B571" s="21">
        <v>43584</v>
      </c>
      <c r="C571" s="20">
        <v>4180.24</v>
      </c>
      <c r="D571" s="19">
        <v>39.369999999999997</v>
      </c>
      <c r="E571" s="16">
        <v>493.6</v>
      </c>
      <c r="F571" s="16">
        <v>18</v>
      </c>
      <c r="G571" s="17">
        <v>20164047.899999999</v>
      </c>
      <c r="H571" s="16">
        <v>512315</v>
      </c>
      <c r="I571" s="18">
        <f t="shared" si="123"/>
        <v>39.358691234884787</v>
      </c>
      <c r="J571" s="17">
        <v>20872504.34</v>
      </c>
      <c r="K571" s="16">
        <f t="shared" si="124"/>
        <v>530315</v>
      </c>
      <c r="L571" s="15">
        <f t="shared" si="125"/>
        <v>18000</v>
      </c>
      <c r="M571" s="14">
        <v>1.00068</v>
      </c>
      <c r="N571" s="13">
        <v>0.99613700000000005</v>
      </c>
      <c r="O571" s="12">
        <v>4.5440000000000003E-3</v>
      </c>
    </row>
    <row r="572" spans="2:15" x14ac:dyDescent="0.3">
      <c r="B572" s="21">
        <v>43581</v>
      </c>
      <c r="C572" s="20">
        <v>4187.6000000000004</v>
      </c>
      <c r="D572" s="19">
        <v>39.43</v>
      </c>
      <c r="E572" s="16">
        <v>72</v>
      </c>
      <c r="F572" s="16">
        <v>12</v>
      </c>
      <c r="G572" s="17">
        <v>20200149.289999999</v>
      </c>
      <c r="H572" s="16">
        <v>512315</v>
      </c>
      <c r="I572" s="18">
        <f t="shared" si="123"/>
        <v>39.429158408401079</v>
      </c>
      <c r="J572" s="17">
        <v>20200149.289999999</v>
      </c>
      <c r="K572" s="16">
        <f t="shared" si="124"/>
        <v>512315</v>
      </c>
      <c r="L572" s="15">
        <f t="shared" si="125"/>
        <v>0</v>
      </c>
      <c r="M572" s="14">
        <v>1.000996</v>
      </c>
      <c r="N572" s="13">
        <v>0.99629699999999999</v>
      </c>
      <c r="O572" s="12">
        <v>4.6990000000000001E-3</v>
      </c>
    </row>
    <row r="573" spans="2:15" x14ac:dyDescent="0.3">
      <c r="B573" s="21">
        <v>43580</v>
      </c>
      <c r="C573" s="20">
        <v>4163.78</v>
      </c>
      <c r="D573" s="19">
        <v>39.21</v>
      </c>
      <c r="E573" s="16">
        <v>20.5</v>
      </c>
      <c r="F573" s="16">
        <v>15</v>
      </c>
      <c r="G573" s="17">
        <v>20085121.18</v>
      </c>
      <c r="H573" s="16">
        <v>512315</v>
      </c>
      <c r="I573" s="18">
        <f t="shared" si="123"/>
        <v>39.204632267257452</v>
      </c>
      <c r="J573" s="17">
        <v>20085121.18</v>
      </c>
      <c r="K573" s="16">
        <f t="shared" si="124"/>
        <v>512315</v>
      </c>
      <c r="L573" s="15">
        <f t="shared" si="125"/>
        <v>0</v>
      </c>
      <c r="M573" s="14">
        <v>1.00099</v>
      </c>
      <c r="N573" s="13">
        <v>0.99630200000000002</v>
      </c>
      <c r="O573" s="12">
        <v>4.6880000000000003E-3</v>
      </c>
    </row>
    <row r="574" spans="2:15" x14ac:dyDescent="0.3">
      <c r="B574" s="21">
        <v>43579</v>
      </c>
      <c r="C574" s="20">
        <v>4187.74</v>
      </c>
      <c r="D574" s="19">
        <v>39.43</v>
      </c>
      <c r="E574" s="16">
        <v>32.9</v>
      </c>
      <c r="F574" s="16">
        <v>11</v>
      </c>
      <c r="G574" s="17">
        <v>20201203.140000001</v>
      </c>
      <c r="H574" s="16">
        <v>512315</v>
      </c>
      <c r="I574" s="18">
        <f t="shared" si="123"/>
        <v>39.43121544362355</v>
      </c>
      <c r="J574" s="17">
        <v>20201203.140000001</v>
      </c>
      <c r="K574" s="16">
        <f t="shared" si="124"/>
        <v>512315</v>
      </c>
      <c r="L574" s="15">
        <f t="shared" si="125"/>
        <v>0</v>
      </c>
      <c r="M574" s="14">
        <v>1.000974</v>
      </c>
      <c r="N574" s="13">
        <v>0.99627699999999997</v>
      </c>
      <c r="O574" s="12">
        <v>4.6969999999999998E-3</v>
      </c>
    </row>
    <row r="575" spans="2:15" x14ac:dyDescent="0.3">
      <c r="B575" s="21">
        <v>43578</v>
      </c>
      <c r="C575" s="20">
        <v>4184.7299999999996</v>
      </c>
      <c r="D575" s="19">
        <v>39.409999999999997</v>
      </c>
      <c r="E575" s="16">
        <v>27</v>
      </c>
      <c r="F575" s="16">
        <v>13</v>
      </c>
      <c r="G575" s="17">
        <v>20187047.059999999</v>
      </c>
      <c r="H575" s="16">
        <v>512315</v>
      </c>
      <c r="I575" s="18">
        <f t="shared" si="123"/>
        <v>39.40358384977992</v>
      </c>
      <c r="J575" s="17">
        <v>20187047.059999999</v>
      </c>
      <c r="K575" s="16">
        <f t="shared" si="124"/>
        <v>512315</v>
      </c>
      <c r="L575" s="15">
        <f t="shared" si="125"/>
        <v>0</v>
      </c>
      <c r="M575" s="14">
        <v>1.000963</v>
      </c>
      <c r="N575" s="13">
        <v>0.99626099999999995</v>
      </c>
      <c r="O575" s="12">
        <v>4.7019999999999996E-3</v>
      </c>
    </row>
    <row r="576" spans="2:15" x14ac:dyDescent="0.3">
      <c r="B576" s="21">
        <v>43573</v>
      </c>
      <c r="C576" s="20">
        <v>4175.43</v>
      </c>
      <c r="D576" s="19">
        <v>39.32</v>
      </c>
      <c r="E576" s="16">
        <v>25.7</v>
      </c>
      <c r="F576" s="16">
        <v>19</v>
      </c>
      <c r="G576" s="17">
        <v>20143311.710000001</v>
      </c>
      <c r="H576" s="16">
        <v>512315</v>
      </c>
      <c r="I576" s="18">
        <f t="shared" si="123"/>
        <v>39.318215765691029</v>
      </c>
      <c r="J576" s="17">
        <v>20143311.710000001</v>
      </c>
      <c r="K576" s="16">
        <f t="shared" si="124"/>
        <v>512315</v>
      </c>
      <c r="L576" s="15">
        <f t="shared" si="125"/>
        <v>0</v>
      </c>
      <c r="M576" s="14">
        <v>1.0009110000000001</v>
      </c>
      <c r="N576" s="13">
        <v>0.99620399999999998</v>
      </c>
      <c r="O576" s="12">
        <v>4.7060000000000001E-3</v>
      </c>
    </row>
    <row r="577" spans="2:15" x14ac:dyDescent="0.3">
      <c r="B577" s="21">
        <v>43572</v>
      </c>
      <c r="C577" s="20">
        <v>4198.3</v>
      </c>
      <c r="D577" s="19">
        <v>39.53</v>
      </c>
      <c r="E577" s="16">
        <v>49.6</v>
      </c>
      <c r="F577" s="16">
        <v>13</v>
      </c>
      <c r="G577" s="17">
        <v>20254091.109999999</v>
      </c>
      <c r="H577" s="16">
        <v>512315</v>
      </c>
      <c r="I577" s="18">
        <f t="shared" si="123"/>
        <v>39.534448747352705</v>
      </c>
      <c r="J577" s="17">
        <v>20254091.109999999</v>
      </c>
      <c r="K577" s="16">
        <f t="shared" si="124"/>
        <v>512315</v>
      </c>
      <c r="L577" s="15">
        <f t="shared" si="125"/>
        <v>0</v>
      </c>
      <c r="M577" s="14">
        <v>1.0008950000000001</v>
      </c>
      <c r="N577" s="13">
        <v>0.99618300000000004</v>
      </c>
      <c r="O577" s="12">
        <v>4.712E-3</v>
      </c>
    </row>
    <row r="578" spans="2:15" x14ac:dyDescent="0.3">
      <c r="B578" s="21">
        <v>43571</v>
      </c>
      <c r="C578" s="20">
        <v>4187.47</v>
      </c>
      <c r="D578" s="19">
        <v>39.43</v>
      </c>
      <c r="E578" s="16">
        <v>37.799999999999997</v>
      </c>
      <c r="F578" s="16">
        <v>10</v>
      </c>
      <c r="G578" s="17">
        <v>20201811.120000001</v>
      </c>
      <c r="H578" s="16">
        <v>512315</v>
      </c>
      <c r="I578" s="18">
        <f t="shared" si="123"/>
        <v>39.43240217444346</v>
      </c>
      <c r="J578" s="17">
        <v>20201811.120000001</v>
      </c>
      <c r="K578" s="16">
        <f t="shared" si="124"/>
        <v>512315</v>
      </c>
      <c r="L578" s="15">
        <f t="shared" si="125"/>
        <v>0</v>
      </c>
      <c r="M578" s="14">
        <v>1.0008859999999999</v>
      </c>
      <c r="N578" s="13">
        <v>0.99618600000000002</v>
      </c>
      <c r="O578" s="12">
        <v>4.7010000000000003E-3</v>
      </c>
    </row>
    <row r="579" spans="2:15" x14ac:dyDescent="0.3">
      <c r="B579" s="21">
        <v>43570</v>
      </c>
      <c r="C579" s="20">
        <v>4162.7700000000004</v>
      </c>
      <c r="D579" s="19">
        <v>39.200000000000003</v>
      </c>
      <c r="E579" s="16">
        <v>38.6</v>
      </c>
      <c r="F579" s="16">
        <v>17</v>
      </c>
      <c r="G579" s="17">
        <v>20082827.68</v>
      </c>
      <c r="H579" s="16">
        <v>512315</v>
      </c>
      <c r="I579" s="18">
        <f t="shared" si="123"/>
        <v>39.200155529313022</v>
      </c>
      <c r="J579" s="17">
        <v>20082827.68</v>
      </c>
      <c r="K579" s="16">
        <f t="shared" si="124"/>
        <v>512315</v>
      </c>
      <c r="L579" s="15">
        <f t="shared" si="125"/>
        <v>0</v>
      </c>
      <c r="M579" s="14">
        <v>1.00088</v>
      </c>
      <c r="N579" s="13">
        <v>0.99617599999999995</v>
      </c>
      <c r="O579" s="12">
        <v>4.705E-3</v>
      </c>
    </row>
    <row r="580" spans="2:15" x14ac:dyDescent="0.3">
      <c r="B580" s="21">
        <v>43567</v>
      </c>
      <c r="C580" s="20">
        <v>4177.82</v>
      </c>
      <c r="D580" s="19">
        <v>39.340000000000003</v>
      </c>
      <c r="E580" s="16">
        <v>27.6</v>
      </c>
      <c r="F580" s="16">
        <v>12</v>
      </c>
      <c r="G580" s="17">
        <v>20156021.719999999</v>
      </c>
      <c r="H580" s="16">
        <v>512315</v>
      </c>
      <c r="I580" s="18">
        <f t="shared" si="123"/>
        <v>39.343024740638079</v>
      </c>
      <c r="J580" s="17">
        <v>20156021.719999999</v>
      </c>
      <c r="K580" s="16">
        <f t="shared" si="124"/>
        <v>512315</v>
      </c>
      <c r="L580" s="15">
        <f t="shared" si="125"/>
        <v>0</v>
      </c>
      <c r="M580" s="14">
        <v>1.0008440000000001</v>
      </c>
      <c r="N580" s="13">
        <v>0.99614499999999995</v>
      </c>
      <c r="O580" s="12">
        <v>4.6990000000000001E-3</v>
      </c>
    </row>
    <row r="581" spans="2:15" x14ac:dyDescent="0.3">
      <c r="B581" s="21">
        <v>43566</v>
      </c>
      <c r="C581" s="20">
        <v>4192.3900000000003</v>
      </c>
      <c r="D581" s="19">
        <v>39.479999999999997</v>
      </c>
      <c r="E581" s="16">
        <v>49.4</v>
      </c>
      <c r="F581" s="16">
        <v>14</v>
      </c>
      <c r="G581" s="17">
        <v>20226905.600000001</v>
      </c>
      <c r="H581" s="16">
        <v>512315</v>
      </c>
      <c r="I581" s="18">
        <f t="shared" si="123"/>
        <v>39.481384694963062</v>
      </c>
      <c r="J581" s="17">
        <v>20226905.600000001</v>
      </c>
      <c r="K581" s="16">
        <f t="shared" si="124"/>
        <v>512315</v>
      </c>
      <c r="L581" s="15">
        <f t="shared" si="125"/>
        <v>0</v>
      </c>
      <c r="M581" s="14">
        <v>1.000831</v>
      </c>
      <c r="N581" s="13">
        <v>0.99611799999999995</v>
      </c>
      <c r="O581" s="12">
        <v>4.7130000000000002E-3</v>
      </c>
    </row>
    <row r="582" spans="2:15" x14ac:dyDescent="0.3">
      <c r="B582" s="21">
        <v>43565</v>
      </c>
      <c r="C582" s="20">
        <v>4222.1000000000004</v>
      </c>
      <c r="D582" s="19">
        <v>39.700000000000003</v>
      </c>
      <c r="E582" s="16">
        <v>22.9</v>
      </c>
      <c r="F582" s="16">
        <v>14</v>
      </c>
      <c r="G582" s="17">
        <v>20370547.039999999</v>
      </c>
      <c r="H582" s="16">
        <v>512315</v>
      </c>
      <c r="I582" s="18">
        <f t="shared" si="123"/>
        <v>39.761761884777918</v>
      </c>
      <c r="J582" s="17">
        <v>20370547.039999999</v>
      </c>
      <c r="K582" s="16">
        <f t="shared" si="124"/>
        <v>512315</v>
      </c>
      <c r="L582" s="15">
        <f t="shared" si="125"/>
        <v>0</v>
      </c>
      <c r="M582" s="14">
        <v>1.0008140000000001</v>
      </c>
      <c r="N582" s="13">
        <v>0.99610500000000002</v>
      </c>
      <c r="O582" s="12">
        <v>4.7089999999999996E-3</v>
      </c>
    </row>
    <row r="583" spans="2:15" x14ac:dyDescent="0.3">
      <c r="B583" s="21">
        <v>43564</v>
      </c>
      <c r="C583" s="20">
        <v>4179.8100000000004</v>
      </c>
      <c r="D583" s="19">
        <v>39.369999999999997</v>
      </c>
      <c r="E583" s="16">
        <v>78</v>
      </c>
      <c r="F583" s="16">
        <v>21</v>
      </c>
      <c r="G583" s="17">
        <v>20166404.16</v>
      </c>
      <c r="H583" s="16">
        <v>512315</v>
      </c>
      <c r="I583" s="18">
        <f t="shared" si="123"/>
        <v>39.363290475586311</v>
      </c>
      <c r="J583" s="17">
        <v>20166404.16</v>
      </c>
      <c r="K583" s="16">
        <f t="shared" si="124"/>
        <v>512315</v>
      </c>
      <c r="L583" s="15">
        <f t="shared" si="125"/>
        <v>0</v>
      </c>
      <c r="M583" s="14">
        <v>1.0008109999999999</v>
      </c>
      <c r="N583" s="13">
        <v>0.99610799999999999</v>
      </c>
      <c r="O583" s="12">
        <v>4.7029999999999997E-3</v>
      </c>
    </row>
    <row r="584" spans="2:15" x14ac:dyDescent="0.3">
      <c r="B584" s="21">
        <v>43563</v>
      </c>
      <c r="C584" s="20">
        <v>4165.13</v>
      </c>
      <c r="D584" s="19">
        <v>39.229999999999997</v>
      </c>
      <c r="E584" s="16">
        <v>25</v>
      </c>
      <c r="F584" s="16">
        <v>10</v>
      </c>
      <c r="G584" s="17">
        <v>20095712.359999999</v>
      </c>
      <c r="H584" s="16">
        <v>512315</v>
      </c>
      <c r="I584" s="18">
        <f t="shared" si="123"/>
        <v>39.225305446844224</v>
      </c>
      <c r="J584" s="17">
        <v>20095712.359999999</v>
      </c>
      <c r="K584" s="16">
        <f t="shared" si="124"/>
        <v>512315</v>
      </c>
      <c r="L584" s="15">
        <f t="shared" si="125"/>
        <v>0</v>
      </c>
      <c r="M584" s="14">
        <v>1.0008030000000001</v>
      </c>
      <c r="N584" s="13">
        <v>0.99610299999999996</v>
      </c>
      <c r="O584" s="12">
        <v>4.7000000000000002E-3</v>
      </c>
    </row>
    <row r="585" spans="2:15" x14ac:dyDescent="0.3">
      <c r="B585" s="21">
        <v>43560</v>
      </c>
      <c r="C585" s="20">
        <v>4150.22</v>
      </c>
      <c r="D585" s="19">
        <v>39.090000000000003</v>
      </c>
      <c r="E585" s="16">
        <v>83</v>
      </c>
      <c r="F585" s="16">
        <v>31</v>
      </c>
      <c r="G585" s="17">
        <v>20024608.120000001</v>
      </c>
      <c r="H585" s="16">
        <v>512315</v>
      </c>
      <c r="I585" s="18">
        <f t="shared" si="123"/>
        <v>39.086515366522555</v>
      </c>
      <c r="J585" s="17">
        <v>20024608.120000001</v>
      </c>
      <c r="K585" s="16">
        <f t="shared" si="124"/>
        <v>512315</v>
      </c>
      <c r="L585" s="15">
        <f t="shared" si="125"/>
        <v>0</v>
      </c>
      <c r="M585" s="14">
        <v>1.0007729999999999</v>
      </c>
      <c r="N585" s="13">
        <v>0.996062</v>
      </c>
      <c r="O585" s="12">
        <v>4.7099999999999998E-3</v>
      </c>
    </row>
    <row r="586" spans="2:15" x14ac:dyDescent="0.3">
      <c r="B586" s="21">
        <v>43559</v>
      </c>
      <c r="C586" s="20">
        <v>4216.4399999999996</v>
      </c>
      <c r="D586" s="19">
        <v>39.71</v>
      </c>
      <c r="E586" s="16">
        <v>62</v>
      </c>
      <c r="F586" s="16">
        <v>20</v>
      </c>
      <c r="G586" s="17">
        <v>20344506.600000001</v>
      </c>
      <c r="H586" s="16">
        <v>512315</v>
      </c>
      <c r="I586" s="18">
        <f t="shared" si="123"/>
        <v>39.710932922127988</v>
      </c>
      <c r="J586" s="17">
        <v>20344506.600000001</v>
      </c>
      <c r="K586" s="16">
        <f t="shared" si="124"/>
        <v>512315</v>
      </c>
      <c r="L586" s="15">
        <f t="shared" si="125"/>
        <v>0</v>
      </c>
      <c r="M586" s="14">
        <v>1.00075</v>
      </c>
      <c r="N586" s="13">
        <v>0.99604300000000001</v>
      </c>
      <c r="O586" s="12">
        <v>4.7070000000000002E-3</v>
      </c>
    </row>
    <row r="587" spans="2:15" x14ac:dyDescent="0.3">
      <c r="B587" s="21">
        <v>43558</v>
      </c>
      <c r="C587" s="20">
        <v>4250.05</v>
      </c>
      <c r="D587" s="19">
        <v>40.03</v>
      </c>
      <c r="E587" s="16">
        <v>231</v>
      </c>
      <c r="F587" s="16">
        <v>15</v>
      </c>
      <c r="G587" s="17">
        <v>20507147.760000002</v>
      </c>
      <c r="H587" s="16">
        <v>512315</v>
      </c>
      <c r="I587" s="18">
        <f t="shared" si="123"/>
        <v>40.028396123478721</v>
      </c>
      <c r="J587" s="17">
        <v>20507147.760000002</v>
      </c>
      <c r="K587" s="16">
        <f t="shared" si="124"/>
        <v>512315</v>
      </c>
      <c r="L587" s="15">
        <f t="shared" si="125"/>
        <v>0</v>
      </c>
      <c r="M587" s="14">
        <v>1.0007330000000001</v>
      </c>
      <c r="N587" s="13">
        <v>0.99602199999999996</v>
      </c>
      <c r="O587" s="12">
        <v>4.7109999999999999E-3</v>
      </c>
    </row>
    <row r="588" spans="2:15" x14ac:dyDescent="0.3">
      <c r="B588" s="21">
        <v>43557</v>
      </c>
      <c r="C588" s="20">
        <v>4185.63</v>
      </c>
      <c r="D588" s="19">
        <v>39.42</v>
      </c>
      <c r="E588" s="16">
        <v>277</v>
      </c>
      <c r="F588" s="16">
        <v>22</v>
      </c>
      <c r="G588" s="17">
        <v>20196045.219999999</v>
      </c>
      <c r="H588" s="16">
        <v>512315</v>
      </c>
      <c r="I588" s="18">
        <f t="shared" si="123"/>
        <v>39.421147575222271</v>
      </c>
      <c r="J588" s="17">
        <v>20196045.219999999</v>
      </c>
      <c r="K588" s="16">
        <f t="shared" si="124"/>
        <v>512315</v>
      </c>
      <c r="L588" s="15">
        <f t="shared" si="125"/>
        <v>0</v>
      </c>
      <c r="M588" s="14">
        <v>1.0007330000000001</v>
      </c>
      <c r="N588" s="13">
        <v>0.99603699999999995</v>
      </c>
      <c r="O588" s="12">
        <v>4.6959999999999997E-3</v>
      </c>
    </row>
    <row r="589" spans="2:15" x14ac:dyDescent="0.3">
      <c r="B589" s="21">
        <v>43556</v>
      </c>
      <c r="C589" s="20">
        <v>4131.97</v>
      </c>
      <c r="D589" s="19">
        <v>38.92</v>
      </c>
      <c r="E589" s="16">
        <v>186</v>
      </c>
      <c r="F589" s="16">
        <v>17</v>
      </c>
      <c r="G589" s="17">
        <v>19937324.140000001</v>
      </c>
      <c r="H589" s="16">
        <v>512315</v>
      </c>
      <c r="I589" s="18">
        <f t="shared" si="123"/>
        <v>38.916143661614434</v>
      </c>
      <c r="J589" s="17">
        <v>19937324.140000001</v>
      </c>
      <c r="K589" s="16">
        <f t="shared" si="124"/>
        <v>512315</v>
      </c>
      <c r="L589" s="15">
        <f t="shared" si="125"/>
        <v>0</v>
      </c>
      <c r="M589" s="14">
        <v>1.000731</v>
      </c>
      <c r="N589" s="13">
        <v>0.996027</v>
      </c>
      <c r="O589" s="12">
        <v>4.705E-3</v>
      </c>
    </row>
    <row r="590" spans="2:15" x14ac:dyDescent="0.3">
      <c r="B590" s="21">
        <v>43553</v>
      </c>
      <c r="C590" s="20">
        <v>4081.4</v>
      </c>
      <c r="D590" s="19">
        <v>38.44</v>
      </c>
      <c r="E590" s="16">
        <v>78.7</v>
      </c>
      <c r="F590" s="16">
        <v>14</v>
      </c>
      <c r="G590" s="17">
        <v>19693931.890000001</v>
      </c>
      <c r="H590" s="16">
        <v>512315</v>
      </c>
      <c r="I590" s="18">
        <f t="shared" si="123"/>
        <v>38.441060460849286</v>
      </c>
      <c r="J590" s="17">
        <v>19693931.890000001</v>
      </c>
      <c r="K590" s="16">
        <f t="shared" si="124"/>
        <v>512315</v>
      </c>
      <c r="L590" s="15">
        <f t="shared" si="125"/>
        <v>0</v>
      </c>
      <c r="M590" s="14">
        <v>1.000707</v>
      </c>
      <c r="N590" s="13">
        <v>0.99599499999999996</v>
      </c>
      <c r="O590" s="12">
        <v>4.712E-3</v>
      </c>
    </row>
    <row r="591" spans="2:15" x14ac:dyDescent="0.3">
      <c r="B591" s="21">
        <v>43552</v>
      </c>
      <c r="C591" s="20">
        <v>4084.37</v>
      </c>
      <c r="D591" s="19">
        <v>38.47</v>
      </c>
      <c r="E591" s="16">
        <v>14.5</v>
      </c>
      <c r="F591" s="16">
        <v>6</v>
      </c>
      <c r="G591" s="17">
        <v>19708351.359999999</v>
      </c>
      <c r="H591" s="16">
        <v>512315</v>
      </c>
      <c r="I591" s="18">
        <f t="shared" si="123"/>
        <v>38.469206171984034</v>
      </c>
      <c r="J591" s="17">
        <v>19708351.359999999</v>
      </c>
      <c r="K591" s="16">
        <f t="shared" si="124"/>
        <v>512315</v>
      </c>
      <c r="L591" s="15">
        <f t="shared" si="125"/>
        <v>0</v>
      </c>
      <c r="M591" s="14">
        <v>1.000696</v>
      </c>
      <c r="N591" s="13">
        <v>0.99599099999999996</v>
      </c>
      <c r="O591" s="12">
        <v>4.705E-3</v>
      </c>
    </row>
    <row r="592" spans="2:15" x14ac:dyDescent="0.3">
      <c r="B592" s="21">
        <v>43551</v>
      </c>
      <c r="C592" s="20">
        <v>4086.83</v>
      </c>
      <c r="D592" s="19">
        <v>38.49</v>
      </c>
      <c r="E592" s="16">
        <v>53.5</v>
      </c>
      <c r="F592" s="16">
        <v>14</v>
      </c>
      <c r="G592" s="17">
        <v>19720583.059999999</v>
      </c>
      <c r="H592" s="16">
        <v>512315</v>
      </c>
      <c r="I592" s="18">
        <f t="shared" si="123"/>
        <v>38.493081522110415</v>
      </c>
      <c r="J592" s="17">
        <v>19720583.059999999</v>
      </c>
      <c r="K592" s="16">
        <f t="shared" si="124"/>
        <v>512315</v>
      </c>
      <c r="L592" s="15">
        <f t="shared" si="125"/>
        <v>0</v>
      </c>
      <c r="M592" s="14">
        <v>1.0006839999999999</v>
      </c>
      <c r="N592" s="13">
        <v>0.995973</v>
      </c>
      <c r="O592" s="12">
        <v>4.712E-3</v>
      </c>
    </row>
    <row r="593" spans="2:15" x14ac:dyDescent="0.3">
      <c r="B593" s="21">
        <v>43550</v>
      </c>
      <c r="C593" s="20">
        <v>4104.04</v>
      </c>
      <c r="D593" s="19">
        <v>38.659999999999997</v>
      </c>
      <c r="E593" s="16">
        <v>38</v>
      </c>
      <c r="F593" s="16">
        <v>12</v>
      </c>
      <c r="G593" s="17">
        <v>19803904.059999999</v>
      </c>
      <c r="H593" s="16">
        <v>512315</v>
      </c>
      <c r="I593" s="18">
        <f t="shared" ref="I593:I650" si="126">G593/H593</f>
        <v>38.65571779081229</v>
      </c>
      <c r="J593" s="17">
        <v>19803904.059999999</v>
      </c>
      <c r="K593" s="16">
        <f t="shared" ref="K593:K650" si="127">H593+ROUND((J593-G593)/I593,0)</f>
        <v>512315</v>
      </c>
      <c r="L593" s="15">
        <f t="shared" ref="L593:L649" si="128">K593-K594</f>
        <v>0</v>
      </c>
      <c r="M593" s="14">
        <v>1.0006710000000001</v>
      </c>
      <c r="N593" s="13">
        <v>0.99595800000000001</v>
      </c>
      <c r="O593" s="12">
        <v>4.712E-3</v>
      </c>
    </row>
    <row r="594" spans="2:15" x14ac:dyDescent="0.3">
      <c r="B594" s="21">
        <v>43549</v>
      </c>
      <c r="C594" s="20">
        <v>4082.63</v>
      </c>
      <c r="D594" s="19">
        <v>38.46</v>
      </c>
      <c r="E594" s="16">
        <v>557</v>
      </c>
      <c r="F594" s="16">
        <v>49</v>
      </c>
      <c r="G594" s="17">
        <v>19700756.609999999</v>
      </c>
      <c r="H594" s="16">
        <v>512315</v>
      </c>
      <c r="I594" s="18">
        <f t="shared" si="126"/>
        <v>38.454381796355754</v>
      </c>
      <c r="J594" s="17">
        <v>19700756.609999999</v>
      </c>
      <c r="K594" s="16">
        <f t="shared" si="127"/>
        <v>512315</v>
      </c>
      <c r="L594" s="15">
        <f t="shared" si="128"/>
        <v>0</v>
      </c>
      <c r="M594" s="14">
        <v>1.0006630000000001</v>
      </c>
      <c r="N594" s="13">
        <v>0.99595100000000003</v>
      </c>
      <c r="O594" s="12">
        <v>4.7130000000000002E-3</v>
      </c>
    </row>
    <row r="595" spans="2:15" x14ac:dyDescent="0.3">
      <c r="B595" s="21">
        <v>43546</v>
      </c>
      <c r="C595" s="20">
        <v>4093.76</v>
      </c>
      <c r="D595" s="19">
        <v>38.56</v>
      </c>
      <c r="E595" s="16">
        <v>63</v>
      </c>
      <c r="F595" s="16">
        <v>28</v>
      </c>
      <c r="G595" s="17">
        <v>19755061.859999999</v>
      </c>
      <c r="H595" s="16">
        <v>512315</v>
      </c>
      <c r="I595" s="18">
        <f t="shared" si="126"/>
        <v>38.560381523086384</v>
      </c>
      <c r="J595" s="17">
        <v>19755061.859999999</v>
      </c>
      <c r="K595" s="16">
        <f t="shared" si="127"/>
        <v>512315</v>
      </c>
      <c r="L595" s="15">
        <f t="shared" si="128"/>
        <v>0</v>
      </c>
      <c r="M595" s="14">
        <v>1.0006280000000001</v>
      </c>
      <c r="N595" s="13">
        <v>0.995923</v>
      </c>
      <c r="O595" s="12">
        <v>4.7060000000000001E-3</v>
      </c>
    </row>
    <row r="596" spans="2:15" x14ac:dyDescent="0.3">
      <c r="B596" s="21">
        <v>43545</v>
      </c>
      <c r="C596" s="20">
        <v>4164.24</v>
      </c>
      <c r="D596" s="19">
        <v>39.229999999999997</v>
      </c>
      <c r="E596" s="16">
        <v>18</v>
      </c>
      <c r="F596" s="16">
        <v>9</v>
      </c>
      <c r="G596" s="17">
        <v>20095767.420000002</v>
      </c>
      <c r="H596" s="16">
        <v>512315</v>
      </c>
      <c r="I596" s="18">
        <f t="shared" si="126"/>
        <v>39.225412919785683</v>
      </c>
      <c r="J596" s="17">
        <v>20095767.420000002</v>
      </c>
      <c r="K596" s="16">
        <f t="shared" si="127"/>
        <v>512315</v>
      </c>
      <c r="L596" s="15">
        <f t="shared" si="128"/>
        <v>0</v>
      </c>
      <c r="M596" s="14">
        <v>1.000607</v>
      </c>
      <c r="N596" s="13">
        <v>0.995892</v>
      </c>
      <c r="O596" s="12">
        <v>4.7149999999999996E-3</v>
      </c>
    </row>
    <row r="597" spans="2:15" x14ac:dyDescent="0.3">
      <c r="B597" s="21">
        <v>43544</v>
      </c>
      <c r="C597" s="20">
        <v>4151.5600000000004</v>
      </c>
      <c r="D597" s="19">
        <v>39.11</v>
      </c>
      <c r="E597" s="16">
        <v>18</v>
      </c>
      <c r="F597" s="16">
        <v>11</v>
      </c>
      <c r="G597" s="17">
        <v>20034660.899999999</v>
      </c>
      <c r="H597" s="16">
        <v>512315</v>
      </c>
      <c r="I597" s="18">
        <f t="shared" si="126"/>
        <v>39.106137630168938</v>
      </c>
      <c r="J597" s="17">
        <v>20034660.899999999</v>
      </c>
      <c r="K597" s="16">
        <f t="shared" si="127"/>
        <v>512315</v>
      </c>
      <c r="L597" s="15">
        <f t="shared" si="128"/>
        <v>0</v>
      </c>
      <c r="M597" s="14">
        <v>1.0005980000000001</v>
      </c>
      <c r="N597" s="13">
        <v>0.99588600000000005</v>
      </c>
      <c r="O597" s="12">
        <v>4.712E-3</v>
      </c>
    </row>
    <row r="598" spans="2:15" x14ac:dyDescent="0.3">
      <c r="B598" s="21">
        <v>43543</v>
      </c>
      <c r="C598" s="20">
        <v>4152.59</v>
      </c>
      <c r="D598" s="19">
        <v>39.119999999999997</v>
      </c>
      <c r="E598" s="16">
        <v>42</v>
      </c>
      <c r="F598" s="16">
        <v>12</v>
      </c>
      <c r="G598" s="17">
        <v>20039932.379999999</v>
      </c>
      <c r="H598" s="16">
        <v>512315</v>
      </c>
      <c r="I598" s="18">
        <f t="shared" si="126"/>
        <v>39.116427159072053</v>
      </c>
      <c r="J598" s="17">
        <v>20039932.379999999</v>
      </c>
      <c r="K598" s="16">
        <f t="shared" si="127"/>
        <v>512315</v>
      </c>
      <c r="L598" s="15">
        <f t="shared" si="128"/>
        <v>0</v>
      </c>
      <c r="M598" s="14">
        <v>1.0005869999999999</v>
      </c>
      <c r="N598" s="13">
        <v>0.99587199999999998</v>
      </c>
      <c r="O598" s="12">
        <v>4.7149999999999996E-3</v>
      </c>
    </row>
    <row r="599" spans="2:15" x14ac:dyDescent="0.3">
      <c r="B599" s="21">
        <v>43542</v>
      </c>
      <c r="C599" s="20">
        <v>4140.9799999999996</v>
      </c>
      <c r="D599" s="19">
        <v>39.01</v>
      </c>
      <c r="E599" s="16">
        <v>918</v>
      </c>
      <c r="F599" s="16">
        <v>30</v>
      </c>
      <c r="G599" s="17">
        <v>19984107.27</v>
      </c>
      <c r="H599" s="16">
        <v>512315</v>
      </c>
      <c r="I599" s="18">
        <f t="shared" si="126"/>
        <v>39.007460780964834</v>
      </c>
      <c r="J599" s="17">
        <v>19984107.27</v>
      </c>
      <c r="K599" s="16">
        <f t="shared" si="127"/>
        <v>512315</v>
      </c>
      <c r="L599" s="15">
        <f t="shared" si="128"/>
        <v>0</v>
      </c>
      <c r="M599" s="14">
        <v>1.000577</v>
      </c>
      <c r="N599" s="13">
        <v>0.99586200000000002</v>
      </c>
      <c r="O599" s="12">
        <v>4.7159999999999997E-3</v>
      </c>
    </row>
    <row r="600" spans="2:15" x14ac:dyDescent="0.3">
      <c r="B600" s="21">
        <v>43539</v>
      </c>
      <c r="C600" s="20">
        <v>4141.7</v>
      </c>
      <c r="D600" s="19">
        <v>39.020000000000003</v>
      </c>
      <c r="E600" s="16">
        <v>118</v>
      </c>
      <c r="F600" s="16">
        <v>22</v>
      </c>
      <c r="G600" s="17">
        <v>19480967.620000001</v>
      </c>
      <c r="H600" s="16">
        <v>499315</v>
      </c>
      <c r="I600" s="18">
        <f t="shared" si="126"/>
        <v>39.015386319257388</v>
      </c>
      <c r="J600" s="17">
        <v>19988167.640000001</v>
      </c>
      <c r="K600" s="16">
        <f t="shared" si="127"/>
        <v>512315</v>
      </c>
      <c r="L600" s="15">
        <f t="shared" si="128"/>
        <v>0</v>
      </c>
      <c r="M600" s="14">
        <v>1.0005459999999999</v>
      </c>
      <c r="N600" s="13">
        <v>0.995834</v>
      </c>
      <c r="O600" s="12">
        <v>4.7130000000000002E-3</v>
      </c>
    </row>
    <row r="601" spans="2:15" x14ac:dyDescent="0.3">
      <c r="B601" s="21">
        <v>43538</v>
      </c>
      <c r="C601" s="20">
        <v>4094.09</v>
      </c>
      <c r="D601" s="19">
        <v>38.57</v>
      </c>
      <c r="E601" s="16">
        <v>48</v>
      </c>
      <c r="F601" s="16">
        <v>18</v>
      </c>
      <c r="G601" s="17">
        <v>18755578.449999999</v>
      </c>
      <c r="H601" s="16">
        <v>486315</v>
      </c>
      <c r="I601" s="18">
        <f t="shared" si="126"/>
        <v>38.566728252264475</v>
      </c>
      <c r="J601" s="17">
        <v>19758313.379999999</v>
      </c>
      <c r="K601" s="16">
        <f t="shared" si="127"/>
        <v>512315</v>
      </c>
      <c r="L601" s="15">
        <f t="shared" si="128"/>
        <v>13000</v>
      </c>
      <c r="M601" s="14">
        <v>0.99993799999999999</v>
      </c>
      <c r="N601" s="13">
        <v>0.99524199999999996</v>
      </c>
      <c r="O601" s="12">
        <v>4.6969999999999998E-3</v>
      </c>
    </row>
    <row r="602" spans="2:15" x14ac:dyDescent="0.3">
      <c r="B602" s="21">
        <v>43537</v>
      </c>
      <c r="C602" s="20">
        <v>4086.17</v>
      </c>
      <c r="D602" s="19">
        <v>38.49</v>
      </c>
      <c r="E602" s="16">
        <v>37</v>
      </c>
      <c r="F602" s="16">
        <v>12</v>
      </c>
      <c r="G602" s="17">
        <v>18719418.460000001</v>
      </c>
      <c r="H602" s="16">
        <v>486315</v>
      </c>
      <c r="I602" s="18">
        <f t="shared" si="126"/>
        <v>38.492373173765976</v>
      </c>
      <c r="J602" s="17">
        <v>19219819.309999999</v>
      </c>
      <c r="K602" s="16">
        <f t="shared" si="127"/>
        <v>499315</v>
      </c>
      <c r="L602" s="15">
        <f t="shared" si="128"/>
        <v>13000</v>
      </c>
      <c r="M602" s="14">
        <v>0.99990699999999999</v>
      </c>
      <c r="N602" s="13">
        <v>0.995089</v>
      </c>
      <c r="O602" s="12">
        <v>4.8180000000000002E-3</v>
      </c>
    </row>
    <row r="603" spans="2:15" x14ac:dyDescent="0.3">
      <c r="B603" s="21">
        <v>43536</v>
      </c>
      <c r="C603" s="20">
        <v>4077.89</v>
      </c>
      <c r="D603" s="19">
        <v>38.42</v>
      </c>
      <c r="E603" s="16">
        <v>34</v>
      </c>
      <c r="F603" s="16">
        <v>15</v>
      </c>
      <c r="G603" s="17">
        <v>18681826.68</v>
      </c>
      <c r="H603" s="16">
        <v>486315</v>
      </c>
      <c r="I603" s="18">
        <f t="shared" si="126"/>
        <v>38.41507393356158</v>
      </c>
      <c r="J603" s="17">
        <v>18681826.68</v>
      </c>
      <c r="K603" s="16">
        <f t="shared" si="127"/>
        <v>486315</v>
      </c>
      <c r="L603" s="15">
        <f t="shared" si="128"/>
        <v>0</v>
      </c>
      <c r="M603" s="14">
        <v>1.000176</v>
      </c>
      <c r="N603" s="13">
        <v>0.99522600000000006</v>
      </c>
      <c r="O603" s="12">
        <v>4.9500000000000004E-3</v>
      </c>
    </row>
    <row r="604" spans="2:15" x14ac:dyDescent="0.3">
      <c r="B604" s="21">
        <v>43535</v>
      </c>
      <c r="C604" s="20">
        <v>4060.44</v>
      </c>
      <c r="D604" s="19">
        <v>38.25</v>
      </c>
      <c r="E604" s="16">
        <v>757</v>
      </c>
      <c r="F604" s="16">
        <v>29</v>
      </c>
      <c r="G604" s="17">
        <v>18602161.23</v>
      </c>
      <c r="H604" s="16">
        <v>486315</v>
      </c>
      <c r="I604" s="18">
        <f t="shared" si="126"/>
        <v>38.25125943061596</v>
      </c>
      <c r="J604" s="17">
        <v>18602161.23</v>
      </c>
      <c r="K604" s="16">
        <f t="shared" si="127"/>
        <v>486315</v>
      </c>
      <c r="L604" s="15">
        <f t="shared" si="128"/>
        <v>0</v>
      </c>
      <c r="M604" s="14">
        <v>1.0001660000000001</v>
      </c>
      <c r="N604" s="13">
        <v>0.99521599999999999</v>
      </c>
      <c r="O604" s="12">
        <v>4.9500000000000004E-3</v>
      </c>
    </row>
    <row r="605" spans="2:15" x14ac:dyDescent="0.3">
      <c r="B605" s="21">
        <v>43532</v>
      </c>
      <c r="C605" s="20">
        <v>4058.23</v>
      </c>
      <c r="D605" s="19">
        <v>38.229999999999997</v>
      </c>
      <c r="E605" s="16">
        <v>101</v>
      </c>
      <c r="F605" s="16">
        <v>39</v>
      </c>
      <c r="G605" s="17">
        <v>18592862.129999999</v>
      </c>
      <c r="H605" s="16">
        <v>486315</v>
      </c>
      <c r="I605" s="18">
        <f t="shared" si="126"/>
        <v>38.232137873600443</v>
      </c>
      <c r="J605" s="17">
        <v>18592862.129999999</v>
      </c>
      <c r="K605" s="16">
        <f t="shared" si="127"/>
        <v>486315</v>
      </c>
      <c r="L605" s="15">
        <f t="shared" si="128"/>
        <v>0</v>
      </c>
      <c r="M605" s="14">
        <v>1.0001329999999999</v>
      </c>
      <c r="N605" s="13">
        <v>0.99517599999999995</v>
      </c>
      <c r="O605" s="12">
        <v>4.9569999999999996E-3</v>
      </c>
    </row>
    <row r="606" spans="2:15" x14ac:dyDescent="0.3">
      <c r="B606" s="21">
        <v>43531</v>
      </c>
      <c r="C606" s="20">
        <v>4075.03</v>
      </c>
      <c r="D606" s="19">
        <v>38.39</v>
      </c>
      <c r="E606" s="16">
        <v>65</v>
      </c>
      <c r="F606" s="16">
        <v>26</v>
      </c>
      <c r="G606" s="17">
        <v>18669924.449999999</v>
      </c>
      <c r="H606" s="16">
        <v>486315</v>
      </c>
      <c r="I606" s="18">
        <f t="shared" si="126"/>
        <v>38.390599611363001</v>
      </c>
      <c r="J606" s="17">
        <v>18669924.449999999</v>
      </c>
      <c r="K606" s="16">
        <f t="shared" si="127"/>
        <v>486315</v>
      </c>
      <c r="L606" s="15">
        <f t="shared" si="128"/>
        <v>0</v>
      </c>
      <c r="M606" s="14">
        <v>1.000122</v>
      </c>
      <c r="N606" s="13">
        <v>0.995166</v>
      </c>
      <c r="O606" s="12">
        <v>4.9560000000000003E-3</v>
      </c>
    </row>
    <row r="607" spans="2:15" x14ac:dyDescent="0.3">
      <c r="B607" s="21">
        <v>43530</v>
      </c>
      <c r="C607" s="20">
        <v>4108</v>
      </c>
      <c r="D607" s="19">
        <v>38.700000000000003</v>
      </c>
      <c r="E607" s="16">
        <v>20</v>
      </c>
      <c r="F607" s="16">
        <v>12</v>
      </c>
      <c r="G607" s="17">
        <v>18821062.649999999</v>
      </c>
      <c r="H607" s="16">
        <v>486315</v>
      </c>
      <c r="I607" s="18">
        <f t="shared" si="126"/>
        <v>38.701382128867088</v>
      </c>
      <c r="J607" s="17">
        <v>18821062.649999999</v>
      </c>
      <c r="K607" s="16">
        <f t="shared" si="127"/>
        <v>486315</v>
      </c>
      <c r="L607" s="15">
        <f t="shared" si="128"/>
        <v>0</v>
      </c>
      <c r="M607" s="14">
        <v>1.0001100000000001</v>
      </c>
      <c r="N607" s="13">
        <v>0.99516199999999999</v>
      </c>
      <c r="O607" s="12">
        <v>4.9480000000000001E-3</v>
      </c>
    </row>
    <row r="608" spans="2:15" x14ac:dyDescent="0.3">
      <c r="B608" s="21">
        <v>43529</v>
      </c>
      <c r="C608" s="20">
        <v>4097.6899999999996</v>
      </c>
      <c r="D608" s="19">
        <v>38.61</v>
      </c>
      <c r="E608" s="16">
        <v>38</v>
      </c>
      <c r="F608" s="16">
        <v>17</v>
      </c>
      <c r="G608" s="17">
        <v>18774218.890000001</v>
      </c>
      <c r="H608" s="16">
        <v>486315</v>
      </c>
      <c r="I608" s="18">
        <f t="shared" si="126"/>
        <v>38.60505822357937</v>
      </c>
      <c r="J608" s="17">
        <v>18774218.890000001</v>
      </c>
      <c r="K608" s="16">
        <f t="shared" si="127"/>
        <v>486315</v>
      </c>
      <c r="L608" s="15">
        <f t="shared" si="128"/>
        <v>0</v>
      </c>
      <c r="M608" s="14">
        <v>1.0000990000000001</v>
      </c>
      <c r="N608" s="13">
        <v>0.99514599999999998</v>
      </c>
      <c r="O608" s="12">
        <v>4.9540000000000001E-3</v>
      </c>
    </row>
    <row r="609" spans="2:15" x14ac:dyDescent="0.3">
      <c r="B609" s="21">
        <v>43528</v>
      </c>
      <c r="C609" s="20">
        <v>4109.57</v>
      </c>
      <c r="D609" s="19">
        <v>38.72</v>
      </c>
      <c r="E609" s="16">
        <v>69.5</v>
      </c>
      <c r="F609" s="16">
        <v>33</v>
      </c>
      <c r="G609" s="17">
        <v>18828740.489999998</v>
      </c>
      <c r="H609" s="16">
        <v>486315</v>
      </c>
      <c r="I609" s="18">
        <f t="shared" si="126"/>
        <v>38.717169920730385</v>
      </c>
      <c r="J609" s="17">
        <v>18828740.489999998</v>
      </c>
      <c r="K609" s="16">
        <f t="shared" si="127"/>
        <v>486315</v>
      </c>
      <c r="L609" s="15">
        <f t="shared" si="128"/>
        <v>0</v>
      </c>
      <c r="M609" s="14">
        <v>1.0000880000000001</v>
      </c>
      <c r="N609" s="13">
        <v>0.99513799999999997</v>
      </c>
      <c r="O609" s="12">
        <v>4.9500000000000004E-3</v>
      </c>
    </row>
    <row r="610" spans="2:15" x14ac:dyDescent="0.3">
      <c r="B610" s="21">
        <v>43525</v>
      </c>
      <c r="C610" s="20">
        <v>4118.45</v>
      </c>
      <c r="D610" s="19">
        <v>38.799999999999997</v>
      </c>
      <c r="E610" s="16">
        <v>24</v>
      </c>
      <c r="F610" s="16">
        <v>14</v>
      </c>
      <c r="G610" s="17">
        <v>18870407.390000001</v>
      </c>
      <c r="H610" s="16">
        <v>486315</v>
      </c>
      <c r="I610" s="18">
        <f t="shared" si="126"/>
        <v>38.802848750295588</v>
      </c>
      <c r="J610" s="17">
        <v>18870407.390000001</v>
      </c>
      <c r="K610" s="16">
        <f t="shared" si="127"/>
        <v>486315</v>
      </c>
      <c r="L610" s="15">
        <f t="shared" si="128"/>
        <v>0</v>
      </c>
      <c r="M610" s="14">
        <v>1.0000549999999999</v>
      </c>
      <c r="N610" s="13">
        <v>0.99510100000000001</v>
      </c>
      <c r="O610" s="12">
        <v>4.9540000000000001E-3</v>
      </c>
    </row>
    <row r="611" spans="2:15" x14ac:dyDescent="0.3">
      <c r="B611" s="21">
        <v>43524</v>
      </c>
      <c r="C611" s="20">
        <v>4116.95</v>
      </c>
      <c r="D611" s="19">
        <v>38.79</v>
      </c>
      <c r="E611" s="16">
        <v>149</v>
      </c>
      <c r="F611" s="16">
        <v>16</v>
      </c>
      <c r="G611" s="17">
        <v>18863506.27</v>
      </c>
      <c r="H611" s="16">
        <v>486315</v>
      </c>
      <c r="I611" s="18">
        <f t="shared" si="126"/>
        <v>38.788658112540226</v>
      </c>
      <c r="J611" s="17">
        <v>18863506.27</v>
      </c>
      <c r="K611" s="16">
        <f t="shared" si="127"/>
        <v>486315</v>
      </c>
      <c r="L611" s="15">
        <f t="shared" si="128"/>
        <v>0</v>
      </c>
      <c r="M611" s="14">
        <v>1.0000439999999999</v>
      </c>
      <c r="N611" s="13">
        <v>0.99508799999999997</v>
      </c>
      <c r="O611" s="12">
        <v>4.9560000000000003E-3</v>
      </c>
    </row>
    <row r="612" spans="2:15" x14ac:dyDescent="0.3">
      <c r="B612" s="21">
        <v>43523</v>
      </c>
      <c r="C612" s="20">
        <v>4119.7299999999996</v>
      </c>
      <c r="D612" s="19">
        <v>38.82</v>
      </c>
      <c r="E612" s="16">
        <v>666</v>
      </c>
      <c r="F612" s="16">
        <v>16</v>
      </c>
      <c r="G612" s="17">
        <v>18876354.93</v>
      </c>
      <c r="H612" s="16">
        <v>486315</v>
      </c>
      <c r="I612" s="18">
        <f t="shared" si="126"/>
        <v>38.815078560192468</v>
      </c>
      <c r="J612" s="17">
        <v>18876354.93</v>
      </c>
      <c r="K612" s="16">
        <f t="shared" si="127"/>
        <v>486315</v>
      </c>
      <c r="L612" s="15">
        <f t="shared" si="128"/>
        <v>0</v>
      </c>
      <c r="M612" s="14">
        <v>1.0000329999999999</v>
      </c>
      <c r="N612" s="13">
        <v>0.995085</v>
      </c>
      <c r="O612" s="12">
        <v>4.9480000000000001E-3</v>
      </c>
    </row>
    <row r="613" spans="2:15" x14ac:dyDescent="0.3">
      <c r="B613" s="21">
        <v>43522</v>
      </c>
      <c r="C613" s="20">
        <v>4176.4399999999996</v>
      </c>
      <c r="D613" s="19">
        <v>39.35</v>
      </c>
      <c r="E613" s="16">
        <v>32</v>
      </c>
      <c r="F613" s="16">
        <v>13</v>
      </c>
      <c r="G613" s="17">
        <v>19136320.27</v>
      </c>
      <c r="H613" s="16">
        <v>486315</v>
      </c>
      <c r="I613" s="18">
        <f t="shared" si="126"/>
        <v>39.34964019205659</v>
      </c>
      <c r="J613" s="17">
        <v>19136320.27</v>
      </c>
      <c r="K613" s="16">
        <f t="shared" si="127"/>
        <v>486315</v>
      </c>
      <c r="L613" s="15">
        <f t="shared" si="128"/>
        <v>0</v>
      </c>
      <c r="M613" s="14">
        <v>1.000022</v>
      </c>
      <c r="N613" s="13">
        <v>0.99507599999999996</v>
      </c>
      <c r="O613" s="12">
        <v>4.9459999999999999E-3</v>
      </c>
    </row>
    <row r="614" spans="2:15" x14ac:dyDescent="0.3">
      <c r="B614" s="21">
        <v>43521</v>
      </c>
      <c r="C614" s="20">
        <v>4186.6099999999997</v>
      </c>
      <c r="D614" s="19">
        <v>39.450000000000003</v>
      </c>
      <c r="E614" s="16">
        <v>39</v>
      </c>
      <c r="F614" s="16">
        <v>17</v>
      </c>
      <c r="G614" s="17">
        <v>19183154.710000001</v>
      </c>
      <c r="H614" s="16">
        <v>486315</v>
      </c>
      <c r="I614" s="18">
        <f t="shared" si="126"/>
        <v>39.445944932811038</v>
      </c>
      <c r="J614" s="17">
        <v>19183154.710000001</v>
      </c>
      <c r="K614" s="16">
        <f t="shared" si="127"/>
        <v>486315</v>
      </c>
      <c r="L614" s="15">
        <f t="shared" si="128"/>
        <v>0</v>
      </c>
      <c r="M614" s="14">
        <v>1.000011</v>
      </c>
      <c r="N614" s="13">
        <v>0.99506300000000003</v>
      </c>
      <c r="O614" s="12">
        <v>4.9480000000000001E-3</v>
      </c>
    </row>
    <row r="615" spans="2:15" x14ac:dyDescent="0.3">
      <c r="B615" s="21">
        <v>43518</v>
      </c>
      <c r="C615" s="20">
        <v>4158.5</v>
      </c>
      <c r="D615" s="19">
        <v>39.18</v>
      </c>
      <c r="E615" s="16">
        <v>91</v>
      </c>
      <c r="F615" s="16">
        <v>13</v>
      </c>
      <c r="G615" s="17">
        <v>19133697.300000001</v>
      </c>
      <c r="H615" s="16">
        <v>488315</v>
      </c>
      <c r="I615" s="18">
        <f t="shared" si="126"/>
        <v>39.183103734269892</v>
      </c>
      <c r="J615" s="17">
        <v>19055331.09</v>
      </c>
      <c r="K615" s="16">
        <f t="shared" si="127"/>
        <v>486315</v>
      </c>
      <c r="L615" s="15">
        <f t="shared" si="128"/>
        <v>0</v>
      </c>
      <c r="M615" s="14">
        <v>0.99997800000000003</v>
      </c>
      <c r="N615" s="13">
        <v>0.99501700000000004</v>
      </c>
      <c r="O615" s="12">
        <v>4.96E-3</v>
      </c>
    </row>
    <row r="616" spans="2:15" x14ac:dyDescent="0.3">
      <c r="B616" s="21">
        <v>43517</v>
      </c>
      <c r="C616" s="20">
        <v>4130.41</v>
      </c>
      <c r="D616" s="19">
        <v>38.92</v>
      </c>
      <c r="E616" s="16">
        <v>62</v>
      </c>
      <c r="F616" s="16">
        <v>18</v>
      </c>
      <c r="G616" s="17">
        <v>19004587.129999999</v>
      </c>
      <c r="H616" s="16">
        <v>488315</v>
      </c>
      <c r="I616" s="18">
        <f t="shared" si="126"/>
        <v>38.918704381393155</v>
      </c>
      <c r="J616" s="17">
        <v>18926749.719999999</v>
      </c>
      <c r="K616" s="16">
        <f t="shared" si="127"/>
        <v>486315</v>
      </c>
      <c r="L616" s="15">
        <f t="shared" si="128"/>
        <v>-2000</v>
      </c>
      <c r="M616" s="14">
        <v>0.99996600000000002</v>
      </c>
      <c r="N616" s="13">
        <v>0.99501499999999998</v>
      </c>
      <c r="O616" s="12">
        <v>4.9519999999999998E-3</v>
      </c>
    </row>
    <row r="617" spans="2:15" x14ac:dyDescent="0.3">
      <c r="B617" s="21">
        <v>43516</v>
      </c>
      <c r="C617" s="20">
        <v>4183.09</v>
      </c>
      <c r="D617" s="19">
        <v>39.42</v>
      </c>
      <c r="E617" s="16">
        <v>88</v>
      </c>
      <c r="F617" s="16">
        <v>22</v>
      </c>
      <c r="G617" s="17">
        <v>19247302.719999999</v>
      </c>
      <c r="H617" s="16">
        <v>488315</v>
      </c>
      <c r="I617" s="18">
        <f t="shared" si="126"/>
        <v>39.415751553812598</v>
      </c>
      <c r="J617" s="17">
        <v>19247302.719999999</v>
      </c>
      <c r="K617" s="16">
        <f t="shared" si="127"/>
        <v>488315</v>
      </c>
      <c r="L617" s="15">
        <f t="shared" si="128"/>
        <v>0</v>
      </c>
      <c r="M617" s="14">
        <v>1.0001139999999999</v>
      </c>
      <c r="N617" s="13">
        <v>0.99517800000000001</v>
      </c>
      <c r="O617" s="12">
        <v>4.9360000000000003E-3</v>
      </c>
    </row>
    <row r="618" spans="2:15" x14ac:dyDescent="0.3">
      <c r="B618" s="21">
        <v>43515</v>
      </c>
      <c r="C618" s="20">
        <v>4099.6099999999997</v>
      </c>
      <c r="D618" s="19">
        <v>38.630000000000003</v>
      </c>
      <c r="E618" s="16">
        <v>709</v>
      </c>
      <c r="F618" s="16">
        <v>24</v>
      </c>
      <c r="G618" s="17">
        <v>18863479.609999999</v>
      </c>
      <c r="H618" s="16">
        <v>488315</v>
      </c>
      <c r="I618" s="18">
        <f t="shared" si="126"/>
        <v>38.629736153917037</v>
      </c>
      <c r="J618" s="17">
        <v>18863479.609999999</v>
      </c>
      <c r="K618" s="16">
        <f t="shared" si="127"/>
        <v>488315</v>
      </c>
      <c r="L618" s="15">
        <f t="shared" si="128"/>
        <v>0</v>
      </c>
      <c r="M618" s="14">
        <v>1.000105</v>
      </c>
      <c r="N618" s="13">
        <v>0.99516400000000005</v>
      </c>
      <c r="O618" s="12">
        <v>4.9410000000000001E-3</v>
      </c>
    </row>
    <row r="619" spans="2:15" x14ac:dyDescent="0.3">
      <c r="B619" s="21">
        <v>43514</v>
      </c>
      <c r="C619" s="20">
        <v>4105.3599999999997</v>
      </c>
      <c r="D619" s="19">
        <v>38.69</v>
      </c>
      <c r="E619" s="16">
        <v>93</v>
      </c>
      <c r="F619" s="16">
        <v>29</v>
      </c>
      <c r="G619" s="17">
        <v>18890045.609999999</v>
      </c>
      <c r="H619" s="16">
        <v>488315</v>
      </c>
      <c r="I619" s="18">
        <f t="shared" si="126"/>
        <v>38.684139561553508</v>
      </c>
      <c r="J619" s="17">
        <v>18890045.609999999</v>
      </c>
      <c r="K619" s="16">
        <f t="shared" si="127"/>
        <v>488315</v>
      </c>
      <c r="L619" s="15">
        <f t="shared" si="128"/>
        <v>0</v>
      </c>
      <c r="M619" s="14">
        <v>1.000094</v>
      </c>
      <c r="N619" s="13">
        <v>0.99516000000000004</v>
      </c>
      <c r="O619" s="12">
        <v>4.934E-3</v>
      </c>
    </row>
    <row r="620" spans="2:15" x14ac:dyDescent="0.3">
      <c r="B620" s="21">
        <v>43511</v>
      </c>
      <c r="C620" s="20">
        <v>4127.49</v>
      </c>
      <c r="D620" s="19">
        <v>38.89</v>
      </c>
      <c r="E620" s="16">
        <v>117</v>
      </c>
      <c r="F620" s="16">
        <v>18</v>
      </c>
      <c r="G620" s="17">
        <v>9027334.2200000007</v>
      </c>
      <c r="H620" s="16">
        <v>232102</v>
      </c>
      <c r="I620" s="18">
        <f t="shared" si="126"/>
        <v>38.893823491396027</v>
      </c>
      <c r="J620" s="17">
        <v>18992437.420000002</v>
      </c>
      <c r="K620" s="16">
        <f t="shared" si="127"/>
        <v>488315</v>
      </c>
      <c r="L620" s="15">
        <f t="shared" si="128"/>
        <v>0</v>
      </c>
      <c r="M620" s="14">
        <v>1.0000640000000001</v>
      </c>
      <c r="N620" s="13">
        <v>0.99512800000000001</v>
      </c>
      <c r="O620" s="12">
        <v>4.9370000000000004E-3</v>
      </c>
    </row>
    <row r="621" spans="2:15" x14ac:dyDescent="0.3">
      <c r="B621" s="21">
        <v>43510</v>
      </c>
      <c r="C621" s="20">
        <v>4095.22</v>
      </c>
      <c r="D621" s="19">
        <v>38.590000000000003</v>
      </c>
      <c r="E621" s="16">
        <v>181</v>
      </c>
      <c r="F621" s="16">
        <v>34</v>
      </c>
      <c r="G621" s="17">
        <v>8956820.2200000007</v>
      </c>
      <c r="H621" s="16">
        <v>232102</v>
      </c>
      <c r="I621" s="18">
        <f t="shared" si="126"/>
        <v>38.590017406140404</v>
      </c>
      <c r="J621" s="17">
        <v>18844084.350000001</v>
      </c>
      <c r="K621" s="16">
        <f t="shared" si="127"/>
        <v>488315</v>
      </c>
      <c r="L621" s="15">
        <f t="shared" si="128"/>
        <v>256213</v>
      </c>
      <c r="M621" s="14">
        <v>1.0000560000000001</v>
      </c>
      <c r="N621" s="13">
        <v>0.99512299999999998</v>
      </c>
      <c r="O621" s="12">
        <v>4.9329999999999999E-3</v>
      </c>
    </row>
    <row r="622" spans="2:15" x14ac:dyDescent="0.3">
      <c r="B622" s="21">
        <v>43509</v>
      </c>
      <c r="C622" s="20">
        <v>4141.9399999999996</v>
      </c>
      <c r="D622" s="19">
        <v>39.03</v>
      </c>
      <c r="E622" s="16">
        <v>1224</v>
      </c>
      <c r="F622" s="16">
        <v>45</v>
      </c>
      <c r="G622" s="17">
        <v>9059251.3399999999</v>
      </c>
      <c r="H622" s="16">
        <v>232102</v>
      </c>
      <c r="I622" s="18">
        <f t="shared" si="126"/>
        <v>39.031336826050612</v>
      </c>
      <c r="J622" s="17">
        <v>9059251.3399999999</v>
      </c>
      <c r="K622" s="16">
        <f t="shared" si="127"/>
        <v>232102</v>
      </c>
      <c r="L622" s="15">
        <f t="shared" si="128"/>
        <v>0</v>
      </c>
      <c r="M622" s="14">
        <v>0.99998299999999996</v>
      </c>
      <c r="N622" s="13">
        <v>0.99477899999999997</v>
      </c>
      <c r="O622" s="12">
        <v>5.2040000000000003E-3</v>
      </c>
    </row>
    <row r="623" spans="2:15" x14ac:dyDescent="0.3">
      <c r="B623" s="21">
        <v>43508</v>
      </c>
      <c r="C623" s="20">
        <v>4185.38</v>
      </c>
      <c r="D623" s="19">
        <v>39.44</v>
      </c>
      <c r="E623" s="16">
        <v>81</v>
      </c>
      <c r="F623" s="16">
        <v>17</v>
      </c>
      <c r="G623" s="17">
        <v>9154315.3300000001</v>
      </c>
      <c r="H623" s="16">
        <v>232102</v>
      </c>
      <c r="I623" s="18">
        <f t="shared" si="126"/>
        <v>39.440915330328906</v>
      </c>
      <c r="J623" s="17">
        <v>9154315.3300000001</v>
      </c>
      <c r="K623" s="16">
        <f t="shared" si="127"/>
        <v>232102</v>
      </c>
      <c r="L623" s="15">
        <f t="shared" si="128"/>
        <v>0</v>
      </c>
      <c r="M623" s="14">
        <v>0.99997199999999997</v>
      </c>
      <c r="N623" s="13">
        <v>0.99478299999999997</v>
      </c>
      <c r="O623" s="12">
        <v>5.189E-3</v>
      </c>
    </row>
    <row r="624" spans="2:15" x14ac:dyDescent="0.3">
      <c r="B624" s="21">
        <v>43507</v>
      </c>
      <c r="C624" s="20">
        <v>4155.87</v>
      </c>
      <c r="D624" s="19">
        <v>39.159999999999997</v>
      </c>
      <c r="E624" s="16">
        <v>405</v>
      </c>
      <c r="F624" s="16">
        <v>20</v>
      </c>
      <c r="G624" s="17">
        <v>9089942.9700000007</v>
      </c>
      <c r="H624" s="16">
        <v>232102</v>
      </c>
      <c r="I624" s="18">
        <f t="shared" si="126"/>
        <v>39.16357019758555</v>
      </c>
      <c r="J624" s="17">
        <v>9089942.9700000007</v>
      </c>
      <c r="K624" s="16">
        <f t="shared" si="127"/>
        <v>232102</v>
      </c>
      <c r="L624" s="15">
        <f t="shared" si="128"/>
        <v>0</v>
      </c>
      <c r="M624" s="14">
        <v>0.99996099999999999</v>
      </c>
      <c r="N624" s="13">
        <v>0.99476799999999999</v>
      </c>
      <c r="O624" s="12">
        <v>5.1929999999999997E-3</v>
      </c>
    </row>
    <row r="625" spans="2:15" x14ac:dyDescent="0.3">
      <c r="B625" s="21">
        <v>43504</v>
      </c>
      <c r="C625" s="20">
        <v>4155.5600000000004</v>
      </c>
      <c r="D625" s="19">
        <v>39.159999999999997</v>
      </c>
      <c r="E625" s="16">
        <v>147</v>
      </c>
      <c r="F625" s="16">
        <v>26</v>
      </c>
      <c r="G625" s="17">
        <v>8580453.1899999995</v>
      </c>
      <c r="H625" s="16">
        <v>219102</v>
      </c>
      <c r="I625" s="18">
        <f t="shared" si="126"/>
        <v>39.161911757993991</v>
      </c>
      <c r="J625" s="17">
        <v>9089558.0399999991</v>
      </c>
      <c r="K625" s="16">
        <f t="shared" si="127"/>
        <v>232102</v>
      </c>
      <c r="L625" s="15">
        <f t="shared" si="128"/>
        <v>0</v>
      </c>
      <c r="M625" s="14">
        <v>0.99992999999999999</v>
      </c>
      <c r="N625" s="13">
        <v>0.99473699999999998</v>
      </c>
      <c r="O625" s="12">
        <v>5.1929999999999997E-3</v>
      </c>
    </row>
    <row r="626" spans="2:15" x14ac:dyDescent="0.3">
      <c r="B626" s="21">
        <v>43503</v>
      </c>
      <c r="C626" s="20">
        <v>4185.9799999999996</v>
      </c>
      <c r="D626" s="19">
        <v>39.450000000000003</v>
      </c>
      <c r="E626" s="16">
        <v>124</v>
      </c>
      <c r="F626" s="16">
        <v>30</v>
      </c>
      <c r="G626" s="17">
        <v>8643274.3599999994</v>
      </c>
      <c r="H626" s="16">
        <v>219102</v>
      </c>
      <c r="I626" s="18">
        <f t="shared" si="126"/>
        <v>39.448632874186451</v>
      </c>
      <c r="J626" s="17">
        <v>9156106.5899999999</v>
      </c>
      <c r="K626" s="16">
        <f t="shared" si="127"/>
        <v>232102</v>
      </c>
      <c r="L626" s="15">
        <f t="shared" si="128"/>
        <v>13000</v>
      </c>
      <c r="M626" s="14">
        <v>0.99992000000000003</v>
      </c>
      <c r="N626" s="13">
        <v>0.99474099999999999</v>
      </c>
      <c r="O626" s="12">
        <v>5.1789999999999996E-3</v>
      </c>
    </row>
    <row r="627" spans="2:15" x14ac:dyDescent="0.3">
      <c r="B627" s="21">
        <v>43502</v>
      </c>
      <c r="C627" s="20">
        <v>4262.0200000000004</v>
      </c>
      <c r="D627" s="19">
        <v>40.17</v>
      </c>
      <c r="E627" s="16">
        <v>129</v>
      </c>
      <c r="F627" s="16">
        <v>22</v>
      </c>
      <c r="G627" s="17">
        <v>8800670.5600000005</v>
      </c>
      <c r="H627" s="16">
        <v>219102</v>
      </c>
      <c r="I627" s="18">
        <f t="shared" si="126"/>
        <v>40.167002400708348</v>
      </c>
      <c r="J627" s="17">
        <v>8800670.5600000005</v>
      </c>
      <c r="K627" s="16">
        <f t="shared" si="127"/>
        <v>219102</v>
      </c>
      <c r="L627" s="15">
        <f t="shared" si="128"/>
        <v>0</v>
      </c>
      <c r="M627" s="14">
        <v>1.000176</v>
      </c>
      <c r="N627" s="13">
        <v>0.99466699999999997</v>
      </c>
      <c r="O627" s="12">
        <v>5.509E-3</v>
      </c>
    </row>
    <row r="628" spans="2:15" x14ac:dyDescent="0.3">
      <c r="B628" s="21">
        <v>43501</v>
      </c>
      <c r="C628" s="20">
        <v>4253.03</v>
      </c>
      <c r="D628" s="19">
        <v>40.08</v>
      </c>
      <c r="E628" s="16">
        <v>79</v>
      </c>
      <c r="F628" s="16">
        <v>27</v>
      </c>
      <c r="G628" s="17">
        <v>8782107.7899999991</v>
      </c>
      <c r="H628" s="16">
        <v>219102</v>
      </c>
      <c r="I628" s="18">
        <f t="shared" si="126"/>
        <v>40.082280353442684</v>
      </c>
      <c r="J628" s="17">
        <v>8782107.7899999991</v>
      </c>
      <c r="K628" s="16">
        <f t="shared" si="127"/>
        <v>219102</v>
      </c>
      <c r="L628" s="15">
        <f t="shared" si="128"/>
        <v>0</v>
      </c>
      <c r="M628" s="14">
        <v>1.000165</v>
      </c>
      <c r="N628" s="13">
        <v>0.99466500000000002</v>
      </c>
      <c r="O628" s="12">
        <v>5.4999999999999997E-3</v>
      </c>
    </row>
    <row r="629" spans="2:15" x14ac:dyDescent="0.3">
      <c r="B629" s="21">
        <v>43500</v>
      </c>
      <c r="C629" s="20">
        <v>4219.75</v>
      </c>
      <c r="D629" s="19">
        <v>39.770000000000003</v>
      </c>
      <c r="E629" s="16">
        <v>84</v>
      </c>
      <c r="F629" s="16">
        <v>28</v>
      </c>
      <c r="G629" s="17">
        <v>8713401.1099999994</v>
      </c>
      <c r="H629" s="16">
        <v>219102</v>
      </c>
      <c r="I629" s="18">
        <f t="shared" si="126"/>
        <v>39.768697273416031</v>
      </c>
      <c r="J629" s="17">
        <v>8713401.1099999994</v>
      </c>
      <c r="K629" s="16">
        <f t="shared" si="127"/>
        <v>219102</v>
      </c>
      <c r="L629" s="15">
        <f t="shared" si="128"/>
        <v>0</v>
      </c>
      <c r="M629" s="14">
        <v>1.0001549999999999</v>
      </c>
      <c r="N629" s="13">
        <v>0.99465999999999999</v>
      </c>
      <c r="O629" s="12">
        <v>5.4949999999999999E-3</v>
      </c>
    </row>
    <row r="630" spans="2:15" x14ac:dyDescent="0.3">
      <c r="B630" s="21">
        <v>43497</v>
      </c>
      <c r="C630" s="20">
        <v>4224.99</v>
      </c>
      <c r="D630" s="19">
        <v>39.82</v>
      </c>
      <c r="E630" s="16">
        <v>80</v>
      </c>
      <c r="F630" s="16">
        <v>15</v>
      </c>
      <c r="G630" s="17">
        <v>8724504.5399999991</v>
      </c>
      <c r="H630" s="16">
        <v>219102</v>
      </c>
      <c r="I630" s="18">
        <f t="shared" si="126"/>
        <v>39.8193742640414</v>
      </c>
      <c r="J630" s="17">
        <v>8724504.5399999991</v>
      </c>
      <c r="K630" s="16">
        <f t="shared" si="127"/>
        <v>219102</v>
      </c>
      <c r="L630" s="15">
        <f t="shared" si="128"/>
        <v>0</v>
      </c>
      <c r="M630" s="14">
        <v>1.000122</v>
      </c>
      <c r="N630" s="13">
        <v>0.99462700000000004</v>
      </c>
      <c r="O630" s="12">
        <v>5.4949999999999999E-3</v>
      </c>
    </row>
    <row r="631" spans="2:15" x14ac:dyDescent="0.3">
      <c r="B631" s="21">
        <v>43496</v>
      </c>
      <c r="C631" s="20">
        <v>4201.46</v>
      </c>
      <c r="D631" s="19">
        <v>39.6</v>
      </c>
      <c r="E631" s="16">
        <v>310</v>
      </c>
      <c r="F631" s="16">
        <v>27</v>
      </c>
      <c r="G631" s="17">
        <v>8676142.75</v>
      </c>
      <c r="H631" s="16">
        <v>219102</v>
      </c>
      <c r="I631" s="18">
        <f t="shared" si="126"/>
        <v>39.598646977206961</v>
      </c>
      <c r="J631" s="17">
        <v>8676142.75</v>
      </c>
      <c r="K631" s="16">
        <f t="shared" si="127"/>
        <v>219102</v>
      </c>
      <c r="L631" s="15">
        <f t="shared" si="128"/>
        <v>0</v>
      </c>
      <c r="M631" s="14">
        <v>1.0001119999999999</v>
      </c>
      <c r="N631" s="13">
        <v>0.99459799999999998</v>
      </c>
      <c r="O631" s="12">
        <v>5.5139999999999998E-3</v>
      </c>
    </row>
    <row r="632" spans="2:15" x14ac:dyDescent="0.3">
      <c r="B632" s="21">
        <v>43495</v>
      </c>
      <c r="C632" s="20">
        <v>4162.0600000000004</v>
      </c>
      <c r="D632" s="19">
        <v>39.229999999999997</v>
      </c>
      <c r="E632" s="16">
        <v>382</v>
      </c>
      <c r="F632" s="16">
        <v>30</v>
      </c>
      <c r="G632" s="17">
        <v>8594951.0800000001</v>
      </c>
      <c r="H632" s="16">
        <v>219102</v>
      </c>
      <c r="I632" s="18">
        <f t="shared" si="126"/>
        <v>39.228081350238703</v>
      </c>
      <c r="J632" s="17">
        <v>8594951.0800000001</v>
      </c>
      <c r="K632" s="16">
        <f t="shared" si="127"/>
        <v>219102</v>
      </c>
      <c r="L632" s="15">
        <f t="shared" si="128"/>
        <v>0</v>
      </c>
      <c r="M632" s="14">
        <v>1.000102</v>
      </c>
      <c r="N632" s="13">
        <v>0.99459399999999998</v>
      </c>
      <c r="O632" s="12">
        <v>5.5079999999999999E-3</v>
      </c>
    </row>
    <row r="633" spans="2:15" x14ac:dyDescent="0.3">
      <c r="B633" s="21">
        <v>43494</v>
      </c>
      <c r="C633" s="20">
        <v>4189.45</v>
      </c>
      <c r="D633" s="19">
        <v>39.49</v>
      </c>
      <c r="E633" s="16">
        <v>333</v>
      </c>
      <c r="F633" s="16">
        <v>40</v>
      </c>
      <c r="G633" s="17">
        <v>8651512.1699999999</v>
      </c>
      <c r="H633" s="16">
        <v>219102</v>
      </c>
      <c r="I633" s="18">
        <f t="shared" si="126"/>
        <v>39.486230933537804</v>
      </c>
      <c r="J633" s="17">
        <v>8651512.1699999999</v>
      </c>
      <c r="K633" s="16">
        <f t="shared" si="127"/>
        <v>219102</v>
      </c>
      <c r="L633" s="15">
        <f t="shared" si="128"/>
        <v>0</v>
      </c>
      <c r="M633" s="14">
        <v>1.0000899999999999</v>
      </c>
      <c r="N633" s="13">
        <v>0.99459299999999995</v>
      </c>
      <c r="O633" s="12">
        <v>5.4970000000000001E-3</v>
      </c>
    </row>
    <row r="634" spans="2:15" x14ac:dyDescent="0.3">
      <c r="B634" s="21">
        <v>43493</v>
      </c>
      <c r="C634" s="20">
        <v>4184.71</v>
      </c>
      <c r="D634" s="19">
        <v>39.44</v>
      </c>
      <c r="E634" s="16">
        <v>980</v>
      </c>
      <c r="F634" s="16">
        <v>49</v>
      </c>
      <c r="G634" s="17">
        <v>8641702.6799999997</v>
      </c>
      <c r="H634" s="16">
        <v>219102</v>
      </c>
      <c r="I634" s="18">
        <f t="shared" si="126"/>
        <v>39.441459594161621</v>
      </c>
      <c r="J634" s="17">
        <v>8641702.6799999997</v>
      </c>
      <c r="K634" s="16">
        <f t="shared" si="127"/>
        <v>219102</v>
      </c>
      <c r="L634" s="15">
        <f t="shared" si="128"/>
        <v>0</v>
      </c>
      <c r="M634" s="14">
        <v>1.0000789999999999</v>
      </c>
      <c r="N634" s="13">
        <v>0.99457799999999996</v>
      </c>
      <c r="O634" s="12">
        <v>5.5009999999999998E-3</v>
      </c>
    </row>
    <row r="635" spans="2:15" x14ac:dyDescent="0.3">
      <c r="B635" s="21">
        <v>43490</v>
      </c>
      <c r="C635" s="20">
        <v>4234.3599999999997</v>
      </c>
      <c r="D635" s="19">
        <v>39.909999999999997</v>
      </c>
      <c r="E635" s="16">
        <v>48</v>
      </c>
      <c r="F635" s="16">
        <v>19</v>
      </c>
      <c r="G635" s="17">
        <v>8744392.0800000001</v>
      </c>
      <c r="H635" s="16">
        <v>219102</v>
      </c>
      <c r="I635" s="18">
        <f t="shared" si="126"/>
        <v>39.910142673275459</v>
      </c>
      <c r="J635" s="17">
        <v>8744392.0800000001</v>
      </c>
      <c r="K635" s="16">
        <f t="shared" si="127"/>
        <v>219102</v>
      </c>
      <c r="L635" s="15">
        <f t="shared" si="128"/>
        <v>0</v>
      </c>
      <c r="M635" s="14">
        <v>1.000046</v>
      </c>
      <c r="N635" s="13">
        <v>0.99454799999999999</v>
      </c>
      <c r="O635" s="12">
        <v>5.4980000000000003E-3</v>
      </c>
    </row>
    <row r="636" spans="2:15" x14ac:dyDescent="0.3">
      <c r="B636" s="21">
        <v>43489</v>
      </c>
      <c r="C636" s="20">
        <v>4247.8500000000004</v>
      </c>
      <c r="D636" s="19">
        <v>40.04</v>
      </c>
      <c r="E636" s="16">
        <v>142</v>
      </c>
      <c r="F636" s="16">
        <v>49</v>
      </c>
      <c r="G636" s="17">
        <v>8772358.0700000003</v>
      </c>
      <c r="H636" s="16">
        <v>219102</v>
      </c>
      <c r="I636" s="18">
        <f t="shared" si="126"/>
        <v>40.037781809385585</v>
      </c>
      <c r="J636" s="17">
        <v>8772358.0700000003</v>
      </c>
      <c r="K636" s="16">
        <f t="shared" si="127"/>
        <v>219102</v>
      </c>
      <c r="L636" s="15">
        <f t="shared" si="128"/>
        <v>0</v>
      </c>
      <c r="M636" s="14">
        <v>1.000035</v>
      </c>
      <c r="N636" s="13">
        <v>0.99453999999999998</v>
      </c>
      <c r="O636" s="12">
        <v>5.4949999999999999E-3</v>
      </c>
    </row>
    <row r="637" spans="2:15" x14ac:dyDescent="0.3">
      <c r="B637" s="21">
        <v>43488</v>
      </c>
      <c r="C637" s="20">
        <v>4249.1000000000004</v>
      </c>
      <c r="D637" s="19">
        <v>40.049999999999997</v>
      </c>
      <c r="E637" s="16">
        <v>1109</v>
      </c>
      <c r="F637" s="16">
        <v>38</v>
      </c>
      <c r="G637" s="17">
        <v>8775217.8499999996</v>
      </c>
      <c r="H637" s="16">
        <v>219102</v>
      </c>
      <c r="I637" s="18">
        <f t="shared" si="126"/>
        <v>40.050834086407242</v>
      </c>
      <c r="J637" s="17">
        <v>8775217.8499999996</v>
      </c>
      <c r="K637" s="16">
        <f t="shared" si="127"/>
        <v>219102</v>
      </c>
      <c r="L637" s="15">
        <f t="shared" si="128"/>
        <v>0</v>
      </c>
      <c r="M637" s="14">
        <v>1.000024</v>
      </c>
      <c r="N637" s="13">
        <v>0.99452700000000005</v>
      </c>
      <c r="O637" s="12">
        <v>5.4970000000000001E-3</v>
      </c>
    </row>
    <row r="638" spans="2:15" x14ac:dyDescent="0.3">
      <c r="B638" s="21">
        <v>43487</v>
      </c>
      <c r="C638" s="20">
        <v>4164.62</v>
      </c>
      <c r="D638" s="19">
        <v>39.26</v>
      </c>
      <c r="E638" s="16">
        <v>1617</v>
      </c>
      <c r="F638" s="16">
        <v>29</v>
      </c>
      <c r="G638" s="17">
        <v>8600860.5299999993</v>
      </c>
      <c r="H638" s="16">
        <v>219102</v>
      </c>
      <c r="I638" s="18">
        <f t="shared" si="126"/>
        <v>39.255052578251224</v>
      </c>
      <c r="J638" s="17">
        <v>8600860.5299999993</v>
      </c>
      <c r="K638" s="16">
        <f t="shared" si="127"/>
        <v>219102</v>
      </c>
      <c r="L638" s="15">
        <f t="shared" si="128"/>
        <v>0</v>
      </c>
      <c r="M638" s="14">
        <v>1.000013</v>
      </c>
      <c r="N638" s="13">
        <v>0.99451900000000004</v>
      </c>
      <c r="O638" s="12">
        <v>5.4949999999999999E-3</v>
      </c>
    </row>
    <row r="639" spans="2:15" x14ac:dyDescent="0.3">
      <c r="B639" s="21">
        <v>43486</v>
      </c>
      <c r="C639" s="20">
        <v>4162.97</v>
      </c>
      <c r="D639" s="19">
        <v>39.24</v>
      </c>
      <c r="E639" s="16">
        <v>523</v>
      </c>
      <c r="F639" s="16">
        <v>46</v>
      </c>
      <c r="G639" s="17">
        <v>8597610.5299999993</v>
      </c>
      <c r="H639" s="16">
        <v>219102</v>
      </c>
      <c r="I639" s="18">
        <f t="shared" si="126"/>
        <v>39.240219304250985</v>
      </c>
      <c r="J639" s="17">
        <v>8597610.5299999993</v>
      </c>
      <c r="K639" s="16">
        <f t="shared" si="127"/>
        <v>219102</v>
      </c>
      <c r="L639" s="15">
        <f t="shared" si="128"/>
        <v>0</v>
      </c>
      <c r="M639" s="14">
        <v>1.0000020000000001</v>
      </c>
      <c r="N639" s="13">
        <v>0.99450799999999995</v>
      </c>
      <c r="O639" s="12">
        <v>5.4949999999999999E-3</v>
      </c>
    </row>
    <row r="640" spans="2:15" x14ac:dyDescent="0.3">
      <c r="B640" s="21">
        <v>43483</v>
      </c>
      <c r="C640" s="20">
        <v>4197.51</v>
      </c>
      <c r="D640" s="19">
        <v>39.57</v>
      </c>
      <c r="E640" s="16">
        <v>1805</v>
      </c>
      <c r="F640" s="16">
        <v>38</v>
      </c>
      <c r="G640" s="17">
        <v>8095453.5</v>
      </c>
      <c r="H640" s="16">
        <v>204602</v>
      </c>
      <c r="I640" s="18">
        <f t="shared" si="126"/>
        <v>39.566834635047556</v>
      </c>
      <c r="J640" s="17">
        <v>8669172.5999999996</v>
      </c>
      <c r="K640" s="16">
        <f t="shared" si="127"/>
        <v>219102</v>
      </c>
      <c r="L640" s="15">
        <f t="shared" si="128"/>
        <v>0</v>
      </c>
      <c r="M640" s="14">
        <v>0.99996600000000002</v>
      </c>
      <c r="N640" s="13">
        <v>0.994475</v>
      </c>
      <c r="O640" s="12">
        <v>5.4910000000000002E-3</v>
      </c>
    </row>
    <row r="641" spans="2:15" x14ac:dyDescent="0.3">
      <c r="B641" s="21">
        <v>43482</v>
      </c>
      <c r="C641" s="20">
        <v>4164.16</v>
      </c>
      <c r="D641" s="19">
        <v>39.25</v>
      </c>
      <c r="E641" s="16">
        <v>557</v>
      </c>
      <c r="F641" s="16">
        <v>34</v>
      </c>
      <c r="G641" s="17">
        <v>8031345.1699999999</v>
      </c>
      <c r="H641" s="16">
        <v>204602</v>
      </c>
      <c r="I641" s="18">
        <f t="shared" si="126"/>
        <v>39.253502751683754</v>
      </c>
      <c r="J641" s="17">
        <v>8600520.9600000009</v>
      </c>
      <c r="K641" s="16">
        <f t="shared" si="127"/>
        <v>219102</v>
      </c>
      <c r="L641" s="15">
        <f t="shared" si="128"/>
        <v>14500</v>
      </c>
      <c r="M641" s="14">
        <v>0.99995299999999998</v>
      </c>
      <c r="N641" s="13">
        <v>0.99445399999999995</v>
      </c>
      <c r="O641" s="12">
        <v>5.4999999999999997E-3</v>
      </c>
    </row>
    <row r="642" spans="2:15" x14ac:dyDescent="0.3">
      <c r="B642" s="21">
        <v>43481</v>
      </c>
      <c r="C642" s="20">
        <v>4173.34</v>
      </c>
      <c r="D642" s="19">
        <v>39.340000000000003</v>
      </c>
      <c r="E642" s="16">
        <v>87</v>
      </c>
      <c r="F642" s="16">
        <v>20</v>
      </c>
      <c r="G642" s="17">
        <v>8049164.1699999999</v>
      </c>
      <c r="H642" s="16">
        <v>204602</v>
      </c>
      <c r="I642" s="18">
        <f t="shared" si="126"/>
        <v>39.340593786962003</v>
      </c>
      <c r="J642" s="17">
        <v>8049164.1699999999</v>
      </c>
      <c r="K642" s="16">
        <f t="shared" si="127"/>
        <v>204602</v>
      </c>
      <c r="L642" s="15">
        <f t="shared" si="128"/>
        <v>0</v>
      </c>
      <c r="M642" s="14">
        <v>1.000016</v>
      </c>
      <c r="N642" s="13">
        <v>0.99412500000000004</v>
      </c>
      <c r="O642" s="12">
        <v>5.8910000000000004E-3</v>
      </c>
    </row>
    <row r="643" spans="2:15" x14ac:dyDescent="0.3">
      <c r="B643" s="21">
        <v>43480</v>
      </c>
      <c r="C643" s="20">
        <v>4138.72</v>
      </c>
      <c r="D643" s="19">
        <v>39.01</v>
      </c>
      <c r="E643" s="16">
        <v>73</v>
      </c>
      <c r="F643" s="16">
        <v>22</v>
      </c>
      <c r="G643" s="17">
        <v>7982483.3399999999</v>
      </c>
      <c r="H643" s="16">
        <v>204602</v>
      </c>
      <c r="I643" s="18">
        <f t="shared" si="126"/>
        <v>39.014688712720307</v>
      </c>
      <c r="J643" s="17">
        <v>7982483.3399999999</v>
      </c>
      <c r="K643" s="16">
        <f t="shared" si="127"/>
        <v>204602</v>
      </c>
      <c r="L643" s="15">
        <f t="shared" si="128"/>
        <v>0</v>
      </c>
      <c r="M643" s="14">
        <v>1.000005</v>
      </c>
      <c r="N643" s="13">
        <v>0.99411499999999997</v>
      </c>
      <c r="O643" s="12">
        <v>5.8900000000000003E-3</v>
      </c>
    </row>
    <row r="644" spans="2:15" x14ac:dyDescent="0.3">
      <c r="B644" s="21">
        <v>43479</v>
      </c>
      <c r="C644" s="20">
        <v>4108.8900000000003</v>
      </c>
      <c r="D644" s="19">
        <v>38.729999999999997</v>
      </c>
      <c r="E644" s="16">
        <v>341</v>
      </c>
      <c r="F644" s="16">
        <v>28</v>
      </c>
      <c r="G644" s="17">
        <v>6433634.4100000001</v>
      </c>
      <c r="H644" s="16">
        <v>166102</v>
      </c>
      <c r="I644" s="18">
        <f t="shared" si="126"/>
        <v>38.733033979121267</v>
      </c>
      <c r="J644" s="17">
        <v>7924856.2199999997</v>
      </c>
      <c r="K644" s="16">
        <f t="shared" si="127"/>
        <v>204602</v>
      </c>
      <c r="L644" s="15">
        <f t="shared" si="128"/>
        <v>0</v>
      </c>
      <c r="M644" s="14">
        <v>1.0000100000000001</v>
      </c>
      <c r="N644" s="13">
        <v>0.99412500000000004</v>
      </c>
      <c r="O644" s="12">
        <v>5.8849999999999996E-3</v>
      </c>
    </row>
    <row r="645" spans="2:15" x14ac:dyDescent="0.3">
      <c r="B645" s="21">
        <v>43476</v>
      </c>
      <c r="C645" s="20">
        <v>4122.0200000000004</v>
      </c>
      <c r="D645" s="19">
        <v>38.86</v>
      </c>
      <c r="E645" s="16">
        <v>603</v>
      </c>
      <c r="F645" s="16">
        <v>43</v>
      </c>
      <c r="G645" s="17">
        <v>5949233.7300000004</v>
      </c>
      <c r="H645" s="16">
        <v>153102</v>
      </c>
      <c r="I645" s="18">
        <f t="shared" si="126"/>
        <v>38.857975271387708</v>
      </c>
      <c r="J645" s="17">
        <v>7950419.46</v>
      </c>
      <c r="K645" s="16">
        <f t="shared" si="127"/>
        <v>204602</v>
      </c>
      <c r="L645" s="15">
        <f t="shared" si="128"/>
        <v>38500</v>
      </c>
      <c r="M645" s="14">
        <v>0.99997499999999995</v>
      </c>
      <c r="N645" s="13">
        <v>0.99409400000000003</v>
      </c>
      <c r="O645" s="12">
        <v>5.8809999999999999E-3</v>
      </c>
    </row>
    <row r="646" spans="2:15" x14ac:dyDescent="0.3">
      <c r="B646" s="21">
        <v>43475</v>
      </c>
      <c r="C646" s="20">
        <v>4122.3900000000003</v>
      </c>
      <c r="D646" s="19">
        <v>38.86</v>
      </c>
      <c r="E646" s="16">
        <v>621</v>
      </c>
      <c r="F646" s="16">
        <v>54</v>
      </c>
      <c r="G646" s="17">
        <v>5755578.54</v>
      </c>
      <c r="H646" s="16">
        <v>148102</v>
      </c>
      <c r="I646" s="18">
        <f t="shared" si="126"/>
        <v>38.862260739220268</v>
      </c>
      <c r="J646" s="17">
        <v>6455099.2300000004</v>
      </c>
      <c r="K646" s="16">
        <f t="shared" si="127"/>
        <v>166102</v>
      </c>
      <c r="L646" s="15">
        <f t="shared" si="128"/>
        <v>13000</v>
      </c>
      <c r="M646" s="14">
        <v>0.99999300000000002</v>
      </c>
      <c r="N646" s="13">
        <v>0.99274300000000004</v>
      </c>
      <c r="O646" s="12">
        <v>7.2500000000000004E-3</v>
      </c>
    </row>
    <row r="647" spans="2:15" x14ac:dyDescent="0.3">
      <c r="B647" s="21">
        <v>43474</v>
      </c>
      <c r="C647" s="20">
        <v>4133.91</v>
      </c>
      <c r="D647" s="19">
        <v>38.9</v>
      </c>
      <c r="E647" s="16">
        <v>131</v>
      </c>
      <c r="F647" s="16">
        <v>51</v>
      </c>
      <c r="G647" s="17">
        <v>5518372.5199999996</v>
      </c>
      <c r="H647" s="16">
        <v>141602</v>
      </c>
      <c r="I647" s="18">
        <f t="shared" si="126"/>
        <v>38.971006906682106</v>
      </c>
      <c r="J647" s="17">
        <v>5966539.0999999996</v>
      </c>
      <c r="K647" s="16">
        <f t="shared" si="127"/>
        <v>153102</v>
      </c>
      <c r="L647" s="15">
        <f t="shared" si="128"/>
        <v>5000</v>
      </c>
      <c r="M647" s="14">
        <v>1.000121</v>
      </c>
      <c r="N647" s="13">
        <v>0.99226700000000001</v>
      </c>
      <c r="O647" s="12">
        <v>7.8539999999999999E-3</v>
      </c>
    </row>
    <row r="648" spans="2:15" x14ac:dyDescent="0.3">
      <c r="B648" s="21">
        <v>43473</v>
      </c>
      <c r="C648" s="20">
        <v>4104.5200000000004</v>
      </c>
      <c r="D648" s="19">
        <v>38.700000000000003</v>
      </c>
      <c r="E648" s="16">
        <v>271</v>
      </c>
      <c r="F648" s="16">
        <v>97</v>
      </c>
      <c r="G648" s="17">
        <v>5034187.9400000004</v>
      </c>
      <c r="H648" s="16">
        <v>130102</v>
      </c>
      <c r="I648" s="18">
        <f t="shared" si="126"/>
        <v>38.694162580129444</v>
      </c>
      <c r="J648" s="17">
        <v>5730682.8700000001</v>
      </c>
      <c r="K648" s="16">
        <f t="shared" si="127"/>
        <v>148102</v>
      </c>
      <c r="L648" s="15">
        <f t="shared" si="128"/>
        <v>6500</v>
      </c>
      <c r="M648" s="14">
        <v>1.000048</v>
      </c>
      <c r="N648" s="13">
        <v>0.99193399999999998</v>
      </c>
      <c r="O648" s="12">
        <v>8.1139999999999997E-3</v>
      </c>
    </row>
    <row r="649" spans="2:15" x14ac:dyDescent="0.3">
      <c r="B649" s="21">
        <v>43472</v>
      </c>
      <c r="C649" s="20">
        <v>4115.57</v>
      </c>
      <c r="D649" s="19">
        <v>38.799999999999997</v>
      </c>
      <c r="E649" s="16">
        <v>471</v>
      </c>
      <c r="F649" s="16">
        <v>92</v>
      </c>
      <c r="G649" s="17">
        <v>5047604.45</v>
      </c>
      <c r="H649" s="16">
        <v>130102</v>
      </c>
      <c r="I649" s="18">
        <f t="shared" si="126"/>
        <v>38.797285591305283</v>
      </c>
      <c r="J649" s="17">
        <v>5493773.2300000004</v>
      </c>
      <c r="K649" s="16">
        <f t="shared" si="127"/>
        <v>141602</v>
      </c>
      <c r="L649" s="15">
        <f t="shared" si="128"/>
        <v>11500</v>
      </c>
      <c r="M649" s="14">
        <v>0.99977700000000003</v>
      </c>
      <c r="N649" s="13">
        <v>0.99132100000000001</v>
      </c>
      <c r="O649" s="12">
        <v>8.4569999999999992E-3</v>
      </c>
    </row>
    <row r="650" spans="2:15" x14ac:dyDescent="0.3">
      <c r="B650" s="11">
        <v>43469</v>
      </c>
      <c r="C650" s="10">
        <v>4033.5</v>
      </c>
      <c r="D650" s="9"/>
      <c r="E650" s="6"/>
      <c r="F650" s="6"/>
      <c r="G650" s="7">
        <v>4947448.5199999996</v>
      </c>
      <c r="H650" s="6">
        <v>130102</v>
      </c>
      <c r="I650" s="8">
        <f t="shared" si="126"/>
        <v>38.027459378026471</v>
      </c>
      <c r="J650" s="7">
        <v>4947448.5199999996</v>
      </c>
      <c r="K650" s="6">
        <f t="shared" si="127"/>
        <v>130102</v>
      </c>
      <c r="L650" s="5"/>
      <c r="M650" s="4">
        <v>1.000048</v>
      </c>
      <c r="N650" s="3">
        <v>0.99079399999999995</v>
      </c>
      <c r="O650" s="2">
        <v>9.2530000000000008E-3</v>
      </c>
    </row>
  </sheetData>
  <mergeCells count="14">
    <mergeCell ref="N7:N8"/>
    <mergeCell ref="O7:O8"/>
    <mergeCell ref="M6:O6"/>
    <mergeCell ref="G6:I6"/>
    <mergeCell ref="C6:F6"/>
    <mergeCell ref="J6:L6"/>
    <mergeCell ref="D7:F7"/>
    <mergeCell ref="G7:G8"/>
    <mergeCell ref="H7:H8"/>
    <mergeCell ref="I7:I8"/>
    <mergeCell ref="J7:J8"/>
    <mergeCell ref="K7:K8"/>
    <mergeCell ref="L7:L8"/>
    <mergeCell ref="M7:M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69E828-F9DF-4766-B7E3-E990FC12409C}">
  <sheetPr codeName="Arkusz5"/>
  <dimension ref="B2:P650"/>
  <sheetViews>
    <sheetView showGridLines="0" zoomScaleNormal="100" workbookViewId="0"/>
  </sheetViews>
  <sheetFormatPr defaultRowHeight="14.4" x14ac:dyDescent="0.3"/>
  <cols>
    <col min="1" max="1" width="2.6640625" style="1" customWidth="1"/>
    <col min="2" max="2" width="13.33203125" style="1" customWidth="1"/>
    <col min="3" max="3" width="13.33203125" style="1" hidden="1" customWidth="1"/>
    <col min="4" max="16" width="13.44140625" style="1" customWidth="1"/>
    <col min="17" max="18" width="8.88671875" style="1" customWidth="1"/>
    <col min="19" max="63" width="8.88671875" style="1"/>
    <col min="64" max="64" width="8.88671875" style="1" customWidth="1"/>
    <col min="65" max="16384" width="8.88671875" style="1"/>
  </cols>
  <sheetData>
    <row r="2" spans="2:16" x14ac:dyDescent="0.3">
      <c r="B2" s="105" t="s">
        <v>47</v>
      </c>
      <c r="C2" s="106"/>
      <c r="D2" s="107"/>
    </row>
    <row r="3" spans="2:16" x14ac:dyDescent="0.3">
      <c r="B3" s="67" t="s">
        <v>40</v>
      </c>
      <c r="D3" s="78">
        <v>44195</v>
      </c>
    </row>
    <row r="4" spans="2:16" x14ac:dyDescent="0.3">
      <c r="B4" s="62" t="s">
        <v>38</v>
      </c>
      <c r="C4" s="86"/>
      <c r="D4" s="77">
        <f>MAX(B:B)</f>
        <v>44405</v>
      </c>
    </row>
    <row r="5" spans="2:16" ht="9" customHeight="1" x14ac:dyDescent="0.3"/>
    <row r="6" spans="2:16" x14ac:dyDescent="0.3">
      <c r="B6" s="89"/>
      <c r="C6" s="91" t="s">
        <v>46</v>
      </c>
      <c r="D6" s="99" t="s">
        <v>18</v>
      </c>
      <c r="E6" s="95"/>
      <c r="F6" s="95"/>
      <c r="G6" s="95"/>
      <c r="H6" s="99" t="s">
        <v>17</v>
      </c>
      <c r="I6" s="95"/>
      <c r="J6" s="100"/>
      <c r="K6" s="99" t="s">
        <v>16</v>
      </c>
      <c r="L6" s="101"/>
      <c r="M6" s="102"/>
      <c r="N6" s="99" t="s">
        <v>15</v>
      </c>
      <c r="O6" s="95"/>
      <c r="P6" s="100"/>
    </row>
    <row r="7" spans="2:16" ht="13.2" customHeight="1" x14ac:dyDescent="0.3">
      <c r="B7" s="27" t="s">
        <v>14</v>
      </c>
      <c r="C7" s="93">
        <f>MATCH(D3,B9:B650,-1)</f>
        <v>145</v>
      </c>
      <c r="D7" s="26" t="s">
        <v>13</v>
      </c>
      <c r="E7" s="101" t="s">
        <v>12</v>
      </c>
      <c r="F7" s="101"/>
      <c r="G7" s="101"/>
      <c r="H7" s="99" t="s">
        <v>11</v>
      </c>
      <c r="I7" s="95" t="s">
        <v>8</v>
      </c>
      <c r="J7" s="100" t="s">
        <v>10</v>
      </c>
      <c r="K7" s="99" t="s">
        <v>9</v>
      </c>
      <c r="L7" s="95" t="s">
        <v>8</v>
      </c>
      <c r="M7" s="97" t="s">
        <v>7</v>
      </c>
      <c r="N7" s="99" t="s">
        <v>6</v>
      </c>
      <c r="O7" s="95" t="s">
        <v>5</v>
      </c>
      <c r="P7" s="97" t="s">
        <v>4</v>
      </c>
    </row>
    <row r="8" spans="2:16" ht="15" thickBot="1" x14ac:dyDescent="0.35">
      <c r="B8" s="90"/>
      <c r="C8" s="92">
        <f>MATCH(D4,B9:B650,-1)</f>
        <v>2</v>
      </c>
      <c r="D8" s="88" t="s">
        <v>3</v>
      </c>
      <c r="E8" s="87" t="s">
        <v>2</v>
      </c>
      <c r="F8" s="87" t="s">
        <v>1</v>
      </c>
      <c r="G8" s="87" t="s">
        <v>0</v>
      </c>
      <c r="H8" s="103"/>
      <c r="I8" s="96"/>
      <c r="J8" s="104"/>
      <c r="K8" s="103"/>
      <c r="L8" s="96"/>
      <c r="M8" s="98"/>
      <c r="N8" s="103"/>
      <c r="O8" s="96"/>
      <c r="P8" s="98"/>
    </row>
    <row r="9" spans="2:16" x14ac:dyDescent="0.3">
      <c r="B9" s="21"/>
      <c r="C9" s="73"/>
      <c r="D9" s="20"/>
      <c r="E9" s="22"/>
      <c r="F9" s="16"/>
      <c r="G9" s="16"/>
      <c r="H9" s="17"/>
      <c r="I9" s="16"/>
      <c r="J9" s="18"/>
      <c r="K9" s="17"/>
      <c r="L9" s="16"/>
      <c r="M9" s="15"/>
      <c r="N9" s="14"/>
      <c r="O9" s="13"/>
      <c r="P9" s="12"/>
    </row>
    <row r="10" spans="2:16" x14ac:dyDescent="0.3">
      <c r="B10" s="21">
        <f>BETAW20T!B10</f>
        <v>44405</v>
      </c>
      <c r="C10" s="73">
        <f t="shared" ref="C10:C61" si="0">IF(AND($B10&gt;=$D$3,OR($B10&lt;=$D$4,$B11&lt;$D$4)),1,0)</f>
        <v>1</v>
      </c>
      <c r="D10" s="20">
        <f>IF($C10,BETAW20T!C10,"")</f>
        <v>4156.74</v>
      </c>
      <c r="E10" s="22">
        <f>IF($C10,BETAW20T!D10,"")</f>
        <v>38.42</v>
      </c>
      <c r="F10" s="16">
        <f>IF($C10,BETAW20T!E10,"")</f>
        <v>441.60090000000002</v>
      </c>
      <c r="G10" s="16">
        <f>IF($C10,BETAW20T!F10,"")</f>
        <v>25</v>
      </c>
      <c r="H10" s="17">
        <f>IF($C10,BETAW20T!G10,"")</f>
        <v>70219526.870000005</v>
      </c>
      <c r="I10" s="16">
        <f>IF($C10,BETAW20T!H10,"")</f>
        <v>1827913</v>
      </c>
      <c r="J10" s="18">
        <f>IF($C10,BETAW20T!I10,"")</f>
        <v>38.415136207248381</v>
      </c>
      <c r="K10" s="17">
        <f>IF($C10,BETAW20T!J10,"")</f>
        <v>69259148.464818791</v>
      </c>
      <c r="L10" s="16">
        <f>IF($C10,BETAW20T!K10,"")</f>
        <v>1802913</v>
      </c>
      <c r="M10" s="15">
        <f>IF($C10,BETAW20T!L10,"")</f>
        <v>0</v>
      </c>
      <c r="N10" s="14">
        <f>IF($C10,BETAW20T!M10,"")</f>
        <v>1.0000034003476281</v>
      </c>
      <c r="O10" s="13">
        <f>IF($C10,BETAW20T!N10,"")</f>
        <v>0.98974627163977436</v>
      </c>
      <c r="P10" s="12">
        <f>IF($C10,BETAW20T!O10,"")</f>
        <v>1.0257128707853782E-2</v>
      </c>
    </row>
    <row r="11" spans="2:16" x14ac:dyDescent="0.3">
      <c r="B11" s="21">
        <f>BETAW20T!B11</f>
        <v>44404</v>
      </c>
      <c r="C11" s="73">
        <f t="shared" si="0"/>
        <v>1</v>
      </c>
      <c r="D11" s="20">
        <f>IF($C11,BETAW20T!C11,"")</f>
        <v>4117.5600000000004</v>
      </c>
      <c r="E11" s="22">
        <f>IF($C11,BETAW20T!D11,"")</f>
        <v>38.049999999999997</v>
      </c>
      <c r="F11" s="16">
        <f>IF($C11,BETAW20T!E11,"")</f>
        <v>328.68490000000003</v>
      </c>
      <c r="G11" s="16">
        <f>IF($C11,BETAW20T!F11,"")</f>
        <v>37</v>
      </c>
      <c r="H11" s="17">
        <f>IF($C11,BETAW20T!G11,"")</f>
        <v>69561251.99000001</v>
      </c>
      <c r="I11" s="16">
        <f>IF($C11,BETAW20T!H11,"")</f>
        <v>1827913</v>
      </c>
      <c r="J11" s="18">
        <f>IF($C11,BETAW20T!I11,"")</f>
        <v>38.055012459564544</v>
      </c>
      <c r="K11" s="17">
        <f>IF($C11,BETAW20T!J11,"")</f>
        <v>68609876.678510889</v>
      </c>
      <c r="L11" s="16">
        <f>IF($C11,BETAW20T!K11,"")</f>
        <v>1802913</v>
      </c>
      <c r="M11" s="15">
        <f>IF($C11,BETAW20T!L11,"")</f>
        <v>-25000</v>
      </c>
      <c r="N11" s="14">
        <f>IF($C11,BETAW20T!M11,"")</f>
        <v>0.9999817560011548</v>
      </c>
      <c r="O11" s="13">
        <f>IF($C11,BETAW20T!N11,"")</f>
        <v>0.98969752238700226</v>
      </c>
      <c r="P11" s="12">
        <f>IF($C11,BETAW20T!O11,"")</f>
        <v>1.0284233614152509E-2</v>
      </c>
    </row>
    <row r="12" spans="2:16" x14ac:dyDescent="0.3">
      <c r="B12" s="21">
        <f>BETAW20T!B12</f>
        <v>44403</v>
      </c>
      <c r="C12" s="73">
        <f t="shared" si="0"/>
        <v>1</v>
      </c>
      <c r="D12" s="20">
        <f>IF($C12,BETAW20T!C12,"")</f>
        <v>4147.29</v>
      </c>
      <c r="E12" s="22">
        <f>IF($C12,BETAW20T!D12,"")</f>
        <v>38.33</v>
      </c>
      <c r="F12" s="16">
        <f>IF($C12,BETAW20T!E12,"")</f>
        <v>385.35429999999997</v>
      </c>
      <c r="G12" s="16">
        <f>IF($C12,BETAW20T!F12,"")</f>
        <v>45</v>
      </c>
      <c r="H12" s="17">
        <f>IF($C12,BETAW20T!G12,"")</f>
        <v>70065271.570000008</v>
      </c>
      <c r="I12" s="16">
        <f>IF($C12,BETAW20T!H12,"")</f>
        <v>1827913</v>
      </c>
      <c r="J12" s="18">
        <f>IF($C12,BETAW20T!I12,"")</f>
        <v>38.330747453516665</v>
      </c>
      <c r="K12" s="17">
        <f>IF($C12,BETAW20T!J12,"")</f>
        <v>70065271.570000008</v>
      </c>
      <c r="L12" s="16">
        <f>IF($C12,BETAW20T!K12,"")</f>
        <v>1827913</v>
      </c>
      <c r="M12" s="15">
        <f>IF($C12,BETAW20T!L12,"")</f>
        <v>0</v>
      </c>
      <c r="N12" s="14">
        <f>IF($C12,BETAW20T!M12,"")</f>
        <v>1.000086127404701</v>
      </c>
      <c r="O12" s="13">
        <f>IF($C12,BETAW20T!N12,"")</f>
        <v>0.98995157737600981</v>
      </c>
      <c r="P12" s="12">
        <f>IF($C12,BETAW20T!O12,"")</f>
        <v>1.0134550028691196E-2</v>
      </c>
    </row>
    <row r="13" spans="2:16" x14ac:dyDescent="0.3">
      <c r="B13" s="21">
        <f>BETAW20T!B13</f>
        <v>44400</v>
      </c>
      <c r="C13" s="73">
        <f t="shared" si="0"/>
        <v>1</v>
      </c>
      <c r="D13" s="20">
        <f>IF($C13,BETAW20T!C13,"")</f>
        <v>4150.5600000000004</v>
      </c>
      <c r="E13" s="22">
        <f>IF($C13,BETAW20T!D13,"")</f>
        <v>38.375</v>
      </c>
      <c r="F13" s="16">
        <f>IF($C13,BETAW20T!E13,"")</f>
        <v>67.181699999999992</v>
      </c>
      <c r="G13" s="16">
        <f>IF($C13,BETAW20T!F13,"")</f>
        <v>19</v>
      </c>
      <c r="H13" s="17">
        <f>IF($C13,BETAW20T!G13,"")</f>
        <v>70125688.929999992</v>
      </c>
      <c r="I13" s="16">
        <f>IF($C13,BETAW20T!H13,"")</f>
        <v>1827913</v>
      </c>
      <c r="J13" s="18">
        <f>IF($C13,BETAW20T!I13,"")</f>
        <v>38.3638000988012</v>
      </c>
      <c r="K13" s="17">
        <f>IF($C13,BETAW20T!J13,"")</f>
        <v>70125688.929999992</v>
      </c>
      <c r="L13" s="16">
        <f>IF($C13,BETAW20T!K13,"")</f>
        <v>1827913</v>
      </c>
      <c r="M13" s="15">
        <f>IF($C13,BETAW20T!L13,"")</f>
        <v>0</v>
      </c>
      <c r="N13" s="14">
        <f>IF($C13,BETAW20T!M13,"")</f>
        <v>1.0000200648296147</v>
      </c>
      <c r="O13" s="13">
        <f>IF($C13,BETAW20T!N13,"")</f>
        <v>0.98987599336516063</v>
      </c>
      <c r="P13" s="12">
        <f>IF($C13,BETAW20T!O13,"")</f>
        <v>1.0144071464454132E-2</v>
      </c>
    </row>
    <row r="14" spans="2:16" x14ac:dyDescent="0.3">
      <c r="B14" s="21">
        <f>BETAW20T!B14</f>
        <v>44399</v>
      </c>
      <c r="C14" s="73">
        <f t="shared" si="0"/>
        <v>1</v>
      </c>
      <c r="D14" s="20">
        <f>IF($C14,BETAW20T!C14,"")</f>
        <v>4127.32</v>
      </c>
      <c r="E14" s="22">
        <f>IF($C14,BETAW20T!D14,"")</f>
        <v>38.229999999999997</v>
      </c>
      <c r="F14" s="16">
        <f>IF($C14,BETAW20T!E14,"")</f>
        <v>134.47629999999998</v>
      </c>
      <c r="G14" s="16">
        <f>IF($C14,BETAW20T!F14,"")</f>
        <v>21</v>
      </c>
      <c r="H14" s="17">
        <f>IF($C14,BETAW20T!G14,"")</f>
        <v>69735494.859999999</v>
      </c>
      <c r="I14" s="16">
        <f>IF($C14,BETAW20T!H14,"")</f>
        <v>1827913</v>
      </c>
      <c r="J14" s="18">
        <f>IF($C14,BETAW20T!I14,"")</f>
        <v>38.150335852964552</v>
      </c>
      <c r="K14" s="17">
        <f>IF($C14,BETAW20T!J14,"")</f>
        <v>69735494.859999999</v>
      </c>
      <c r="L14" s="16">
        <f>IF($C14,BETAW20T!K14,"")</f>
        <v>1827913</v>
      </c>
      <c r="M14" s="15">
        <f>IF($C14,BETAW20T!L14,"")</f>
        <v>0</v>
      </c>
      <c r="N14" s="14">
        <f>IF($C14,BETAW20T!M14,"")</f>
        <v>0.99999811014462192</v>
      </c>
      <c r="O14" s="13">
        <f>IF($C14,BETAW20T!N14,"")</f>
        <v>0.98984316679157491</v>
      </c>
      <c r="P14" s="12">
        <f>IF($C14,BETAW20T!O14,"")</f>
        <v>1.0154943353046997E-2</v>
      </c>
    </row>
    <row r="15" spans="2:16" x14ac:dyDescent="0.3">
      <c r="B15" s="21">
        <f>BETAW20T!B15</f>
        <v>44398</v>
      </c>
      <c r="C15" s="73">
        <f t="shared" si="0"/>
        <v>1</v>
      </c>
      <c r="D15" s="20">
        <f>IF($C15,BETAW20T!C15,"")</f>
        <v>4149.74</v>
      </c>
      <c r="E15" s="22">
        <f>IF($C15,BETAW20T!D15,"")</f>
        <v>38.32</v>
      </c>
      <c r="F15" s="16">
        <f>IF($C15,BETAW20T!E15,"")</f>
        <v>306.6859</v>
      </c>
      <c r="G15" s="16">
        <f>IF($C15,BETAW20T!F15,"")</f>
        <v>24</v>
      </c>
      <c r="H15" s="17">
        <f>IF($C15,BETAW20T!G15,"")</f>
        <v>70117075.319999993</v>
      </c>
      <c r="I15" s="16">
        <f>IF($C15,BETAW20T!H15,"")</f>
        <v>1827913</v>
      </c>
      <c r="J15" s="18">
        <f>IF($C15,BETAW20T!I15,"")</f>
        <v>38.359087834048992</v>
      </c>
      <c r="K15" s="17">
        <f>IF($C15,BETAW20T!J15,"")</f>
        <v>70117075.319999993</v>
      </c>
      <c r="L15" s="16">
        <f>IF($C15,BETAW20T!K15,"")</f>
        <v>1827913</v>
      </c>
      <c r="M15" s="15">
        <f>IF($C15,BETAW20T!L15,"")</f>
        <v>0</v>
      </c>
      <c r="N15" s="14">
        <f>IF($C15,BETAW20T!M15,"")</f>
        <v>0.99997357904630868</v>
      </c>
      <c r="O15" s="13">
        <f>IF($C15,BETAW20T!N15,"")</f>
        <v>0.98981000623971827</v>
      </c>
      <c r="P15" s="12">
        <f>IF($C15,BETAW20T!O15,"")</f>
        <v>1.016357280659036E-2</v>
      </c>
    </row>
    <row r="16" spans="2:16" x14ac:dyDescent="0.3">
      <c r="B16" s="21">
        <f>BETAW20T!B16</f>
        <v>44397</v>
      </c>
      <c r="C16" s="73">
        <f t="shared" si="0"/>
        <v>1</v>
      </c>
      <c r="D16" s="20">
        <f>IF($C16,BETAW20T!C16,"")</f>
        <v>4094.26</v>
      </c>
      <c r="E16" s="22">
        <f>IF($C16,BETAW20T!D16,"")</f>
        <v>37.68</v>
      </c>
      <c r="F16" s="16">
        <f>IF($C16,BETAW20T!E16,"")</f>
        <v>570.50109999999995</v>
      </c>
      <c r="G16" s="16">
        <f>IF($C16,BETAW20T!F16,"")</f>
        <v>56</v>
      </c>
      <c r="H16" s="17">
        <f>IF($C16,BETAW20T!G16,"")</f>
        <v>73723573.849999994</v>
      </c>
      <c r="I16" s="16">
        <f>IF($C16,BETAW20T!H16,"")</f>
        <v>1947913</v>
      </c>
      <c r="J16" s="18">
        <f>IF($C16,BETAW20T!I16,"")</f>
        <v>37.847467443361175</v>
      </c>
      <c r="K16" s="17">
        <f>IF($C16,BETAW20T!J16,"")</f>
        <v>69181877.756796658</v>
      </c>
      <c r="L16" s="16">
        <f>IF($C16,BETAW20T!K16,"")</f>
        <v>1827913</v>
      </c>
      <c r="M16" s="15">
        <f>IF($C16,BETAW20T!L16,"")</f>
        <v>0</v>
      </c>
      <c r="N16" s="14">
        <f>IF($C16,BETAW20T!M16,"")</f>
        <v>1.0040917817264006</v>
      </c>
      <c r="O16" s="13">
        <f>IF($C16,BETAW20T!N16,"")</f>
        <v>0.99393883383346771</v>
      </c>
      <c r="P16" s="12">
        <f>IF($C16,BETAW20T!O16,"")</f>
        <v>1.0152947892932754E-2</v>
      </c>
    </row>
    <row r="17" spans="2:16" x14ac:dyDescent="0.3">
      <c r="B17" s="21">
        <f>BETAW20T!B17</f>
        <v>44396</v>
      </c>
      <c r="C17" s="73">
        <f t="shared" si="0"/>
        <v>1</v>
      </c>
      <c r="D17" s="20">
        <f>IF($C17,BETAW20T!C17,"")</f>
        <v>4065.83</v>
      </c>
      <c r="E17" s="22">
        <f>IF($C17,BETAW20T!D17,"")</f>
        <v>37.15</v>
      </c>
      <c r="F17" s="16">
        <f>IF($C17,BETAW20T!E17,"")</f>
        <v>519.40329999999994</v>
      </c>
      <c r="G17" s="16">
        <f>IF($C17,BETAW20T!F17,"")</f>
        <v>137</v>
      </c>
      <c r="H17" s="17">
        <f>IF($C17,BETAW20T!G17,"")</f>
        <v>73214726.079999998</v>
      </c>
      <c r="I17" s="16">
        <f>IF($C17,BETAW20T!H17,"")</f>
        <v>1947913</v>
      </c>
      <c r="J17" s="18">
        <f>IF($C17,BETAW20T!I17,"")</f>
        <v>37.586240288965676</v>
      </c>
      <c r="K17" s="17">
        <f>IF($C17,BETAW20T!J17,"")</f>
        <v>68704377.24532412</v>
      </c>
      <c r="L17" s="16">
        <f>IF($C17,BETAW20T!K17,"")</f>
        <v>1827913</v>
      </c>
      <c r="M17" s="15">
        <f>IF($C17,BETAW20T!L17,"")</f>
        <v>-120000</v>
      </c>
      <c r="N17" s="14">
        <f>IF($C17,BETAW20T!M17,"")</f>
        <v>0.99994433709353814</v>
      </c>
      <c r="O17" s="13">
        <f>IF($C17,BETAW20T!N17,"")</f>
        <v>0.98977671709597037</v>
      </c>
      <c r="P17" s="12">
        <f>IF($C17,BETAW20T!O17,"")</f>
        <v>1.0167619997567805E-2</v>
      </c>
    </row>
    <row r="18" spans="2:16" x14ac:dyDescent="0.3">
      <c r="B18" s="21">
        <f>BETAW20T!B18</f>
        <v>44393</v>
      </c>
      <c r="C18" s="73">
        <f t="shared" si="0"/>
        <v>1</v>
      </c>
      <c r="D18" s="20">
        <f>IF($C18,BETAW20T!C18,"")</f>
        <v>4162.12</v>
      </c>
      <c r="E18" s="22">
        <f>IF($C18,BETAW20T!D18,"")</f>
        <v>38.465000000000003</v>
      </c>
      <c r="F18" s="16">
        <f>IF($C18,BETAW20T!E18,"")</f>
        <v>571.85259999999994</v>
      </c>
      <c r="G18" s="16">
        <f>IF($C18,BETAW20T!F18,"")</f>
        <v>34</v>
      </c>
      <c r="H18" s="17">
        <f>IF($C18,BETAW20T!G18,"")</f>
        <v>74957161.459999993</v>
      </c>
      <c r="I18" s="16">
        <f>IF($C18,BETAW20T!H18,"")</f>
        <v>1947913</v>
      </c>
      <c r="J18" s="18">
        <f>IF($C18,BETAW20T!I18,"")</f>
        <v>38.480754253398381</v>
      </c>
      <c r="K18" s="17">
        <f>IF($C18,BETAW20T!J18,"")</f>
        <v>74957161.459999993</v>
      </c>
      <c r="L18" s="16">
        <f>IF($C18,BETAW20T!K18,"")</f>
        <v>1947913</v>
      </c>
      <c r="M18" s="15">
        <f>IF($C18,BETAW20T!L18,"")</f>
        <v>0</v>
      </c>
      <c r="N18" s="14">
        <f>IF($C18,BETAW20T!M18,"")</f>
        <v>0.99996711828527141</v>
      </c>
      <c r="O18" s="13">
        <f>IF($C18,BETAW20T!N18,"")</f>
        <v>0.99042993749993058</v>
      </c>
      <c r="P18" s="12">
        <f>IF($C18,BETAW20T!O18,"")</f>
        <v>9.5371807853408021E-3</v>
      </c>
    </row>
    <row r="19" spans="2:16" x14ac:dyDescent="0.3">
      <c r="B19" s="21">
        <f>BETAW20T!B19</f>
        <v>44392</v>
      </c>
      <c r="C19" s="73">
        <f t="shared" si="0"/>
        <v>1</v>
      </c>
      <c r="D19" s="20">
        <f>IF($C19,BETAW20T!C19,"")</f>
        <v>4160.75</v>
      </c>
      <c r="E19" s="22">
        <f>IF($C19,BETAW20T!D19,"")</f>
        <v>38.64</v>
      </c>
      <c r="F19" s="16">
        <f>IF($C19,BETAW20T!E19,"")</f>
        <v>136.72409999999999</v>
      </c>
      <c r="G19" s="16">
        <f>IF($C19,BETAW20T!F19,"")</f>
        <v>35</v>
      </c>
      <c r="H19" s="17">
        <f>IF($C19,BETAW20T!G19,"")</f>
        <v>75706323.160000011</v>
      </c>
      <c r="I19" s="16">
        <f>IF($C19,BETAW20T!H19,"")</f>
        <v>1967913</v>
      </c>
      <c r="J19" s="18">
        <f>IF($C19,BETAW20T!I19,"")</f>
        <v>38.470360813714841</v>
      </c>
      <c r="K19" s="17">
        <f>IF($C19,BETAW20T!J19,"")</f>
        <v>74936915.94372572</v>
      </c>
      <c r="L19" s="16">
        <f>IF($C19,BETAW20T!K19,"")</f>
        <v>1947913</v>
      </c>
      <c r="M19" s="15">
        <f>IF($C19,BETAW20T!L19,"")</f>
        <v>0</v>
      </c>
      <c r="N19" s="14">
        <f>IF($C19,BETAW20T!M19,"")</f>
        <v>1.0013130271647177</v>
      </c>
      <c r="O19" s="13">
        <f>IF($C19,BETAW20T!N19,"")</f>
        <v>0.99175191845111599</v>
      </c>
      <c r="P19" s="12">
        <f>IF($C19,BETAW20T!O19,"")</f>
        <v>9.5611087136017788E-3</v>
      </c>
    </row>
    <row r="20" spans="2:16" x14ac:dyDescent="0.3">
      <c r="B20" s="21">
        <f>BETAW20T!B20</f>
        <v>44391</v>
      </c>
      <c r="C20" s="73">
        <f t="shared" si="0"/>
        <v>1</v>
      </c>
      <c r="D20" s="20">
        <f>IF($C20,BETAW20T!C20,"")</f>
        <v>4175.62</v>
      </c>
      <c r="E20" s="22">
        <f>IF($C20,BETAW20T!D20,"")</f>
        <v>38.645000000000003</v>
      </c>
      <c r="F20" s="16">
        <f>IF($C20,BETAW20T!E20,"")</f>
        <v>616.09199999999998</v>
      </c>
      <c r="G20" s="16">
        <f>IF($C20,BETAW20T!F20,"")</f>
        <v>25</v>
      </c>
      <c r="H20" s="17">
        <f>IF($C20,BETAW20T!G20,"")</f>
        <v>75977211.960000008</v>
      </c>
      <c r="I20" s="16">
        <f>IF($C20,BETAW20T!H20,"")</f>
        <v>1967913</v>
      </c>
      <c r="J20" s="18">
        <f>IF($C20,BETAW20T!I20,"")</f>
        <v>38.608013646944762</v>
      </c>
      <c r="K20" s="17">
        <f>IF($C20,BETAW20T!J20,"")</f>
        <v>75205051.687061116</v>
      </c>
      <c r="L20" s="16">
        <f>IF($C20,BETAW20T!K20,"")</f>
        <v>1947913</v>
      </c>
      <c r="M20" s="15">
        <f>IF($C20,BETAW20T!L20,"")</f>
        <v>-20000</v>
      </c>
      <c r="N20" s="14">
        <f>IF($C20,BETAW20T!M20,"")</f>
        <v>1.0012862003385277</v>
      </c>
      <c r="O20" s="13">
        <f>IF($C20,BETAW20T!N20,"")</f>
        <v>0.99174641565776755</v>
      </c>
      <c r="P20" s="12">
        <f>IF($C20,BETAW20T!O20,"")</f>
        <v>9.5397846807601383E-3</v>
      </c>
    </row>
    <row r="21" spans="2:16" x14ac:dyDescent="0.3">
      <c r="B21" s="21">
        <f>BETAW20T!B21</f>
        <v>44390</v>
      </c>
      <c r="C21" s="73">
        <f t="shared" si="0"/>
        <v>1</v>
      </c>
      <c r="D21" s="20">
        <f>IF($C21,BETAW20T!C21,"")</f>
        <v>4167.6899999999996</v>
      </c>
      <c r="E21" s="22">
        <f>IF($C21,BETAW20T!D21,"")</f>
        <v>38.54</v>
      </c>
      <c r="F21" s="16">
        <f>IF($C21,BETAW20T!E21,"")</f>
        <v>419.6454</v>
      </c>
      <c r="G21" s="16">
        <f>IF($C21,BETAW20T!F21,"")</f>
        <v>29</v>
      </c>
      <c r="H21" s="17">
        <f>IF($C21,BETAW20T!G21,"")</f>
        <v>75834785.219999999</v>
      </c>
      <c r="I21" s="16">
        <f>IF($C21,BETAW20T!H21,"")</f>
        <v>1967913</v>
      </c>
      <c r="J21" s="18">
        <f>IF($C21,BETAW20T!I21,"")</f>
        <v>38.535639136486218</v>
      </c>
      <c r="K21" s="17">
        <f>IF($C21,BETAW20T!J21,"")</f>
        <v>75834785.219999999</v>
      </c>
      <c r="L21" s="16">
        <f>IF($C21,BETAW20T!K21,"")</f>
        <v>1967913</v>
      </c>
      <c r="M21" s="15">
        <f>IF($C21,BETAW20T!L21,"")</f>
        <v>0</v>
      </c>
      <c r="N21" s="14">
        <f>IF($C21,BETAW20T!M21,"")</f>
        <v>1.0004054412485088</v>
      </c>
      <c r="O21" s="13">
        <f>IF($C21,BETAW20T!N21,"")</f>
        <v>0.99096597362262562</v>
      </c>
      <c r="P21" s="12">
        <f>IF($C21,BETAW20T!O21,"")</f>
        <v>9.4394676258832549E-3</v>
      </c>
    </row>
    <row r="22" spans="2:16" x14ac:dyDescent="0.3">
      <c r="B22" s="21">
        <f>BETAW20T!B22</f>
        <v>44389</v>
      </c>
      <c r="C22" s="73">
        <f t="shared" si="0"/>
        <v>1</v>
      </c>
      <c r="D22" s="20">
        <f>IF($C22,BETAW20T!C22,"")</f>
        <v>4151.53</v>
      </c>
      <c r="E22" s="22">
        <f>IF($C22,BETAW20T!D22,"")</f>
        <v>38.520000000000003</v>
      </c>
      <c r="F22" s="16">
        <f>IF($C22,BETAW20T!E22,"")</f>
        <v>187.96039999999999</v>
      </c>
      <c r="G22" s="16">
        <f>IF($C22,BETAW20T!F22,"")</f>
        <v>45</v>
      </c>
      <c r="H22" s="17">
        <f>IF($C22,BETAW20T!G22,"")</f>
        <v>75542319.539999992</v>
      </c>
      <c r="I22" s="16">
        <f>IF($C22,BETAW20T!H22,"")</f>
        <v>1967913</v>
      </c>
      <c r="J22" s="18">
        <f>IF($C22,BETAW20T!I22,"")</f>
        <v>38.387021956763327</v>
      </c>
      <c r="K22" s="17">
        <f>IF($C22,BETAW20T!J22,"")</f>
        <v>75542319.539999992</v>
      </c>
      <c r="L22" s="16">
        <f>IF($C22,BETAW20T!K22,"")</f>
        <v>1967913</v>
      </c>
      <c r="M22" s="15">
        <f>IF($C22,BETAW20T!L22,"")</f>
        <v>0</v>
      </c>
      <c r="N22" s="14">
        <f>IF($C22,BETAW20T!M22,"")</f>
        <v>1.0003849343014231</v>
      </c>
      <c r="O22" s="13">
        <f>IF($C22,BETAW20T!N22,"")</f>
        <v>0.9909470456538223</v>
      </c>
      <c r="P22" s="12">
        <f>IF($C22,BETAW20T!O22,"")</f>
        <v>9.4378886476008256E-3</v>
      </c>
    </row>
    <row r="23" spans="2:16" x14ac:dyDescent="0.3">
      <c r="B23" s="21">
        <f>BETAW20T!B23</f>
        <v>44386</v>
      </c>
      <c r="C23" s="73">
        <f t="shared" si="0"/>
        <v>1</v>
      </c>
      <c r="D23" s="20">
        <f>IF($C23,BETAW20T!C23,"")</f>
        <v>4144.72</v>
      </c>
      <c r="E23" s="22">
        <f>IF($C23,BETAW20T!D23,"")</f>
        <v>38.284999999999997</v>
      </c>
      <c r="F23" s="16">
        <f>IF($C23,BETAW20T!E23,"")</f>
        <v>61.630679999999998</v>
      </c>
      <c r="G23" s="16">
        <f>IF($C23,BETAW20T!F23,"")</f>
        <v>34</v>
      </c>
      <c r="H23" s="17">
        <f>IF($C23,BETAW20T!G23,"")</f>
        <v>75421579.61999999</v>
      </c>
      <c r="I23" s="16">
        <f>IF($C23,BETAW20T!H23,"")</f>
        <v>1967913</v>
      </c>
      <c r="J23" s="18">
        <f>IF($C23,BETAW20T!I23,"")</f>
        <v>38.32566765908858</v>
      </c>
      <c r="K23" s="17">
        <f>IF($C23,BETAW20T!J23,"")</f>
        <v>75421579.61999999</v>
      </c>
      <c r="L23" s="16">
        <f>IF($C23,BETAW20T!K23,"")</f>
        <v>1967913</v>
      </c>
      <c r="M23" s="15">
        <f>IF($C23,BETAW20T!L23,"")</f>
        <v>0</v>
      </c>
      <c r="N23" s="14">
        <f>IF($C23,BETAW20T!M23,"")</f>
        <v>1.0003194994074829</v>
      </c>
      <c r="O23" s="13">
        <f>IF($C23,BETAW20T!N23,"")</f>
        <v>0.99090468731288561</v>
      </c>
      <c r="P23" s="12">
        <f>IF($C23,BETAW20T!O23,"")</f>
        <v>9.4148120945971789E-3</v>
      </c>
    </row>
    <row r="24" spans="2:16" x14ac:dyDescent="0.3">
      <c r="B24" s="21">
        <f>BETAW20T!B24</f>
        <v>44385</v>
      </c>
      <c r="C24" s="73">
        <f t="shared" si="0"/>
        <v>1</v>
      </c>
      <c r="D24" s="20">
        <f>IF($C24,BETAW20T!C24,"")</f>
        <v>4113.1000000000004</v>
      </c>
      <c r="E24" s="22">
        <f>IF($C24,BETAW20T!D24,"")</f>
        <v>38</v>
      </c>
      <c r="F24" s="16">
        <f>IF($C24,BETAW20T!E24,"")</f>
        <v>449.03579999999999</v>
      </c>
      <c r="G24" s="16">
        <f>IF($C24,BETAW20T!F24,"")</f>
        <v>62</v>
      </c>
      <c r="H24" s="17">
        <f>IF($C24,BETAW20T!G24,"")</f>
        <v>74848722.49000001</v>
      </c>
      <c r="I24" s="16">
        <f>IF($C24,BETAW20T!H24,"")</f>
        <v>1967913</v>
      </c>
      <c r="J24" s="18">
        <f>IF($C24,BETAW20T!I24,"")</f>
        <v>38.034568850350603</v>
      </c>
      <c r="K24" s="17">
        <f>IF($C24,BETAW20T!J24,"")</f>
        <v>74848722.49000001</v>
      </c>
      <c r="L24" s="16">
        <f>IF($C24,BETAW20T!K24,"")</f>
        <v>1967913</v>
      </c>
      <c r="M24" s="15">
        <f>IF($C24,BETAW20T!L24,"")</f>
        <v>0</v>
      </c>
      <c r="N24" s="14">
        <f>IF($C24,BETAW20T!M24,"")</f>
        <v>1.0002998610965337</v>
      </c>
      <c r="O24" s="13">
        <f>IF($C24,BETAW20T!N24,"")</f>
        <v>0.99086857120251692</v>
      </c>
      <c r="P24" s="12">
        <f>IF($C24,BETAW20T!O24,"")</f>
        <v>9.4312898940167329E-3</v>
      </c>
    </row>
    <row r="25" spans="2:16" x14ac:dyDescent="0.3">
      <c r="B25" s="21">
        <f>BETAW20T!B25</f>
        <v>44384</v>
      </c>
      <c r="C25" s="73">
        <f t="shared" si="0"/>
        <v>1</v>
      </c>
      <c r="D25" s="20">
        <f>IF($C25,BETAW20T!C25,"")</f>
        <v>4207.32</v>
      </c>
      <c r="E25" s="22">
        <f>IF($C25,BETAW20T!D25,"")</f>
        <v>38.924999999999997</v>
      </c>
      <c r="F25" s="16">
        <f>IF($C25,BETAW20T!E25,"")</f>
        <v>460.7869</v>
      </c>
      <c r="G25" s="16">
        <f>IF($C25,BETAW20T!F25,"")</f>
        <v>54</v>
      </c>
      <c r="H25" s="17">
        <f>IF($C25,BETAW20T!G25,"")</f>
        <v>76565719.829999998</v>
      </c>
      <c r="I25" s="16">
        <f>IF($C25,BETAW20T!H25,"")</f>
        <v>1967913</v>
      </c>
      <c r="J25" s="18">
        <f>IF($C25,BETAW20T!I25,"")</f>
        <v>38.907065419050539</v>
      </c>
      <c r="K25" s="17">
        <f>IF($C25,BETAW20T!J25,"")</f>
        <v>76565719.829999998</v>
      </c>
      <c r="L25" s="16">
        <f>IF($C25,BETAW20T!K25,"")</f>
        <v>1967913</v>
      </c>
      <c r="M25" s="15">
        <f>IF($C25,BETAW20T!L25,"")</f>
        <v>0</v>
      </c>
      <c r="N25" s="14">
        <f>IF($C25,BETAW20T!M25,"")</f>
        <v>1.0002711231612018</v>
      </c>
      <c r="O25" s="13">
        <f>IF($C25,BETAW20T!N25,"")</f>
        <v>0.9908381810873389</v>
      </c>
      <c r="P25" s="12">
        <f>IF($C25,BETAW20T!O25,"")</f>
        <v>9.4329420738628218E-3</v>
      </c>
    </row>
    <row r="26" spans="2:16" x14ac:dyDescent="0.3">
      <c r="B26" s="21">
        <f>BETAW20T!B26</f>
        <v>44383</v>
      </c>
      <c r="C26" s="73">
        <f t="shared" si="0"/>
        <v>1</v>
      </c>
      <c r="D26" s="20">
        <f>IF($C26,BETAW20T!C26,"")</f>
        <v>4101.79</v>
      </c>
      <c r="E26" s="22">
        <f>IF($C26,BETAW20T!D26,"")</f>
        <v>38.005000000000003</v>
      </c>
      <c r="F26" s="16">
        <f>IF($C26,BETAW20T!E26,"")</f>
        <v>168.9436</v>
      </c>
      <c r="G26" s="16">
        <f>IF($C26,BETAW20T!F26,"")</f>
        <v>34</v>
      </c>
      <c r="H26" s="17">
        <f>IF($C26,BETAW20T!G26,"")</f>
        <v>74646413.810000002</v>
      </c>
      <c r="I26" s="16">
        <f>IF($C26,BETAW20T!H26,"")</f>
        <v>1967913</v>
      </c>
      <c r="J26" s="18">
        <f>IF($C26,BETAW20T!I26,"")</f>
        <v>37.931765179659877</v>
      </c>
      <c r="K26" s="17">
        <f>IF($C26,BETAW20T!J26,"")</f>
        <v>74646413.810000002</v>
      </c>
      <c r="L26" s="16">
        <f>IF($C26,BETAW20T!K26,"")</f>
        <v>1967913</v>
      </c>
      <c r="M26" s="15">
        <f>IF($C26,BETAW20T!L26,"")</f>
        <v>0</v>
      </c>
      <c r="N26" s="14">
        <f>IF($C26,BETAW20T!M26,"")</f>
        <v>1.0002558124232011</v>
      </c>
      <c r="O26" s="13">
        <f>IF($C26,BETAW20T!N26,"")</f>
        <v>0.9908246828609435</v>
      </c>
      <c r="P26" s="12">
        <f>IF($C26,BETAW20T!O26,"")</f>
        <v>9.4311295622575338E-3</v>
      </c>
    </row>
    <row r="27" spans="2:16" x14ac:dyDescent="0.3">
      <c r="B27" s="21">
        <f>BETAW20T!B27</f>
        <v>44382</v>
      </c>
      <c r="C27" s="73">
        <f t="shared" si="0"/>
        <v>1</v>
      </c>
      <c r="D27" s="20">
        <f>IF($C27,BETAW20T!C27,"")</f>
        <v>4157.67</v>
      </c>
      <c r="E27" s="22">
        <f>IF($C27,BETAW20T!D27,"")</f>
        <v>38.524999999999999</v>
      </c>
      <c r="F27" s="16">
        <f>IF($C27,BETAW20T!E27,"")</f>
        <v>35.521660000000004</v>
      </c>
      <c r="G27" s="16">
        <f>IF($C27,BETAW20T!F27,"")</f>
        <v>22</v>
      </c>
      <c r="H27" s="17">
        <f>IF($C27,BETAW20T!G27,"")</f>
        <v>75665325.579999998</v>
      </c>
      <c r="I27" s="16">
        <f>IF($C27,BETAW20T!H27,"")</f>
        <v>1967913</v>
      </c>
      <c r="J27" s="18">
        <f>IF($C27,BETAW20T!I27,"")</f>
        <v>38.449527789084172</v>
      </c>
      <c r="K27" s="17">
        <f>IF($C27,BETAW20T!J27,"")</f>
        <v>75665325.579999998</v>
      </c>
      <c r="L27" s="16">
        <f>IF($C27,BETAW20T!K27,"")</f>
        <v>1967913</v>
      </c>
      <c r="M27" s="15">
        <f>IF($C27,BETAW20T!L27,"")</f>
        <v>0</v>
      </c>
      <c r="N27" s="14">
        <f>IF($C27,BETAW20T!M27,"")</f>
        <v>1.0002299877766549</v>
      </c>
      <c r="O27" s="13">
        <f>IF($C27,BETAW20T!N27,"")</f>
        <v>0.99080321277063366</v>
      </c>
      <c r="P27" s="12">
        <f>IF($C27,BETAW20T!O27,"")</f>
        <v>9.4267750060211923E-3</v>
      </c>
    </row>
    <row r="28" spans="2:16" x14ac:dyDescent="0.3">
      <c r="B28" s="21">
        <f>BETAW20T!B28</f>
        <v>44379</v>
      </c>
      <c r="C28" s="73">
        <f t="shared" si="0"/>
        <v>1</v>
      </c>
      <c r="D28" s="20">
        <f>IF($C28,BETAW20T!C28,"")</f>
        <v>4137.45</v>
      </c>
      <c r="E28" s="22">
        <f>IF($C28,BETAW20T!D28,"")</f>
        <v>38.299999999999997</v>
      </c>
      <c r="F28" s="16">
        <f>IF($C28,BETAW20T!E28,"")</f>
        <v>241.75979999999998</v>
      </c>
      <c r="G28" s="16">
        <f>IF($C28,BETAW20T!F28,"")</f>
        <v>24</v>
      </c>
      <c r="H28" s="17">
        <f>IF($C28,BETAW20T!G28,"")</f>
        <v>75303459.339999989</v>
      </c>
      <c r="I28" s="16">
        <f>IF($C28,BETAW20T!H28,"")</f>
        <v>1967913</v>
      </c>
      <c r="J28" s="18">
        <f>IF($C28,BETAW20T!I28,"")</f>
        <v>38.265644538147768</v>
      </c>
      <c r="K28" s="17">
        <f>IF($C28,BETAW20T!J28,"")</f>
        <v>75303459.339999989</v>
      </c>
      <c r="L28" s="16">
        <f>IF($C28,BETAW20T!K28,"")</f>
        <v>1967913</v>
      </c>
      <c r="M28" s="15">
        <f>IF($C28,BETAW20T!L28,"")</f>
        <v>0</v>
      </c>
      <c r="N28" s="14">
        <f>IF($C28,BETAW20T!M28,"")</f>
        <v>1.002083175612049</v>
      </c>
      <c r="O28" s="13">
        <f>IF($C28,BETAW20T!N28,"")</f>
        <v>0.99263659764292589</v>
      </c>
      <c r="P28" s="12">
        <f>IF($C28,BETAW20T!O28,"")</f>
        <v>9.4465779691230867E-3</v>
      </c>
    </row>
    <row r="29" spans="2:16" x14ac:dyDescent="0.3">
      <c r="B29" s="21">
        <f>BETAW20T!B29</f>
        <v>44378</v>
      </c>
      <c r="C29" s="73">
        <f t="shared" si="0"/>
        <v>1</v>
      </c>
      <c r="D29" s="20">
        <f>IF($C29,BETAW20T!C29,"")</f>
        <v>4134.5</v>
      </c>
      <c r="E29" s="22">
        <f>IF($C29,BETAW20T!D29,"")</f>
        <v>38.215000000000003</v>
      </c>
      <c r="F29" s="16">
        <f>IF($C29,BETAW20T!E29,"")</f>
        <v>186.1216</v>
      </c>
      <c r="G29" s="16">
        <f>IF($C29,BETAW20T!F29,"")</f>
        <v>39</v>
      </c>
      <c r="H29" s="17">
        <f>IF($C29,BETAW20T!G29,"")</f>
        <v>75251145.359999999</v>
      </c>
      <c r="I29" s="16">
        <f>IF($C29,BETAW20T!H29,"")</f>
        <v>1967913</v>
      </c>
      <c r="J29" s="18">
        <f>IF($C29,BETAW20T!I29,"")</f>
        <v>38.239061056052783</v>
      </c>
      <c r="K29" s="17">
        <f>IF($C29,BETAW20T!J29,"")</f>
        <v>75251145.359999999</v>
      </c>
      <c r="L29" s="16">
        <f>IF($C29,BETAW20T!K29,"")</f>
        <v>1967913</v>
      </c>
      <c r="M29" s="15">
        <f>IF($C29,BETAW20T!L29,"")</f>
        <v>0</v>
      </c>
      <c r="N29" s="14">
        <f>IF($C29,BETAW20T!M29,"")</f>
        <v>1.00028928875296</v>
      </c>
      <c r="O29" s="13">
        <f>IF($C29,BETAW20T!N29,"")</f>
        <v>0.99262242870398754</v>
      </c>
      <c r="P29" s="12">
        <f>IF($C29,BETAW20T!O29,"")</f>
        <v>7.6668600489724157E-3</v>
      </c>
    </row>
    <row r="30" spans="2:16" x14ac:dyDescent="0.3">
      <c r="B30" s="21">
        <f>BETAW20T!B30</f>
        <v>44377</v>
      </c>
      <c r="C30" s="73">
        <f t="shared" si="0"/>
        <v>1</v>
      </c>
      <c r="D30" s="20">
        <f>IF($C30,BETAW20T!C30,"")</f>
        <v>4075.41</v>
      </c>
      <c r="E30" s="22">
        <f>IF($C30,BETAW20T!D30,"")</f>
        <v>37.695</v>
      </c>
      <c r="F30" s="16">
        <f>IF($C30,BETAW20T!E30,"")</f>
        <v>229.50360000000001</v>
      </c>
      <c r="G30" s="16">
        <f>IF($C30,BETAW20T!F30,"")</f>
        <v>61</v>
      </c>
      <c r="H30" s="17">
        <f>IF($C30,BETAW20T!G30,"")</f>
        <v>74177871.120000005</v>
      </c>
      <c r="I30" s="16">
        <f>IF($C30,BETAW20T!H30,"")</f>
        <v>1967913</v>
      </c>
      <c r="J30" s="18">
        <f>IF($C30,BETAW20T!I30,"")</f>
        <v>37.693674019125851</v>
      </c>
      <c r="K30" s="17">
        <f>IF($C30,BETAW20T!J30,"")</f>
        <v>74177871.120000005</v>
      </c>
      <c r="L30" s="16">
        <f>IF($C30,BETAW20T!K30,"")</f>
        <v>1967913</v>
      </c>
      <c r="M30" s="15">
        <f>IF($C30,BETAW20T!L30,"")</f>
        <v>0</v>
      </c>
      <c r="N30" s="14">
        <f>IF($C30,BETAW20T!M30,"")</f>
        <v>1.000271298430329</v>
      </c>
      <c r="O30" s="13">
        <f>IF($C30,BETAW20T!N30,"")</f>
        <v>0.99258814452748889</v>
      </c>
      <c r="P30" s="12">
        <f>IF($C30,BETAW20T!O30,"")</f>
        <v>7.6831539028401272E-3</v>
      </c>
    </row>
    <row r="31" spans="2:16" x14ac:dyDescent="0.3">
      <c r="B31" s="21">
        <f>BETAW20T!B31</f>
        <v>44376</v>
      </c>
      <c r="C31" s="73">
        <f t="shared" si="0"/>
        <v>1</v>
      </c>
      <c r="D31" s="20">
        <f>IF($C31,BETAW20T!C31,"")</f>
        <v>4148.58</v>
      </c>
      <c r="E31" s="22">
        <f>IF($C31,BETAW20T!D31,"")</f>
        <v>38.6</v>
      </c>
      <c r="F31" s="16">
        <f>IF($C31,BETAW20T!E31,"")</f>
        <v>122.70569999999999</v>
      </c>
      <c r="G31" s="16">
        <f>IF($C31,BETAW20T!F31,"")</f>
        <v>41</v>
      </c>
      <c r="H31" s="17">
        <f>IF($C31,BETAW20T!G31,"")</f>
        <v>75510870.540000007</v>
      </c>
      <c r="I31" s="16">
        <f>IF($C31,BETAW20T!H31,"")</f>
        <v>1967913</v>
      </c>
      <c r="J31" s="18">
        <f>IF($C31,BETAW20T!I31,"")</f>
        <v>38.37104106736426</v>
      </c>
      <c r="K31" s="17">
        <f>IF($C31,BETAW20T!J31,"")</f>
        <v>75510870.540000007</v>
      </c>
      <c r="L31" s="16">
        <f>IF($C31,BETAW20T!K31,"")</f>
        <v>1967913</v>
      </c>
      <c r="M31" s="15">
        <f>IF($C31,BETAW20T!L31,"")</f>
        <v>0</v>
      </c>
      <c r="N31" s="14">
        <f>IF($C31,BETAW20T!M31,"")</f>
        <v>1.0002447007943076</v>
      </c>
      <c r="O31" s="13">
        <f>IF($C31,BETAW20T!N31,"")</f>
        <v>0.99257322255736757</v>
      </c>
      <c r="P31" s="12">
        <f>IF($C31,BETAW20T!O31,"")</f>
        <v>7.6714782369399492E-3</v>
      </c>
    </row>
    <row r="32" spans="2:16" x14ac:dyDescent="0.3">
      <c r="B32" s="21">
        <f>BETAW20T!B32</f>
        <v>44375</v>
      </c>
      <c r="C32" s="73">
        <f t="shared" si="0"/>
        <v>1</v>
      </c>
      <c r="D32" s="20">
        <f>IF($C32,BETAW20T!C32,"")</f>
        <v>4199.2299999999996</v>
      </c>
      <c r="E32" s="22">
        <f>IF($C32,BETAW20T!D32,"")</f>
        <v>38.94</v>
      </c>
      <c r="F32" s="16">
        <f>IF($C32,BETAW20T!E32,"")</f>
        <v>292.3229</v>
      </c>
      <c r="G32" s="16">
        <f>IF($C32,BETAW20T!F32,"")</f>
        <v>46</v>
      </c>
      <c r="H32" s="17">
        <f>IF($C32,BETAW20T!G32,"")</f>
        <v>76435506</v>
      </c>
      <c r="I32" s="16">
        <f>IF($C32,BETAW20T!H32,"")</f>
        <v>1967913</v>
      </c>
      <c r="J32" s="18">
        <f>IF($C32,BETAW20T!I32,"")</f>
        <v>38.840896929894768</v>
      </c>
      <c r="K32" s="17">
        <f>IF($C32,BETAW20T!J32,"")</f>
        <v>76435506</v>
      </c>
      <c r="L32" s="16">
        <f>IF($C32,BETAW20T!K32,"")</f>
        <v>1967913</v>
      </c>
      <c r="M32" s="15">
        <f>IF($C32,BETAW20T!L32,"")</f>
        <v>0</v>
      </c>
      <c r="N32" s="14">
        <f>IF($C32,BETAW20T!M32,"")</f>
        <v>1.0002198722933815</v>
      </c>
      <c r="O32" s="13">
        <f>IF($C32,BETAW20T!N32,"")</f>
        <v>0.99253914862550918</v>
      </c>
      <c r="P32" s="12">
        <f>IF($C32,BETAW20T!O32,"")</f>
        <v>7.6807236678723629E-3</v>
      </c>
    </row>
    <row r="33" spans="2:16" x14ac:dyDescent="0.3">
      <c r="B33" s="21">
        <f>BETAW20T!B33</f>
        <v>44372</v>
      </c>
      <c r="C33" s="73">
        <f t="shared" si="0"/>
        <v>1</v>
      </c>
      <c r="D33" s="20">
        <f>IF($C33,BETAW20T!C33,"")</f>
        <v>4193.07</v>
      </c>
      <c r="E33" s="22">
        <f>IF($C33,BETAW20T!D33,"")</f>
        <v>38.78</v>
      </c>
      <c r="F33" s="16">
        <f>IF($C33,BETAW20T!E33,"")</f>
        <v>741.06530000000009</v>
      </c>
      <c r="G33" s="16">
        <f>IF($C33,BETAW20T!F33,"")</f>
        <v>65</v>
      </c>
      <c r="H33" s="17">
        <f>IF($C33,BETAW20T!G33,"")</f>
        <v>76326900.689999998</v>
      </c>
      <c r="I33" s="16">
        <f>IF($C33,BETAW20T!H33,"")</f>
        <v>1967913</v>
      </c>
      <c r="J33" s="18">
        <f>IF($C33,BETAW20T!I33,"")</f>
        <v>38.785708865178492</v>
      </c>
      <c r="K33" s="17">
        <f>IF($C33,BETAW20T!J33,"")</f>
        <v>76326900.689999998</v>
      </c>
      <c r="L33" s="16">
        <f>IF($C33,BETAW20T!K33,"")</f>
        <v>1967913</v>
      </c>
      <c r="M33" s="15">
        <f>IF($C33,BETAW20T!L33,"")</f>
        <v>0</v>
      </c>
      <c r="N33" s="14">
        <f>IF($C33,BETAW20T!M33,"")</f>
        <v>1.0001541349104135</v>
      </c>
      <c r="O33" s="13">
        <f>IF($C33,BETAW20T!N33,"")</f>
        <v>0.9924931399700464</v>
      </c>
      <c r="P33" s="12">
        <f>IF($C33,BETAW20T!O33,"")</f>
        <v>7.6609949403672033E-3</v>
      </c>
    </row>
    <row r="34" spans="2:16" x14ac:dyDescent="0.3">
      <c r="B34" s="21">
        <f>BETAW20T!B34</f>
        <v>44371</v>
      </c>
      <c r="C34" s="73">
        <f t="shared" si="0"/>
        <v>1</v>
      </c>
      <c r="D34" s="20">
        <f>IF($C34,BETAW20T!C34,"")</f>
        <v>4175.8900000000003</v>
      </c>
      <c r="E34" s="22">
        <f>IF($C34,BETAW20T!D34,"")</f>
        <v>38.82</v>
      </c>
      <c r="F34" s="16">
        <f>IF($C34,BETAW20T!E34,"")</f>
        <v>380.8741</v>
      </c>
      <c r="G34" s="16">
        <f>IF($C34,BETAW20T!F34,"")</f>
        <v>43</v>
      </c>
      <c r="H34" s="17">
        <f>IF($C34,BETAW20T!G34,"")</f>
        <v>76016715.50999999</v>
      </c>
      <c r="I34" s="16">
        <f>IF($C34,BETAW20T!H34,"")</f>
        <v>1967913</v>
      </c>
      <c r="J34" s="18">
        <f>IF($C34,BETAW20T!I34,"")</f>
        <v>38.628087476428071</v>
      </c>
      <c r="K34" s="17">
        <f>IF($C34,BETAW20T!J34,"")</f>
        <v>76016715.50999999</v>
      </c>
      <c r="L34" s="16">
        <f>IF($C34,BETAW20T!K34,"")</f>
        <v>1967913</v>
      </c>
      <c r="M34" s="15">
        <f>IF($C34,BETAW20T!L34,"")</f>
        <v>0</v>
      </c>
      <c r="N34" s="14">
        <f>IF($C34,BETAW20T!M34,"")</f>
        <v>1.0001327014714112</v>
      </c>
      <c r="O34" s="13">
        <f>IF($C34,BETAW20T!N34,"")</f>
        <v>0.99245754744659342</v>
      </c>
      <c r="P34" s="12">
        <f>IF($C34,BETAW20T!O34,"")</f>
        <v>7.6751540248177199E-3</v>
      </c>
    </row>
    <row r="35" spans="2:16" x14ac:dyDescent="0.3">
      <c r="B35" s="21">
        <f>BETAW20T!B35</f>
        <v>44370</v>
      </c>
      <c r="C35" s="73">
        <f t="shared" si="0"/>
        <v>1</v>
      </c>
      <c r="D35" s="20">
        <f>IF($C35,BETAW20T!C35,"")</f>
        <v>4103.49</v>
      </c>
      <c r="E35" s="22">
        <f>IF($C35,BETAW20T!D35,"")</f>
        <v>38</v>
      </c>
      <c r="F35" s="16">
        <f>IF($C35,BETAW20T!E35,"")</f>
        <v>431.47320000000002</v>
      </c>
      <c r="G35" s="16">
        <f>IF($C35,BETAW20T!F35,"")</f>
        <v>45</v>
      </c>
      <c r="H35" s="17">
        <f>IF($C35,BETAW20T!G35,"")</f>
        <v>74699185.909999996</v>
      </c>
      <c r="I35" s="16">
        <f>IF($C35,BETAW20T!H35,"")</f>
        <v>1967913</v>
      </c>
      <c r="J35" s="18">
        <f>IF($C35,BETAW20T!I35,"")</f>
        <v>37.958581456598942</v>
      </c>
      <c r="K35" s="17">
        <f>IF($C35,BETAW20T!J35,"")</f>
        <v>74699185.909999996</v>
      </c>
      <c r="L35" s="16">
        <f>IF($C35,BETAW20T!K35,"")</f>
        <v>1967913</v>
      </c>
      <c r="M35" s="15">
        <f>IF($C35,BETAW20T!L35,"")</f>
        <v>0</v>
      </c>
      <c r="N35" s="14">
        <f>IF($C35,BETAW20T!M35,"")</f>
        <v>1.0001128460758617</v>
      </c>
      <c r="O35" s="13">
        <f>IF($C35,BETAW20T!N35,"")</f>
        <v>0.99245198614775643</v>
      </c>
      <c r="P35" s="12">
        <f>IF($C35,BETAW20T!O35,"")</f>
        <v>7.6608599281052063E-3</v>
      </c>
    </row>
    <row r="36" spans="2:16" x14ac:dyDescent="0.3">
      <c r="B36" s="21">
        <f>BETAW20T!B36</f>
        <v>44369</v>
      </c>
      <c r="C36" s="73">
        <f t="shared" si="0"/>
        <v>1</v>
      </c>
      <c r="D36" s="20">
        <f>IF($C36,BETAW20T!C36,"")</f>
        <v>4079.29</v>
      </c>
      <c r="E36" s="22">
        <f>IF($C36,BETAW20T!D36,"")</f>
        <v>37.700000000000003</v>
      </c>
      <c r="F36" s="16">
        <f>IF($C36,BETAW20T!E36,"")</f>
        <v>83.890169999999998</v>
      </c>
      <c r="G36" s="16">
        <f>IF($C36,BETAW20T!F36,"")</f>
        <v>34</v>
      </c>
      <c r="H36" s="17">
        <f>IF($C36,BETAW20T!G36,"")</f>
        <v>74261383.340000004</v>
      </c>
      <c r="I36" s="16">
        <f>IF($C36,BETAW20T!H36,"")</f>
        <v>1967913</v>
      </c>
      <c r="J36" s="18">
        <f>IF($C36,BETAW20T!I36,"")</f>
        <v>37.73611096628764</v>
      </c>
      <c r="K36" s="17">
        <f>IF($C36,BETAW20T!J36,"")</f>
        <v>74261383.340000004</v>
      </c>
      <c r="L36" s="16">
        <f>IF($C36,BETAW20T!K36,"")</f>
        <v>1967913</v>
      </c>
      <c r="M36" s="15">
        <f>IF($C36,BETAW20T!L36,"")</f>
        <v>0</v>
      </c>
      <c r="N36" s="14">
        <f>IF($C36,BETAW20T!M36,"")</f>
        <v>1.0000910664425553</v>
      </c>
      <c r="O36" s="13">
        <f>IF($C36,BETAW20T!N36,"")</f>
        <v>0.99241655279404606</v>
      </c>
      <c r="P36" s="12">
        <f>IF($C36,BETAW20T!O36,"")</f>
        <v>7.6745136485091492E-3</v>
      </c>
    </row>
    <row r="37" spans="2:16" x14ac:dyDescent="0.3">
      <c r="B37" s="21">
        <f>BETAW20T!B37</f>
        <v>44368</v>
      </c>
      <c r="C37" s="73">
        <f t="shared" si="0"/>
        <v>1</v>
      </c>
      <c r="D37" s="20">
        <f>IF($C37,BETAW20T!C37,"")</f>
        <v>4077.31</v>
      </c>
      <c r="E37" s="22">
        <f>IF($C37,BETAW20T!D37,"")</f>
        <v>37.74</v>
      </c>
      <c r="F37" s="16">
        <f>IF($C37,BETAW20T!E37,"")</f>
        <v>956.18309999999997</v>
      </c>
      <c r="G37" s="16">
        <f>IF($C37,BETAW20T!F37,"")</f>
        <v>94</v>
      </c>
      <c r="H37" s="17">
        <f>IF($C37,BETAW20T!G37,"")</f>
        <v>74227602.520000011</v>
      </c>
      <c r="I37" s="16">
        <f>IF($C37,BETAW20T!H37,"")</f>
        <v>1967913</v>
      </c>
      <c r="J37" s="18">
        <f>IF($C37,BETAW20T!I37,"")</f>
        <v>37.718945156620244</v>
      </c>
      <c r="K37" s="17">
        <f>IF($C37,BETAW20T!J37,"")</f>
        <v>74227602.520000011</v>
      </c>
      <c r="L37" s="16">
        <f>IF($C37,BETAW20T!K37,"")</f>
        <v>1967913</v>
      </c>
      <c r="M37" s="15">
        <f>IF($C37,BETAW20T!L37,"")</f>
        <v>0</v>
      </c>
      <c r="N37" s="14">
        <f>IF($C37,BETAW20T!M37,"")</f>
        <v>1.0000674272080745</v>
      </c>
      <c r="O37" s="13">
        <f>IF($C37,BETAW20T!N37,"")</f>
        <v>0.99238942090514382</v>
      </c>
      <c r="P37" s="12">
        <f>IF($C37,BETAW20T!O37,"")</f>
        <v>7.6780063029307701E-3</v>
      </c>
    </row>
    <row r="38" spans="2:16" x14ac:dyDescent="0.3">
      <c r="B38" s="21">
        <f>BETAW20T!B38</f>
        <v>44365</v>
      </c>
      <c r="C38" s="73">
        <f t="shared" si="0"/>
        <v>1</v>
      </c>
      <c r="D38" s="20">
        <f>IF($C38,BETAW20T!C38,"")</f>
        <v>4079.57</v>
      </c>
      <c r="E38" s="22">
        <f>IF($C38,BETAW20T!D38,"")</f>
        <v>37.71</v>
      </c>
      <c r="F38" s="16">
        <f>IF($C38,BETAW20T!E38,"")</f>
        <v>167.83020000000002</v>
      </c>
      <c r="G38" s="16">
        <f>IF($C38,BETAW20T!F38,"")</f>
        <v>31</v>
      </c>
      <c r="H38" s="17">
        <f>IF($C38,BETAW20T!G38,"")</f>
        <v>74271819.430000007</v>
      </c>
      <c r="I38" s="16">
        <f>IF($C38,BETAW20T!H38,"")</f>
        <v>1967913</v>
      </c>
      <c r="J38" s="18">
        <f>IF($C38,BETAW20T!I38,"")</f>
        <v>37.741414091984758</v>
      </c>
      <c r="K38" s="17">
        <f>IF($C38,BETAW20T!J38,"")</f>
        <v>74271819.430000007</v>
      </c>
      <c r="L38" s="16">
        <f>IF($C38,BETAW20T!K38,"")</f>
        <v>1967913</v>
      </c>
      <c r="M38" s="15">
        <f>IF($C38,BETAW20T!L38,"")</f>
        <v>0</v>
      </c>
      <c r="N38" s="14">
        <f>IF($C38,BETAW20T!M38,"")</f>
        <v>1.0000013971651804</v>
      </c>
      <c r="O38" s="13">
        <f>IF($C38,BETAW20T!N38,"")</f>
        <v>0.99234546515269062</v>
      </c>
      <c r="P38" s="12">
        <f>IF($C38,BETAW20T!O38,"")</f>
        <v>7.6559320124898137E-3</v>
      </c>
    </row>
    <row r="39" spans="2:16" x14ac:dyDescent="0.3">
      <c r="B39" s="21">
        <f>BETAW20T!B39</f>
        <v>44364</v>
      </c>
      <c r="C39" s="73">
        <f t="shared" si="0"/>
        <v>1</v>
      </c>
      <c r="D39" s="20">
        <f>IF($C39,BETAW20T!C39,"")</f>
        <v>4059.41</v>
      </c>
      <c r="E39" s="22">
        <f>IF($C39,BETAW20T!D39,"")</f>
        <v>37.549999999999997</v>
      </c>
      <c r="F39" s="16">
        <f>IF($C39,BETAW20T!E39,"")</f>
        <v>501.21929999999998</v>
      </c>
      <c r="G39" s="16">
        <f>IF($C39,BETAW20T!F39,"")</f>
        <v>77</v>
      </c>
      <c r="H39" s="17">
        <f>IF($C39,BETAW20T!G39,"")</f>
        <v>73908469.360000014</v>
      </c>
      <c r="I39" s="16">
        <f>IF($C39,BETAW20T!H39,"")</f>
        <v>1967913</v>
      </c>
      <c r="J39" s="18">
        <f>IF($C39,BETAW20T!I39,"")</f>
        <v>37.556776829056986</v>
      </c>
      <c r="K39" s="17">
        <f>IF($C39,BETAW20T!J39,"")</f>
        <v>73908469.360000014</v>
      </c>
      <c r="L39" s="16">
        <f>IF($C39,BETAW20T!K39,"")</f>
        <v>1967913</v>
      </c>
      <c r="M39" s="15">
        <f>IF($C39,BETAW20T!L39,"")</f>
        <v>0</v>
      </c>
      <c r="N39" s="14">
        <f>IF($C39,BETAW20T!M39,"")</f>
        <v>1.0007011415667071</v>
      </c>
      <c r="O39" s="13">
        <f>IF($C39,BETAW20T!N39,"")</f>
        <v>0.99301812492575747</v>
      </c>
      <c r="P39" s="12">
        <f>IF($C39,BETAW20T!O39,"")</f>
        <v>7.6830166409496848E-3</v>
      </c>
    </row>
    <row r="40" spans="2:16" x14ac:dyDescent="0.3">
      <c r="B40" s="21">
        <f>BETAW20T!B40</f>
        <v>44363</v>
      </c>
      <c r="C40" s="73">
        <f t="shared" si="0"/>
        <v>1</v>
      </c>
      <c r="D40" s="20">
        <f>IF($C40,BETAW20T!C40,"")</f>
        <v>4084.53</v>
      </c>
      <c r="E40" s="22">
        <f>IF($C40,BETAW20T!D40,"")</f>
        <v>37.79</v>
      </c>
      <c r="F40" s="16">
        <f>IF($C40,BETAW20T!E40,"")</f>
        <v>514.19449999999995</v>
      </c>
      <c r="G40" s="16">
        <f>IF($C40,BETAW20T!F40,"")</f>
        <v>53</v>
      </c>
      <c r="H40" s="17">
        <f>IF($C40,BETAW20T!G40,"")</f>
        <v>74367906.969999999</v>
      </c>
      <c r="I40" s="16">
        <f>IF($C40,BETAW20T!H40,"")</f>
        <v>1967913</v>
      </c>
      <c r="J40" s="18">
        <f>IF($C40,BETAW20T!I40,"")</f>
        <v>37.790241220013286</v>
      </c>
      <c r="K40" s="17">
        <f>IF($C40,BETAW20T!J40,"")</f>
        <v>74367906.969999999</v>
      </c>
      <c r="L40" s="16">
        <f>IF($C40,BETAW20T!K40,"")</f>
        <v>1967913</v>
      </c>
      <c r="M40" s="15">
        <f>IF($C40,BETAW20T!L40,"")</f>
        <v>0</v>
      </c>
      <c r="N40" s="14">
        <f>IF($C40,BETAW20T!M40,"")</f>
        <v>1.0001774156425476</v>
      </c>
      <c r="O40" s="13">
        <f>IF($C40,BETAW20T!N40,"")</f>
        <v>0.99298909985176365</v>
      </c>
      <c r="P40" s="12">
        <f>IF($C40,BETAW20T!O40,"")</f>
        <v>7.188315790783913E-3</v>
      </c>
    </row>
    <row r="41" spans="2:16" x14ac:dyDescent="0.3">
      <c r="B41" s="21">
        <f>BETAW20T!B41</f>
        <v>44362</v>
      </c>
      <c r="C41" s="73">
        <f t="shared" si="0"/>
        <v>1</v>
      </c>
      <c r="D41" s="20">
        <f>IF($C41,BETAW20T!C41,"")</f>
        <v>4093.9</v>
      </c>
      <c r="E41" s="22">
        <f>IF($C41,BETAW20T!D41,"")</f>
        <v>37.9</v>
      </c>
      <c r="F41" s="16">
        <f>IF($C41,BETAW20T!E41,"")</f>
        <v>419.0326</v>
      </c>
      <c r="G41" s="16">
        <f>IF($C41,BETAW20T!F41,"")</f>
        <v>55</v>
      </c>
      <c r="H41" s="17">
        <f>IF($C41,BETAW20T!G41,"")</f>
        <v>74538958.019999996</v>
      </c>
      <c r="I41" s="16">
        <f>IF($C41,BETAW20T!H41,"")</f>
        <v>1967913</v>
      </c>
      <c r="J41" s="18">
        <f>IF($C41,BETAW20T!I41,"")</f>
        <v>37.87716124645754</v>
      </c>
      <c r="K41" s="17">
        <f>IF($C41,BETAW20T!J41,"")</f>
        <v>74538958.019999996</v>
      </c>
      <c r="L41" s="16">
        <f>IF($C41,BETAW20T!K41,"")</f>
        <v>1967913</v>
      </c>
      <c r="M41" s="15">
        <f>IF($C41,BETAW20T!L41,"")</f>
        <v>0</v>
      </c>
      <c r="N41" s="14">
        <f>IF($C41,BETAW20T!M41,"")</f>
        <v>1.0001544943785894</v>
      </c>
      <c r="O41" s="13">
        <f>IF($C41,BETAW20T!N41,"")</f>
        <v>0.99298133266285238</v>
      </c>
      <c r="P41" s="12">
        <f>IF($C41,BETAW20T!O41,"")</f>
        <v>7.1731617157371154E-3</v>
      </c>
    </row>
    <row r="42" spans="2:16" x14ac:dyDescent="0.3">
      <c r="B42" s="21">
        <f>BETAW20T!B42</f>
        <v>44361</v>
      </c>
      <c r="C42" s="73">
        <f t="shared" si="0"/>
        <v>1</v>
      </c>
      <c r="D42" s="20">
        <f>IF($C42,BETAW20T!C42,"")</f>
        <v>4135.8100000000004</v>
      </c>
      <c r="E42" s="22">
        <f>IF($C42,BETAW20T!D42,"")</f>
        <v>38.215000000000003</v>
      </c>
      <c r="F42" s="16">
        <f>IF($C42,BETAW20T!E42,"")</f>
        <v>209.5521</v>
      </c>
      <c r="G42" s="16">
        <f>IF($C42,BETAW20T!F42,"")</f>
        <v>44</v>
      </c>
      <c r="H42" s="17">
        <f>IF($C42,BETAW20T!G42,"")</f>
        <v>75302799.939999983</v>
      </c>
      <c r="I42" s="16">
        <f>IF($C42,BETAW20T!H42,"")</f>
        <v>1967913</v>
      </c>
      <c r="J42" s="18">
        <f>IF($C42,BETAW20T!I42,"")</f>
        <v>38.265309462359355</v>
      </c>
      <c r="K42" s="17">
        <f>IF($C42,BETAW20T!J42,"")</f>
        <v>75302799.939999983</v>
      </c>
      <c r="L42" s="16">
        <f>IF($C42,BETAW20T!K42,"")</f>
        <v>1967913</v>
      </c>
      <c r="M42" s="15">
        <f>IF($C42,BETAW20T!L42,"")</f>
        <v>0</v>
      </c>
      <c r="N42" s="14">
        <f>IF($C42,BETAW20T!M42,"")</f>
        <v>1.0001310364290288</v>
      </c>
      <c r="O42" s="13">
        <f>IF($C42,BETAW20T!N42,"")</f>
        <v>0.99297167448724766</v>
      </c>
      <c r="P42" s="12">
        <f>IF($C42,BETAW20T!O42,"")</f>
        <v>7.1593619417812063E-3</v>
      </c>
    </row>
    <row r="43" spans="2:16" x14ac:dyDescent="0.3">
      <c r="B43" s="21">
        <f>BETAW20T!B43</f>
        <v>44358</v>
      </c>
      <c r="C43" s="73">
        <f t="shared" si="0"/>
        <v>1</v>
      </c>
      <c r="D43" s="20">
        <f>IF($C43,BETAW20T!C43,"")</f>
        <v>4083.43</v>
      </c>
      <c r="E43" s="22">
        <f>IF($C43,BETAW20T!D43,"")</f>
        <v>37.79</v>
      </c>
      <c r="F43" s="16">
        <f>IF($C43,BETAW20T!E43,"")</f>
        <v>203.791</v>
      </c>
      <c r="G43" s="16">
        <f>IF($C43,BETAW20T!F43,"")</f>
        <v>47</v>
      </c>
      <c r="H43" s="17">
        <f>IF($C43,BETAW20T!G43,"")</f>
        <v>74354681.609999999</v>
      </c>
      <c r="I43" s="16">
        <f>IF($C43,BETAW20T!H43,"")</f>
        <v>1967913</v>
      </c>
      <c r="J43" s="18">
        <f>IF($C43,BETAW20T!I43,"")</f>
        <v>37.783520719665958</v>
      </c>
      <c r="K43" s="17">
        <f>IF($C43,BETAW20T!J43,"")</f>
        <v>74354681.609999999</v>
      </c>
      <c r="L43" s="16">
        <f>IF($C43,BETAW20T!K43,"")</f>
        <v>1967913</v>
      </c>
      <c r="M43" s="15">
        <f>IF($C43,BETAW20T!L43,"")</f>
        <v>0</v>
      </c>
      <c r="N43" s="14">
        <f>IF($C43,BETAW20T!M43,"")</f>
        <v>1.0000662780055445</v>
      </c>
      <c r="O43" s="13">
        <f>IF($C43,BETAW20T!N43,"")</f>
        <v>0.99289578129362932</v>
      </c>
      <c r="P43" s="12">
        <f>IF($C43,BETAW20T!O43,"")</f>
        <v>7.1704967119151112E-3</v>
      </c>
    </row>
    <row r="44" spans="2:16" x14ac:dyDescent="0.3">
      <c r="B44" s="21">
        <f>BETAW20T!B44</f>
        <v>44357</v>
      </c>
      <c r="C44" s="73">
        <f t="shared" si="0"/>
        <v>1</v>
      </c>
      <c r="D44" s="20">
        <f>IF($C44,BETAW20T!C44,"")</f>
        <v>4105.87</v>
      </c>
      <c r="E44" s="22">
        <f>IF($C44,BETAW20T!D44,"")</f>
        <v>38.020000000000003</v>
      </c>
      <c r="F44" s="16">
        <f>IF($C44,BETAW20T!E44,"")</f>
        <v>394.41800000000001</v>
      </c>
      <c r="G44" s="16">
        <f>IF($C44,BETAW20T!F44,"")</f>
        <v>51</v>
      </c>
      <c r="H44" s="17">
        <f>IF($C44,BETAW20T!G44,"")</f>
        <v>74766358.010000005</v>
      </c>
      <c r="I44" s="16">
        <f>IF($C44,BETAW20T!H44,"")</f>
        <v>1967913</v>
      </c>
      <c r="J44" s="18">
        <f>IF($C44,BETAW20T!I44,"")</f>
        <v>37.992715130191229</v>
      </c>
      <c r="K44" s="17">
        <f>IF($C44,BETAW20T!J44,"")</f>
        <v>74766358.010000005</v>
      </c>
      <c r="L44" s="16">
        <f>IF($C44,BETAW20T!K44,"")</f>
        <v>1967913</v>
      </c>
      <c r="M44" s="15">
        <f>IF($C44,BETAW20T!L44,"")</f>
        <v>0</v>
      </c>
      <c r="N44" s="14">
        <f>IF($C44,BETAW20T!M44,"")</f>
        <v>1.0000439688395624</v>
      </c>
      <c r="O44" s="13">
        <f>IF($C44,BETAW20T!N44,"")</f>
        <v>0.99285597661546443</v>
      </c>
      <c r="P44" s="12">
        <f>IF($C44,BETAW20T!O44,"")</f>
        <v>7.1879922240979032E-3</v>
      </c>
    </row>
    <row r="45" spans="2:16" x14ac:dyDescent="0.3">
      <c r="B45" s="21">
        <f>BETAW20T!B45</f>
        <v>44356</v>
      </c>
      <c r="C45" s="73">
        <f t="shared" si="0"/>
        <v>1</v>
      </c>
      <c r="D45" s="20">
        <f>IF($C45,BETAW20T!C45,"")</f>
        <v>4072.01</v>
      </c>
      <c r="E45" s="22">
        <f>IF($C45,BETAW20T!D45,"")</f>
        <v>37.715000000000003</v>
      </c>
      <c r="F45" s="16">
        <f>IF($C45,BETAW20T!E45,"")</f>
        <v>275.32650000000001</v>
      </c>
      <c r="G45" s="16">
        <f>IF($C45,BETAW20T!F45,"")</f>
        <v>65</v>
      </c>
      <c r="H45" s="17">
        <f>IF($C45,BETAW20T!G45,"")</f>
        <v>74150547.599999994</v>
      </c>
      <c r="I45" s="16">
        <f>IF($C45,BETAW20T!H45,"")</f>
        <v>1967913</v>
      </c>
      <c r="J45" s="18">
        <f>IF($C45,BETAW20T!I45,"")</f>
        <v>37.679789502889605</v>
      </c>
      <c r="K45" s="17">
        <f>IF($C45,BETAW20T!J45,"")</f>
        <v>74150547.599999994</v>
      </c>
      <c r="L45" s="16">
        <f>IF($C45,BETAW20T!K45,"")</f>
        <v>1967913</v>
      </c>
      <c r="M45" s="15">
        <f>IF($C45,BETAW20T!L45,"")</f>
        <v>0</v>
      </c>
      <c r="N45" s="14">
        <f>IF($C45,BETAW20T!M45,"")</f>
        <v>1.0000222394851204</v>
      </c>
      <c r="O45" s="13">
        <f>IF($C45,BETAW20T!N45,"")</f>
        <v>0.99284845564646929</v>
      </c>
      <c r="P45" s="12">
        <f>IF($C45,BETAW20T!O45,"")</f>
        <v>7.1737838386509781E-3</v>
      </c>
    </row>
    <row r="46" spans="2:16" x14ac:dyDescent="0.3">
      <c r="B46" s="21">
        <f>BETAW20T!B46</f>
        <v>44355</v>
      </c>
      <c r="C46" s="73">
        <f t="shared" si="0"/>
        <v>1</v>
      </c>
      <c r="D46" s="20">
        <f>IF($C46,BETAW20T!C46,"")</f>
        <v>4107.1899999999996</v>
      </c>
      <c r="E46" s="22">
        <f>IF($C46,BETAW20T!D46,"")</f>
        <v>38.01</v>
      </c>
      <c r="F46" s="16">
        <f>IF($C46,BETAW20T!E46,"")</f>
        <v>307.1628</v>
      </c>
      <c r="G46" s="16">
        <f>IF($C46,BETAW20T!F46,"")</f>
        <v>60</v>
      </c>
      <c r="H46" s="17">
        <f>IF($C46,BETAW20T!G46,"")</f>
        <v>74793355.409999996</v>
      </c>
      <c r="I46" s="16">
        <f>IF($C46,BETAW20T!H46,"")</f>
        <v>1967913</v>
      </c>
      <c r="J46" s="18">
        <f>IF($C46,BETAW20T!I46,"")</f>
        <v>38.006433927719364</v>
      </c>
      <c r="K46" s="17">
        <f>IF($C46,BETAW20T!J46,"")</f>
        <v>74793355.409999996</v>
      </c>
      <c r="L46" s="16">
        <f>IF($C46,BETAW20T!K46,"")</f>
        <v>1967913</v>
      </c>
      <c r="M46" s="15">
        <f>IF($C46,BETAW20T!L46,"")</f>
        <v>0</v>
      </c>
      <c r="N46" s="14">
        <f>IF($C46,BETAW20T!M46,"")</f>
        <v>1.000000139985697</v>
      </c>
      <c r="O46" s="13">
        <f>IF($C46,BETAW20T!N46,"")</f>
        <v>0.9928174163726825</v>
      </c>
      <c r="P46" s="12">
        <f>IF($C46,BETAW20T!O46,"")</f>
        <v>7.1827236130145968E-3</v>
      </c>
    </row>
    <row r="47" spans="2:16" x14ac:dyDescent="0.3">
      <c r="B47" s="21">
        <f>BETAW20T!B47</f>
        <v>44354</v>
      </c>
      <c r="C47" s="73">
        <f t="shared" si="0"/>
        <v>1</v>
      </c>
      <c r="D47" s="20">
        <f>IF($C47,BETAW20T!C47,"")</f>
        <v>4123.74</v>
      </c>
      <c r="E47" s="22">
        <f>IF($C47,BETAW20T!D47,"")</f>
        <v>38.200000000000003</v>
      </c>
      <c r="F47" s="16">
        <f>IF($C47,BETAW20T!E47,"")</f>
        <v>1505.2329999999999</v>
      </c>
      <c r="G47" s="16">
        <f>IF($C47,BETAW20T!F47,"")</f>
        <v>83</v>
      </c>
      <c r="H47" s="17">
        <f>IF($C47,BETAW20T!G47,"")</f>
        <v>75097546.669999987</v>
      </c>
      <c r="I47" s="16">
        <f>IF($C47,BETAW20T!H47,"")</f>
        <v>1967913</v>
      </c>
      <c r="J47" s="18">
        <f>IF($C47,BETAW20T!I47,"")</f>
        <v>38.161009490765082</v>
      </c>
      <c r="K47" s="17">
        <f>IF($C47,BETAW20T!J47,"")</f>
        <v>75097546.669999987</v>
      </c>
      <c r="L47" s="16">
        <f>IF($C47,BETAW20T!K47,"")</f>
        <v>1967913</v>
      </c>
      <c r="M47" s="15">
        <f>IF($C47,BETAW20T!L47,"")</f>
        <v>0</v>
      </c>
      <c r="N47" s="14">
        <f>IF($C47,BETAW20T!M47,"")</f>
        <v>0.99997818157752616</v>
      </c>
      <c r="O47" s="13">
        <f>IF($C47,BETAW20T!N47,"")</f>
        <v>0.99277847900433958</v>
      </c>
      <c r="P47" s="12">
        <f>IF($C47,BETAW20T!O47,"")</f>
        <v>7.1997025731866037E-3</v>
      </c>
    </row>
    <row r="48" spans="2:16" x14ac:dyDescent="0.3">
      <c r="B48" s="21">
        <f>BETAW20T!B48</f>
        <v>44351</v>
      </c>
      <c r="C48" s="73">
        <f t="shared" si="0"/>
        <v>1</v>
      </c>
      <c r="D48" s="20">
        <f>IF($C48,BETAW20T!C48,"")</f>
        <v>4138.3599999999997</v>
      </c>
      <c r="E48" s="22">
        <f>IF($C48,BETAW20T!D48,"")</f>
        <v>38.18</v>
      </c>
      <c r="F48" s="16">
        <f>IF($C48,BETAW20T!E48,"")</f>
        <v>450.94590000000005</v>
      </c>
      <c r="G48" s="16">
        <f>IF($C48,BETAW20T!F48,"")</f>
        <v>58</v>
      </c>
      <c r="H48" s="17">
        <f>IF($C48,BETAW20T!G48,"")</f>
        <v>75365423.310000002</v>
      </c>
      <c r="I48" s="16">
        <f>IF($C48,BETAW20T!H48,"")</f>
        <v>1967913</v>
      </c>
      <c r="J48" s="18">
        <f>IF($C48,BETAW20T!I48,"")</f>
        <v>38.297131687223981</v>
      </c>
      <c r="K48" s="17">
        <f>IF($C48,BETAW20T!J48,"")</f>
        <v>75365423.310000002</v>
      </c>
      <c r="L48" s="16">
        <f>IF($C48,BETAW20T!K48,"")</f>
        <v>1967913</v>
      </c>
      <c r="M48" s="15">
        <f>IF($C48,BETAW20T!L48,"")</f>
        <v>0</v>
      </c>
      <c r="N48" s="14">
        <f>IF($C48,BETAW20T!M48,"")</f>
        <v>0.99991236936369565</v>
      </c>
      <c r="O48" s="13">
        <f>IF($C48,BETAW20T!N48,"")</f>
        <v>0.99275869097483604</v>
      </c>
      <c r="P48" s="12">
        <f>IF($C48,BETAW20T!O48,"")</f>
        <v>7.1536783888595662E-3</v>
      </c>
    </row>
    <row r="49" spans="2:16" x14ac:dyDescent="0.3">
      <c r="B49" s="21">
        <f>BETAW20T!B49</f>
        <v>44349</v>
      </c>
      <c r="C49" s="73">
        <f t="shared" si="0"/>
        <v>1</v>
      </c>
      <c r="D49" s="20">
        <f>IF($C49,BETAW20T!C49,"")</f>
        <v>4134.08</v>
      </c>
      <c r="E49" s="22">
        <f>IF($C49,BETAW20T!D49,"")</f>
        <v>38.200000000000003</v>
      </c>
      <c r="F49" s="16">
        <f>IF($C49,BETAW20T!E49,"")</f>
        <v>436.46729999999997</v>
      </c>
      <c r="G49" s="16">
        <f>IF($C49,BETAW20T!F49,"")</f>
        <v>53</v>
      </c>
      <c r="H49" s="17">
        <f>IF($C49,BETAW20T!G49,"")</f>
        <v>75290243.460000008</v>
      </c>
      <c r="I49" s="16">
        <f>IF($C49,BETAW20T!H49,"")</f>
        <v>1967913</v>
      </c>
      <c r="J49" s="18">
        <f>IF($C49,BETAW20T!I49,"")</f>
        <v>38.258928855086587</v>
      </c>
      <c r="K49" s="17">
        <f>IF($C49,BETAW20T!J49,"")</f>
        <v>75290243.460000008</v>
      </c>
      <c r="L49" s="16">
        <f>IF($C49,BETAW20T!K49,"")</f>
        <v>1967913</v>
      </c>
      <c r="M49" s="15">
        <f>IF($C49,BETAW20T!L49,"")</f>
        <v>0</v>
      </c>
      <c r="N49" s="14">
        <f>IF($C49,BETAW20T!M49,"")</f>
        <v>0.99927886977774416</v>
      </c>
      <c r="O49" s="13">
        <f>IF($C49,BETAW20T!N49,"")</f>
        <v>0.99272476691762834</v>
      </c>
      <c r="P49" s="12">
        <f>IF($C49,BETAW20T!O49,"")</f>
        <v>6.5541028601157876E-3</v>
      </c>
    </row>
    <row r="50" spans="2:16" x14ac:dyDescent="0.3">
      <c r="B50" s="21">
        <f>BETAW20T!B50</f>
        <v>44348</v>
      </c>
      <c r="C50" s="73">
        <f t="shared" si="0"/>
        <v>1</v>
      </c>
      <c r="D50" s="20">
        <f>IF($C50,BETAW20T!C50,"")</f>
        <v>4096.49</v>
      </c>
      <c r="E50" s="22">
        <f>IF($C50,BETAW20T!D50,"")</f>
        <v>38.200000000000003</v>
      </c>
      <c r="F50" s="16">
        <f>IF($C50,BETAW20T!E50,"")</f>
        <v>1094.876</v>
      </c>
      <c r="G50" s="16">
        <f>IF($C50,BETAW20T!F50,"")</f>
        <v>92</v>
      </c>
      <c r="H50" s="17">
        <f>IF($C50,BETAW20T!G50,"")</f>
        <v>74608997.270000011</v>
      </c>
      <c r="I50" s="16">
        <f>IF($C50,BETAW20T!H50,"")</f>
        <v>1967913</v>
      </c>
      <c r="J50" s="18">
        <f>IF($C50,BETAW20T!I50,"")</f>
        <v>37.912751869620259</v>
      </c>
      <c r="K50" s="17">
        <f>IF($C50,BETAW20T!J50,"")</f>
        <v>74608997.270000011</v>
      </c>
      <c r="L50" s="16">
        <f>IF($C50,BETAW20T!K50,"")</f>
        <v>1967913</v>
      </c>
      <c r="M50" s="15">
        <f>IF($C50,BETAW20T!L50,"")</f>
        <v>0</v>
      </c>
      <c r="N50" s="14">
        <f>IF($C50,BETAW20T!M50,"")</f>
        <v>0.9999588932955511</v>
      </c>
      <c r="O50" s="13">
        <f>IF($C50,BETAW20T!N50,"")</f>
        <v>0.99338622755893247</v>
      </c>
      <c r="P50" s="12">
        <f>IF($C50,BETAW20T!O50,"")</f>
        <v>6.5726657366186039E-3</v>
      </c>
    </row>
    <row r="51" spans="2:16" x14ac:dyDescent="0.3">
      <c r="B51" s="21">
        <f>BETAW20T!B51</f>
        <v>44347</v>
      </c>
      <c r="C51" s="73">
        <f t="shared" si="0"/>
        <v>1</v>
      </c>
      <c r="D51" s="20">
        <f>IF($C51,BETAW20T!C51,"")</f>
        <v>4096.4799999999996</v>
      </c>
      <c r="E51" s="22">
        <f>IF($C51,BETAW20T!D51,"")</f>
        <v>37.92</v>
      </c>
      <c r="F51" s="16">
        <f>IF($C51,BETAW20T!E51,"")</f>
        <v>785.87689999999998</v>
      </c>
      <c r="G51" s="16">
        <f>IF($C51,BETAW20T!F51,"")</f>
        <v>129</v>
      </c>
      <c r="H51" s="17">
        <f>IF($C51,BETAW20T!G51,"")</f>
        <v>74610757.24000001</v>
      </c>
      <c r="I51" s="16">
        <f>IF($C51,BETAW20T!H51,"")</f>
        <v>1967913</v>
      </c>
      <c r="J51" s="18">
        <f>IF($C51,BETAW20T!I51,"")</f>
        <v>37.913646202855517</v>
      </c>
      <c r="K51" s="17">
        <f>IF($C51,BETAW20T!J51,"")</f>
        <v>74610757.24000001</v>
      </c>
      <c r="L51" s="16">
        <f>IF($C51,BETAW20T!K51,"")</f>
        <v>1967913</v>
      </c>
      <c r="M51" s="15">
        <f>IF($C51,BETAW20T!L51,"")</f>
        <v>0</v>
      </c>
      <c r="N51" s="14">
        <f>IF($C51,BETAW20T!M51,"")</f>
        <v>0.99993687505429196</v>
      </c>
      <c r="O51" s="13">
        <f>IF($C51,BETAW20T!N51,"")</f>
        <v>0.99335846708530184</v>
      </c>
      <c r="P51" s="12">
        <f>IF($C51,BETAW20T!O51,"")</f>
        <v>6.5784079689900753E-3</v>
      </c>
    </row>
    <row r="52" spans="2:16" x14ac:dyDescent="0.3">
      <c r="B52" s="21">
        <f>BETAW20T!B52</f>
        <v>44344</v>
      </c>
      <c r="C52" s="73">
        <f t="shared" si="0"/>
        <v>1</v>
      </c>
      <c r="D52" s="20">
        <f>IF($C52,BETAW20T!C52,"")</f>
        <v>4095.91</v>
      </c>
      <c r="E52" s="22">
        <f>IF($C52,BETAW20T!D52,"")</f>
        <v>37.92</v>
      </c>
      <c r="F52" s="16">
        <f>IF($C52,BETAW20T!E52,"")</f>
        <v>1914.5719999999999</v>
      </c>
      <c r="G52" s="16">
        <f>IF($C52,BETAW20T!F52,"")</f>
        <v>111</v>
      </c>
      <c r="H52" s="17">
        <f>IF($C52,BETAW20T!G52,"")</f>
        <v>74606772.920000017</v>
      </c>
      <c r="I52" s="16">
        <f>IF($C52,BETAW20T!H52,"")</f>
        <v>1967913</v>
      </c>
      <c r="J52" s="18">
        <f>IF($C52,BETAW20T!I52,"")</f>
        <v>37.911621560505985</v>
      </c>
      <c r="K52" s="17">
        <f>IF($C52,BETAW20T!J52,"")</f>
        <v>74606772.920000017</v>
      </c>
      <c r="L52" s="16">
        <f>IF($C52,BETAW20T!K52,"")</f>
        <v>1967913</v>
      </c>
      <c r="M52" s="15">
        <f>IF($C52,BETAW20T!L52,"")</f>
        <v>0</v>
      </c>
      <c r="N52" s="14">
        <f>IF($C52,BETAW20T!M52,"")</f>
        <v>1.0013072680426021</v>
      </c>
      <c r="O52" s="13">
        <f>IF($C52,BETAW20T!N52,"")</f>
        <v>0.99471966237673293</v>
      </c>
      <c r="P52" s="12">
        <f>IF($C52,BETAW20T!O52,"")</f>
        <v>6.5876056658690802E-3</v>
      </c>
    </row>
    <row r="53" spans="2:16" x14ac:dyDescent="0.3">
      <c r="B53" s="21">
        <f>BETAW20T!B53</f>
        <v>44343</v>
      </c>
      <c r="C53" s="73">
        <f t="shared" si="0"/>
        <v>1</v>
      </c>
      <c r="D53" s="20">
        <f>IF($C53,BETAW20T!C53,"")</f>
        <v>4043.09</v>
      </c>
      <c r="E53" s="22">
        <f>IF($C53,BETAW20T!D53,"")</f>
        <v>37.42</v>
      </c>
      <c r="F53" s="16">
        <f>IF($C53,BETAW20T!E53,"")</f>
        <v>514.50970000000007</v>
      </c>
      <c r="G53" s="16">
        <f>IF($C53,BETAW20T!F53,"")</f>
        <v>93</v>
      </c>
      <c r="H53" s="17">
        <f>IF($C53,BETAW20T!G53,"")</f>
        <v>73645343.390000001</v>
      </c>
      <c r="I53" s="16">
        <f>IF($C53,BETAW20T!H53,"")</f>
        <v>1967913</v>
      </c>
      <c r="J53" s="18">
        <f>IF($C53,BETAW20T!I53,"")</f>
        <v>37.423068697650763</v>
      </c>
      <c r="K53" s="17">
        <f>IF($C53,BETAW20T!J53,"")</f>
        <v>73645343.390000001</v>
      </c>
      <c r="L53" s="16">
        <f>IF($C53,BETAW20T!K53,"")</f>
        <v>1967913</v>
      </c>
      <c r="M53" s="15">
        <f>IF($C53,BETAW20T!L53,"")</f>
        <v>0</v>
      </c>
      <c r="N53" s="14">
        <f>IF($C53,BETAW20T!M53,"")</f>
        <v>1.0000883455721774</v>
      </c>
      <c r="O53" s="13">
        <f>IF($C53,BETAW20T!N53,"")</f>
        <v>0.99471122351976304</v>
      </c>
      <c r="P53" s="12">
        <f>IF($C53,BETAW20T!O53,"")</f>
        <v>5.377122052414399E-3</v>
      </c>
    </row>
    <row r="54" spans="2:16" x14ac:dyDescent="0.3">
      <c r="B54" s="21">
        <f>BETAW20T!B54</f>
        <v>44342</v>
      </c>
      <c r="C54" s="73">
        <f t="shared" si="0"/>
        <v>1</v>
      </c>
      <c r="D54" s="20">
        <f>IF($C54,BETAW20T!C54,"")</f>
        <v>3965.12</v>
      </c>
      <c r="E54" s="22">
        <f>IF($C54,BETAW20T!D54,"")</f>
        <v>36.700000000000003</v>
      </c>
      <c r="F54" s="16">
        <f>IF($C54,BETAW20T!E54,"")</f>
        <v>421.0016</v>
      </c>
      <c r="G54" s="16">
        <f>IF($C54,BETAW20T!F54,"")</f>
        <v>59</v>
      </c>
      <c r="H54" s="17">
        <f>IF($C54,BETAW20T!G54,"")</f>
        <v>71492894.75999999</v>
      </c>
      <c r="I54" s="16">
        <f>IF($C54,BETAW20T!H54,"")</f>
        <v>1947913</v>
      </c>
      <c r="J54" s="18">
        <f>IF($C54,BETAW20T!I54,"")</f>
        <v>36.702303829791163</v>
      </c>
      <c r="K54" s="17">
        <f>IF($C54,BETAW20T!J54,"")</f>
        <v>72226940.836595818</v>
      </c>
      <c r="L54" s="16">
        <f>IF($C54,BETAW20T!K54,"")</f>
        <v>1967913</v>
      </c>
      <c r="M54" s="15">
        <f>IF($C54,BETAW20T!L54,"")</f>
        <v>0</v>
      </c>
      <c r="N54" s="14">
        <f>IF($C54,BETAW20T!M54,"")</f>
        <v>1.0000638968416871</v>
      </c>
      <c r="O54" s="13">
        <f>IF($C54,BETAW20T!N54,"")</f>
        <v>0.99468584821466854</v>
      </c>
      <c r="P54" s="12">
        <f>IF($C54,BETAW20T!O54,"")</f>
        <v>5.3780486270184917E-3</v>
      </c>
    </row>
    <row r="55" spans="2:16" x14ac:dyDescent="0.3">
      <c r="B55" s="21">
        <f>BETAW20T!B55</f>
        <v>44341</v>
      </c>
      <c r="C55" s="73">
        <f t="shared" si="0"/>
        <v>1</v>
      </c>
      <c r="D55" s="20">
        <f>IF($C55,BETAW20T!C55,"")</f>
        <v>3944.75</v>
      </c>
      <c r="E55" s="22">
        <f>IF($C55,BETAW20T!D55,"")</f>
        <v>36.520000000000003</v>
      </c>
      <c r="F55" s="16">
        <f>IF($C55,BETAW20T!E55,"")</f>
        <v>290.79970000000003</v>
      </c>
      <c r="G55" s="16">
        <f>IF($C55,BETAW20T!F55,"")</f>
        <v>48</v>
      </c>
      <c r="H55" s="17">
        <f>IF($C55,BETAW20T!G55,"")</f>
        <v>71129582.539999992</v>
      </c>
      <c r="I55" s="16">
        <f>IF($C55,BETAW20T!H55,"")</f>
        <v>1947913</v>
      </c>
      <c r="J55" s="18">
        <f>IF($C55,BETAW20T!I55,"")</f>
        <v>36.515790253466143</v>
      </c>
      <c r="K55" s="17">
        <f>IF($C55,BETAW20T!J55,"")</f>
        <v>71859898.345069319</v>
      </c>
      <c r="L55" s="16">
        <f>IF($C55,BETAW20T!K55,"")</f>
        <v>1967913</v>
      </c>
      <c r="M55" s="15">
        <f>IF($C55,BETAW20T!L55,"")</f>
        <v>20000</v>
      </c>
      <c r="N55" s="14">
        <f>IF($C55,BETAW20T!M55,"")</f>
        <v>1.0000418115666718</v>
      </c>
      <c r="O55" s="13">
        <f>IF($C55,BETAW20T!N55,"")</f>
        <v>0.99463378833048721</v>
      </c>
      <c r="P55" s="12">
        <f>IF($C55,BETAW20T!O55,"")</f>
        <v>5.4080232361846253E-3</v>
      </c>
    </row>
    <row r="56" spans="2:16" x14ac:dyDescent="0.3">
      <c r="B56" s="21">
        <f>BETAW20T!B56</f>
        <v>44340</v>
      </c>
      <c r="C56" s="73">
        <f t="shared" si="0"/>
        <v>1</v>
      </c>
      <c r="D56" s="20">
        <f>IF($C56,BETAW20T!C56,"")</f>
        <v>3908.86</v>
      </c>
      <c r="E56" s="22">
        <f>IF($C56,BETAW20T!D56,"")</f>
        <v>36.19</v>
      </c>
      <c r="F56" s="16">
        <f>IF($C56,BETAW20T!E56,"")</f>
        <v>218.54129999999998</v>
      </c>
      <c r="G56" s="16">
        <f>IF($C56,BETAW20T!F56,"")</f>
        <v>57</v>
      </c>
      <c r="H56" s="17">
        <f>IF($C56,BETAW20T!G56,"")</f>
        <v>70483752.459999993</v>
      </c>
      <c r="I56" s="16">
        <f>IF($C56,BETAW20T!H56,"")</f>
        <v>1947913</v>
      </c>
      <c r="J56" s="18">
        <f>IF($C56,BETAW20T!I56,"")</f>
        <v>36.184240497393873</v>
      </c>
      <c r="K56" s="17">
        <f>IF($C56,BETAW20T!J56,"")</f>
        <v>70483752.459999993</v>
      </c>
      <c r="L56" s="16">
        <f>IF($C56,BETAW20T!K56,"")</f>
        <v>1947913</v>
      </c>
      <c r="M56" s="15">
        <f>IF($C56,BETAW20T!L56,"")</f>
        <v>0</v>
      </c>
      <c r="N56" s="14">
        <f>IF($C56,BETAW20T!M56,"")</f>
        <v>1.0000359382114543</v>
      </c>
      <c r="O56" s="13">
        <f>IF($C56,BETAW20T!N56,"")</f>
        <v>0.99459127917151757</v>
      </c>
      <c r="P56" s="12">
        <f>IF($C56,BETAW20T!O56,"")</f>
        <v>5.444659039936706E-3</v>
      </c>
    </row>
    <row r="57" spans="2:16" x14ac:dyDescent="0.3">
      <c r="B57" s="21">
        <f>BETAW20T!B57</f>
        <v>44337</v>
      </c>
      <c r="C57" s="73">
        <f t="shared" si="0"/>
        <v>1</v>
      </c>
      <c r="D57" s="20">
        <f>IF($C57,BETAW20T!C57,"")</f>
        <v>3917.81</v>
      </c>
      <c r="E57" s="22">
        <f>IF($C57,BETAW20T!D57,"")</f>
        <v>36.270000000000003</v>
      </c>
      <c r="F57" s="16">
        <f>IF($C57,BETAW20T!E57,"")</f>
        <v>482.40559999999999</v>
      </c>
      <c r="G57" s="16">
        <f>IF($C57,BETAW20T!F57,"")</f>
        <v>55</v>
      </c>
      <c r="H57" s="17">
        <f>IF($C57,BETAW20T!G57,"")</f>
        <v>70649330.479999989</v>
      </c>
      <c r="I57" s="16">
        <f>IF($C57,BETAW20T!H57,"")</f>
        <v>1947913</v>
      </c>
      <c r="J57" s="18">
        <f>IF($C57,BETAW20T!I57,"")</f>
        <v>36.269243277292155</v>
      </c>
      <c r="K57" s="17">
        <f>IF($C57,BETAW20T!J57,"")</f>
        <v>70649330.479999989</v>
      </c>
      <c r="L57" s="16">
        <f>IF($C57,BETAW20T!K57,"")</f>
        <v>1947913</v>
      </c>
      <c r="M57" s="15">
        <f>IF($C57,BETAW20T!L57,"")</f>
        <v>0</v>
      </c>
      <c r="N57" s="14">
        <f>IF($C57,BETAW20T!M57,"")</f>
        <v>0.99996991620464692</v>
      </c>
      <c r="O57" s="13">
        <f>IF($C57,BETAW20T!N57,"")</f>
        <v>0.99453292200540622</v>
      </c>
      <c r="P57" s="12">
        <f>IF($C57,BETAW20T!O57,"")</f>
        <v>5.4369941992407122E-3</v>
      </c>
    </row>
    <row r="58" spans="2:16" x14ac:dyDescent="0.3">
      <c r="B58" s="21">
        <f>BETAW20T!B58</f>
        <v>44336</v>
      </c>
      <c r="C58" s="73">
        <f t="shared" si="0"/>
        <v>1</v>
      </c>
      <c r="D58" s="20">
        <f>IF($C58,BETAW20T!C58,"")</f>
        <v>3903.37</v>
      </c>
      <c r="E58" s="22">
        <f>IF($C58,BETAW20T!D58,"")</f>
        <v>36.14</v>
      </c>
      <c r="F58" s="16">
        <f>IF($C58,BETAW20T!E58,"")</f>
        <v>493.48590000000002</v>
      </c>
      <c r="G58" s="16">
        <f>IF($C58,BETAW20T!F58,"")</f>
        <v>61</v>
      </c>
      <c r="H58" s="17">
        <f>IF($C58,BETAW20T!G58,"")</f>
        <v>70390969.019999996</v>
      </c>
      <c r="I58" s="16">
        <f>IF($C58,BETAW20T!H58,"")</f>
        <v>1947913</v>
      </c>
      <c r="J58" s="18">
        <f>IF($C58,BETAW20T!I58,"")</f>
        <v>36.136608267412349</v>
      </c>
      <c r="K58" s="17">
        <f>IF($C58,BETAW20T!J58,"")</f>
        <v>70390969.019999996</v>
      </c>
      <c r="L58" s="16">
        <f>IF($C58,BETAW20T!K58,"")</f>
        <v>1947913</v>
      </c>
      <c r="M58" s="15">
        <f>IF($C58,BETAW20T!L58,"")</f>
        <v>0</v>
      </c>
      <c r="N58" s="14">
        <f>IF($C58,BETAW20T!M58,"")</f>
        <v>0.99994776048616474</v>
      </c>
      <c r="O58" s="13">
        <f>IF($C58,BETAW20T!N58,"")</f>
        <v>0.99450103904820486</v>
      </c>
      <c r="P58" s="12">
        <f>IF($C58,BETAW20T!O58,"")</f>
        <v>5.4467214379598271E-3</v>
      </c>
    </row>
    <row r="59" spans="2:16" x14ac:dyDescent="0.3">
      <c r="B59" s="21">
        <f>BETAW20T!B59</f>
        <v>44335</v>
      </c>
      <c r="C59" s="73">
        <f t="shared" si="0"/>
        <v>1</v>
      </c>
      <c r="D59" s="20">
        <f>IF($C59,BETAW20T!C59,"")</f>
        <v>3874.01</v>
      </c>
      <c r="E59" s="22">
        <f>IF($C59,BETAW20T!D59,"")</f>
        <v>35.869999999999997</v>
      </c>
      <c r="F59" s="16">
        <f>IF($C59,BETAW20T!E59,"")</f>
        <v>1183.9639999999999</v>
      </c>
      <c r="G59" s="16">
        <f>IF($C59,BETAW20T!F59,"")</f>
        <v>92</v>
      </c>
      <c r="H59" s="17">
        <f>IF($C59,BETAW20T!G59,"")</f>
        <v>69863600.679999992</v>
      </c>
      <c r="I59" s="16">
        <f>IF($C59,BETAW20T!H59,"")</f>
        <v>1947913</v>
      </c>
      <c r="J59" s="18">
        <f>IF($C59,BETAW20T!I59,"")</f>
        <v>35.865873208916412</v>
      </c>
      <c r="K59" s="17">
        <f>IF($C59,BETAW20T!J59,"")</f>
        <v>69863600.679999992</v>
      </c>
      <c r="L59" s="16">
        <f>IF($C59,BETAW20T!K59,"")</f>
        <v>1947913</v>
      </c>
      <c r="M59" s="15">
        <f>IF($C59,BETAW20T!L59,"")</f>
        <v>0</v>
      </c>
      <c r="N59" s="14">
        <f>IF($C59,BETAW20T!M59,"")</f>
        <v>0.99992164847006582</v>
      </c>
      <c r="O59" s="13">
        <f>IF($C59,BETAW20T!N59,"")</f>
        <v>0.99447245895944014</v>
      </c>
      <c r="P59" s="12">
        <f>IF($C59,BETAW20T!O59,"")</f>
        <v>5.4491895106257215E-3</v>
      </c>
    </row>
    <row r="60" spans="2:16" x14ac:dyDescent="0.3">
      <c r="B60" s="21">
        <f>BETAW20T!B60</f>
        <v>44334</v>
      </c>
      <c r="C60" s="73">
        <f t="shared" si="0"/>
        <v>1</v>
      </c>
      <c r="D60" s="20">
        <f>IF($C60,BETAW20T!C60,"")</f>
        <v>3913.19</v>
      </c>
      <c r="E60" s="22">
        <f>IF($C60,BETAW20T!D60,"")</f>
        <v>36.229999999999997</v>
      </c>
      <c r="F60" s="16">
        <f>IF($C60,BETAW20T!E60,"")</f>
        <v>364.47090000000003</v>
      </c>
      <c r="G60" s="16">
        <f>IF($C60,BETAW20T!F60,"")</f>
        <v>81</v>
      </c>
      <c r="H60" s="17">
        <f>IF($C60,BETAW20T!G60,"")</f>
        <v>70572100.179999992</v>
      </c>
      <c r="I60" s="16">
        <f>IF($C60,BETAW20T!H60,"")</f>
        <v>1947913</v>
      </c>
      <c r="J60" s="18">
        <f>IF($C60,BETAW20T!I60,"")</f>
        <v>36.229595562019448</v>
      </c>
      <c r="K60" s="17">
        <f>IF($C60,BETAW20T!J60,"")</f>
        <v>70572100.179999992</v>
      </c>
      <c r="L60" s="16">
        <f>IF($C60,BETAW20T!K60,"")</f>
        <v>1947913</v>
      </c>
      <c r="M60" s="15">
        <f>IF($C60,BETAW20T!L60,"")</f>
        <v>0</v>
      </c>
      <c r="N60" s="14">
        <f>IF($C60,BETAW20T!M60,"")</f>
        <v>0.99988829990917238</v>
      </c>
      <c r="O60" s="13">
        <f>IF($C60,BETAW20T!N60,"")</f>
        <v>0.99444790633974867</v>
      </c>
      <c r="P60" s="12">
        <f>IF($C60,BETAW20T!O60,"")</f>
        <v>5.4403935694237408E-3</v>
      </c>
    </row>
    <row r="61" spans="2:16" x14ac:dyDescent="0.3">
      <c r="B61" s="21">
        <f>BETAW20T!B61</f>
        <v>44333</v>
      </c>
      <c r="C61" s="73">
        <f t="shared" si="0"/>
        <v>1</v>
      </c>
      <c r="D61" s="20">
        <f>IF($C61,BETAW20T!C61,"")</f>
        <v>3898.44</v>
      </c>
      <c r="E61" s="22">
        <f>IF($C61,BETAW20T!D61,"")</f>
        <v>36.1</v>
      </c>
      <c r="F61" s="16">
        <f>IF($C61,BETAW20T!E61,"")</f>
        <v>901.62740000000008</v>
      </c>
      <c r="G61" s="16">
        <f>IF($C61,BETAW20T!F61,"")</f>
        <v>86</v>
      </c>
      <c r="H61" s="17">
        <f>IF($C61,BETAW20T!G61,"")</f>
        <v>69229416.029999986</v>
      </c>
      <c r="I61" s="16">
        <f>IF($C61,BETAW20T!H61,"")</f>
        <v>1917913</v>
      </c>
      <c r="J61" s="18">
        <f>IF($C61,BETAW20T!I61,"")</f>
        <v>36.096223358410931</v>
      </c>
      <c r="K61" s="17">
        <f>IF($C61,BETAW20T!J61,"")</f>
        <v>70312302.730752319</v>
      </c>
      <c r="L61" s="16">
        <f>IF($C61,BETAW20T!K61,"")</f>
        <v>1947913</v>
      </c>
      <c r="M61" s="15">
        <f>IF($C61,BETAW20T!L61,"")</f>
        <v>0</v>
      </c>
      <c r="N61" s="14">
        <f>IF($C61,BETAW20T!M61,"")</f>
        <v>0.99998457537713603</v>
      </c>
      <c r="O61" s="13">
        <f>IF($C61,BETAW20T!N61,"")</f>
        <v>0.99514673069293358</v>
      </c>
      <c r="P61" s="12">
        <f>IF($C61,BETAW20T!O61,"")</f>
        <v>4.8378446842023996E-3</v>
      </c>
    </row>
    <row r="62" spans="2:16" x14ac:dyDescent="0.3">
      <c r="B62" s="21">
        <f>BETAW20T!B62</f>
        <v>44330</v>
      </c>
      <c r="C62" s="73">
        <f t="shared" ref="C62:C66" si="1">IF(AND($B62&gt;=$D$3,OR($B62&lt;=$D$4,$B63&lt;$D$4)),1,0)</f>
        <v>1</v>
      </c>
      <c r="D62" s="20">
        <f>IF($C62,BETAW20T!C62,"")</f>
        <v>3833.08</v>
      </c>
      <c r="E62" s="22">
        <f>IF($C62,BETAW20T!D62,"")</f>
        <v>35.78</v>
      </c>
      <c r="F62" s="16">
        <f>IF($C62,BETAW20T!E62,"")</f>
        <v>1016.722</v>
      </c>
      <c r="G62" s="16">
        <f>IF($C62,BETAW20T!F62,"")</f>
        <v>101</v>
      </c>
      <c r="H62" s="17">
        <f>IF($C62,BETAW20T!G62,"")</f>
        <v>68071590.149999991</v>
      </c>
      <c r="I62" s="16">
        <f>IF($C62,BETAW20T!H62,"")</f>
        <v>1917913</v>
      </c>
      <c r="J62" s="18">
        <f>IF($C62,BETAW20T!I62,"")</f>
        <v>35.49253284690181</v>
      </c>
      <c r="K62" s="17">
        <f>IF($C62,BETAW20T!J62,"")</f>
        <v>69136366.135407045</v>
      </c>
      <c r="L62" s="16">
        <f>IF($C62,BETAW20T!K62,"")</f>
        <v>1947913</v>
      </c>
      <c r="M62" s="15">
        <f>IF($C62,BETAW20T!L62,"")</f>
        <v>30000</v>
      </c>
      <c r="N62" s="14">
        <f>IF($C62,BETAW20T!M62,"")</f>
        <v>0.99991811711081313</v>
      </c>
      <c r="O62" s="13">
        <f>IF($C62,BETAW20T!N62,"")</f>
        <v>0.9951044420711358</v>
      </c>
      <c r="P62" s="12">
        <f>IF($C62,BETAW20T!O62,"")</f>
        <v>4.8136750396773021E-3</v>
      </c>
    </row>
    <row r="63" spans="2:16" x14ac:dyDescent="0.3">
      <c r="B63" s="21">
        <f>BETAW20T!B63</f>
        <v>44329</v>
      </c>
      <c r="C63" s="73">
        <f t="shared" si="1"/>
        <v>1</v>
      </c>
      <c r="D63" s="20">
        <f>IF($C63,BETAW20T!C63,"")</f>
        <v>3826.69</v>
      </c>
      <c r="E63" s="22">
        <f>IF($C63,BETAW20T!D63,"")</f>
        <v>35.4</v>
      </c>
      <c r="F63" s="16">
        <f>IF($C63,BETAW20T!E63,"")</f>
        <v>776.56560000000002</v>
      </c>
      <c r="G63" s="16">
        <f>IF($C63,BETAW20T!F63,"")</f>
        <v>128</v>
      </c>
      <c r="H63" s="17">
        <f>IF($C63,BETAW20T!G63,"")</f>
        <v>67962103.25</v>
      </c>
      <c r="I63" s="16">
        <f>IF($C63,BETAW20T!H63,"")</f>
        <v>1917913</v>
      </c>
      <c r="J63" s="18">
        <f>IF($C63,BETAW20T!I63,"")</f>
        <v>35.435446368005223</v>
      </c>
      <c r="K63" s="17">
        <f>IF($C63,BETAW20T!J63,"")</f>
        <v>67962103.25</v>
      </c>
      <c r="L63" s="16">
        <f>IF($C63,BETAW20T!K63,"")</f>
        <v>1917913</v>
      </c>
      <c r="M63" s="15">
        <f>IF($C63,BETAW20T!L63,"")</f>
        <v>0</v>
      </c>
      <c r="N63" s="14">
        <f>IF($C63,BETAW20T!M63,"")</f>
        <v>1.0001066129453551</v>
      </c>
      <c r="O63" s="13">
        <f>IF($C63,BETAW20T!N63,"")</f>
        <v>0.99580745229511425</v>
      </c>
      <c r="P63" s="12">
        <f>IF($C63,BETAW20T!O63,"")</f>
        <v>4.2991606502407647E-3</v>
      </c>
    </row>
    <row r="64" spans="2:16" x14ac:dyDescent="0.3">
      <c r="B64" s="21">
        <f>BETAW20T!B64</f>
        <v>44328</v>
      </c>
      <c r="C64" s="73">
        <f t="shared" si="1"/>
        <v>1</v>
      </c>
      <c r="D64" s="20">
        <f>IF($C64,BETAW20T!C64,"")</f>
        <v>3830.49</v>
      </c>
      <c r="E64" s="22">
        <f>IF($C64,BETAW20T!D64,"")</f>
        <v>35.47</v>
      </c>
      <c r="F64" s="16">
        <f>IF($C64,BETAW20T!E64,"")</f>
        <v>972.03280000000007</v>
      </c>
      <c r="G64" s="16">
        <f>IF($C64,BETAW20T!F64,"")</f>
        <v>117</v>
      </c>
      <c r="H64" s="17">
        <f>IF($C64,BETAW20T!G64,"")</f>
        <v>68030512.790000007</v>
      </c>
      <c r="I64" s="16">
        <f>IF($C64,BETAW20T!H64,"")</f>
        <v>1917913</v>
      </c>
      <c r="J64" s="18">
        <f>IF($C64,BETAW20T!I64,"")</f>
        <v>35.471115107932427</v>
      </c>
      <c r="K64" s="17">
        <f>IF($C64,BETAW20T!J64,"")</f>
        <v>68030512.790000007</v>
      </c>
      <c r="L64" s="16">
        <f>IF($C64,BETAW20T!K64,"")</f>
        <v>1917913</v>
      </c>
      <c r="M64" s="15">
        <f>IF($C64,BETAW20T!L64,"")</f>
        <v>0</v>
      </c>
      <c r="N64" s="14">
        <f>IF($C64,BETAW20T!M64,"")</f>
        <v>1.0000845086971157</v>
      </c>
      <c r="O64" s="13">
        <f>IF($C64,BETAW20T!N64,"")</f>
        <v>0.99579378696022325</v>
      </c>
      <c r="P64" s="12">
        <f>IF($C64,BETAW20T!O64,"")</f>
        <v>4.2907217368925547E-3</v>
      </c>
    </row>
    <row r="65" spans="2:16" x14ac:dyDescent="0.3">
      <c r="B65" s="21">
        <f>BETAW20T!B65</f>
        <v>44327</v>
      </c>
      <c r="C65" s="73">
        <f t="shared" si="1"/>
        <v>1</v>
      </c>
      <c r="D65" s="20">
        <f>IF($C65,BETAW20T!C65,"")</f>
        <v>3865.45</v>
      </c>
      <c r="E65" s="22">
        <f>IF($C65,BETAW20T!D65,"")</f>
        <v>35.799999999999997</v>
      </c>
      <c r="F65" s="16">
        <f>IF($C65,BETAW20T!E65,"")</f>
        <v>454.99770000000001</v>
      </c>
      <c r="G65" s="16">
        <f>IF($C65,BETAW20T!F65,"")</f>
        <v>83</v>
      </c>
      <c r="H65" s="17">
        <f>IF($C65,BETAW20T!G65,"")</f>
        <v>68652956.019999996</v>
      </c>
      <c r="I65" s="16">
        <f>IF($C65,BETAW20T!H65,"")</f>
        <v>1917913</v>
      </c>
      <c r="J65" s="18">
        <f>IF($C65,BETAW20T!I65,"")</f>
        <v>35.795657060565311</v>
      </c>
      <c r="K65" s="17">
        <f>IF($C65,BETAW20T!J65,"")</f>
        <v>68652956.019999996</v>
      </c>
      <c r="L65" s="16">
        <f>IF($C65,BETAW20T!K65,"")</f>
        <v>1917913</v>
      </c>
      <c r="M65" s="15">
        <f>IF($C65,BETAW20T!L65,"")</f>
        <v>0</v>
      </c>
      <c r="N65" s="14">
        <f>IF($C65,BETAW20T!M65,"")</f>
        <v>1.0000618346280497</v>
      </c>
      <c r="O65" s="13">
        <f>IF($C65,BETAW20T!N65,"")</f>
        <v>0.99577126919465175</v>
      </c>
      <c r="P65" s="12">
        <f>IF($C65,BETAW20T!O65,"")</f>
        <v>4.2905654333979257E-3</v>
      </c>
    </row>
    <row r="66" spans="2:16" x14ac:dyDescent="0.3">
      <c r="B66" s="21">
        <f>BETAW20T!B66</f>
        <v>44326</v>
      </c>
      <c r="C66" s="73">
        <f t="shared" si="1"/>
        <v>1</v>
      </c>
      <c r="D66" s="20">
        <f>IF($C66,BETAW20T!C66,"")</f>
        <v>3875.01</v>
      </c>
      <c r="E66" s="22">
        <f>IF($C66,BETAW20T!D66,"")</f>
        <v>35.725000000000001</v>
      </c>
      <c r="F66" s="16">
        <f>IF($C66,BETAW20T!E66,"")</f>
        <v>896.78089999999997</v>
      </c>
      <c r="G66" s="16">
        <f>IF($C66,BETAW20T!F66,"")</f>
        <v>135</v>
      </c>
      <c r="H66" s="17">
        <f>IF($C66,BETAW20T!G66,"")</f>
        <v>68824213.979999989</v>
      </c>
      <c r="I66" s="16">
        <f>IF($C66,BETAW20T!H66,"")</f>
        <v>1917913</v>
      </c>
      <c r="J66" s="18">
        <f>IF($C66,BETAW20T!I66,"")</f>
        <v>35.884950975357064</v>
      </c>
      <c r="K66" s="17">
        <f>IF($C66,BETAW20T!J66,"")</f>
        <v>68824213.979999989</v>
      </c>
      <c r="L66" s="16">
        <f>IF($C66,BETAW20T!K66,"")</f>
        <v>1917913</v>
      </c>
      <c r="M66" s="15">
        <f>IF($C66,BETAW20T!L66,"")</f>
        <v>0</v>
      </c>
      <c r="N66" s="14">
        <f>IF($C66,BETAW20T!M66,"")</f>
        <v>1.000039700998268</v>
      </c>
      <c r="O66" s="13">
        <f>IF($C66,BETAW20T!N66,"")</f>
        <v>0.99574964110618114</v>
      </c>
      <c r="P66" s="12">
        <f>IF($C66,BETAW20T!O66,"")</f>
        <v>4.2900598920868347E-3</v>
      </c>
    </row>
    <row r="67" spans="2:16" x14ac:dyDescent="0.3">
      <c r="B67" s="21">
        <f>BETAW20T!B67</f>
        <v>44323</v>
      </c>
      <c r="C67" s="73">
        <f t="shared" ref="C67:C70" si="2">IF(AND($B67&gt;=$D$3,OR($B67&lt;=$D$4,$B68&lt;$D$4)),1,0)</f>
        <v>1</v>
      </c>
      <c r="D67" s="20">
        <f>IF($C67,BETAW20T!C67,"")</f>
        <v>3841.33</v>
      </c>
      <c r="E67" s="22">
        <f>IF($C67,BETAW20T!D67,"")</f>
        <v>35.58</v>
      </c>
      <c r="F67" s="16">
        <f>IF($C67,BETAW20T!E67,"")</f>
        <v>863.76519999999994</v>
      </c>
      <c r="G67" s="16">
        <f>IF($C67,BETAW20T!F67,"")</f>
        <v>88</v>
      </c>
      <c r="H67" s="17">
        <f>IF($C67,BETAW20T!G67,"")</f>
        <v>68231189.169999987</v>
      </c>
      <c r="I67" s="16">
        <f>IF($C67,BETAW20T!H67,"")</f>
        <v>1917913</v>
      </c>
      <c r="J67" s="18">
        <f>IF($C67,BETAW20T!I67,"")</f>
        <v>35.575747789393986</v>
      </c>
      <c r="K67" s="17">
        <f>IF($C67,BETAW20T!J67,"")</f>
        <v>68231189.169999987</v>
      </c>
      <c r="L67" s="16">
        <f>IF($C67,BETAW20T!K67,"")</f>
        <v>1917913</v>
      </c>
      <c r="M67" s="15">
        <f>IF($C67,BETAW20T!L67,"")</f>
        <v>0</v>
      </c>
      <c r="N67" s="14">
        <f>IF($C67,BETAW20T!M67,"")</f>
        <v>0.99997250509594204</v>
      </c>
      <c r="O67" s="13">
        <f>IF($C67,BETAW20T!N67,"")</f>
        <v>0.99567388442747862</v>
      </c>
      <c r="P67" s="12">
        <f>IF($C67,BETAW20T!O67,"")</f>
        <v>4.2986206684634291E-3</v>
      </c>
    </row>
    <row r="68" spans="2:16" x14ac:dyDescent="0.3">
      <c r="B68" s="21">
        <f>BETAW20T!B68</f>
        <v>44322</v>
      </c>
      <c r="C68" s="73">
        <f t="shared" si="2"/>
        <v>1</v>
      </c>
      <c r="D68" s="20">
        <f>IF($C68,BETAW20T!C68,"")</f>
        <v>3748.57</v>
      </c>
      <c r="E68" s="22">
        <f>IF($C68,BETAW20T!D68,"")</f>
        <v>34.71</v>
      </c>
      <c r="F68" s="16">
        <f>IF($C68,BETAW20T!E68,"")</f>
        <v>223.81470000000002</v>
      </c>
      <c r="G68" s="16">
        <f>IF($C68,BETAW20T!F68,"")</f>
        <v>58</v>
      </c>
      <c r="H68" s="17">
        <f>IF($C68,BETAW20T!G68,"")</f>
        <v>65542416.230000004</v>
      </c>
      <c r="I68" s="16">
        <f>IF($C68,BETAW20T!H68,"")</f>
        <v>1887913</v>
      </c>
      <c r="J68" s="18">
        <f>IF($C68,BETAW20T!I68,"")</f>
        <v>34.716862604367897</v>
      </c>
      <c r="K68" s="17">
        <f>IF($C68,BETAW20T!J68,"")</f>
        <v>66583922.108131044</v>
      </c>
      <c r="L68" s="16">
        <f>IF($C68,BETAW20T!K68,"")</f>
        <v>1917913</v>
      </c>
      <c r="M68" s="15">
        <f>IF($C68,BETAW20T!L68,"")</f>
        <v>0</v>
      </c>
      <c r="N68" s="14">
        <f>IF($C68,BETAW20T!M68,"")</f>
        <v>0.99994335331996642</v>
      </c>
      <c r="O68" s="13">
        <f>IF($C68,BETAW20T!N68,"")</f>
        <v>0.99567505564386283</v>
      </c>
      <c r="P68" s="12">
        <f>IF($C68,BETAW20T!O68,"")</f>
        <v>4.2682976761036174E-3</v>
      </c>
    </row>
    <row r="69" spans="2:16" x14ac:dyDescent="0.3">
      <c r="B69" s="21">
        <f>BETAW20T!B69</f>
        <v>44321</v>
      </c>
      <c r="C69" s="73">
        <f t="shared" si="2"/>
        <v>1</v>
      </c>
      <c r="D69" s="20">
        <f>IF($C69,BETAW20T!C69,"")</f>
        <v>3749.86</v>
      </c>
      <c r="E69" s="22">
        <f>IF($C69,BETAW20T!D69,"")</f>
        <v>34.729999999999997</v>
      </c>
      <c r="F69" s="16">
        <f>IF($C69,BETAW20T!E69,"")</f>
        <v>777.9448000000001</v>
      </c>
      <c r="G69" s="16">
        <f>IF($C69,BETAW20T!F69,"")</f>
        <v>49</v>
      </c>
      <c r="H69" s="17">
        <f>IF($C69,BETAW20T!G69,"")</f>
        <v>64526531.859999999</v>
      </c>
      <c r="I69" s="16">
        <f>IF($C69,BETAW20T!H69,"")</f>
        <v>1857913</v>
      </c>
      <c r="J69" s="18">
        <f>IF($C69,BETAW20T!I69,"")</f>
        <v>34.730653082248736</v>
      </c>
      <c r="K69" s="17">
        <f>IF($C69,BETAW20T!J69,"")</f>
        <v>66610371.044934921</v>
      </c>
      <c r="L69" s="16">
        <f>IF($C69,BETAW20T!K69,"")</f>
        <v>1917913</v>
      </c>
      <c r="M69" s="15">
        <f>IF($C69,BETAW20T!L69,"")</f>
        <v>30000</v>
      </c>
      <c r="N69" s="14">
        <f>IF($C69,BETAW20T!M69,"")</f>
        <v>0.99991657612999663</v>
      </c>
      <c r="O69" s="13">
        <f>IF($C69,BETAW20T!N69,"")</f>
        <v>0.99561844664191945</v>
      </c>
      <c r="P69" s="12">
        <f>IF($C69,BETAW20T!O69,"")</f>
        <v>4.2981294880772231E-3</v>
      </c>
    </row>
    <row r="70" spans="2:16" x14ac:dyDescent="0.3">
      <c r="B70" s="21">
        <f>BETAW20T!B70</f>
        <v>44320</v>
      </c>
      <c r="C70" s="73">
        <f t="shared" si="2"/>
        <v>1</v>
      </c>
      <c r="D70" s="20">
        <f>IF($C70,BETAW20T!C70,"")</f>
        <v>3670.51</v>
      </c>
      <c r="E70" s="22">
        <f>IF($C70,BETAW20T!D70,"")</f>
        <v>34</v>
      </c>
      <c r="F70" s="16">
        <f>IF($C70,BETAW20T!E70,"")</f>
        <v>704.27240000000006</v>
      </c>
      <c r="G70" s="16">
        <f>IF($C70,BETAW20T!F70,"")</f>
        <v>139</v>
      </c>
      <c r="H70" s="17">
        <f>IF($C70,BETAW20T!G70,"")</f>
        <v>63162996.659999996</v>
      </c>
      <c r="I70" s="16">
        <f>IF($C70,BETAW20T!H70,"")</f>
        <v>1857913</v>
      </c>
      <c r="J70" s="18">
        <f>IF($C70,BETAW20T!I70,"")</f>
        <v>33.996746166262895</v>
      </c>
      <c r="K70" s="17">
        <f>IF($C70,BETAW20T!J70,"")</f>
        <v>64182899.04498788</v>
      </c>
      <c r="L70" s="16">
        <f>IF($C70,BETAW20T!K70,"")</f>
        <v>1887913</v>
      </c>
      <c r="M70" s="15">
        <f>IF($C70,BETAW20T!L70,"")</f>
        <v>30000</v>
      </c>
      <c r="N70" s="14">
        <f>IF($C70,BETAW20T!M70,"")</f>
        <v>0.99995846502686003</v>
      </c>
      <c r="O70" s="13">
        <f>IF($C70,BETAW20T!N70,"")</f>
        <v>0.9956002947951923</v>
      </c>
      <c r="P70" s="12">
        <f>IF($C70,BETAW20T!O70,"")</f>
        <v>4.3581702316677091E-3</v>
      </c>
    </row>
    <row r="71" spans="2:16" x14ac:dyDescent="0.3">
      <c r="B71" s="21">
        <f>BETAW20T!B71</f>
        <v>44316</v>
      </c>
      <c r="C71" s="73">
        <f t="shared" ref="C71:C80" si="3">IF(AND($B71&gt;=$D$3,OR($B71&lt;=$D$4,$B72&lt;$D$4)),1,0)</f>
        <v>1</v>
      </c>
      <c r="D71" s="20">
        <f>IF($C71,BETAW20T!C71,"")</f>
        <v>3731.95</v>
      </c>
      <c r="E71" s="22">
        <f>IF($C71,BETAW20T!D71,"")</f>
        <v>34.61</v>
      </c>
      <c r="F71" s="16">
        <f>IF($C71,BETAW20T!E71,"")</f>
        <v>315.81129999999996</v>
      </c>
      <c r="G71" s="16">
        <f>IF($C71,BETAW20T!F71,"")</f>
        <v>61</v>
      </c>
      <c r="H71" s="17">
        <f>IF($C71,BETAW20T!G71,"")</f>
        <v>64227190.609999999</v>
      </c>
      <c r="I71" s="16">
        <f>IF($C71,BETAW20T!H71,"")</f>
        <v>1857913</v>
      </c>
      <c r="J71" s="18">
        <f>IF($C71,BETAW20T!I71,"")</f>
        <v>34.569536146202758</v>
      </c>
      <c r="K71" s="17">
        <f>IF($C71,BETAW20T!J71,"")</f>
        <v>64227190.609999999</v>
      </c>
      <c r="L71" s="16">
        <f>IF($C71,BETAW20T!K71,"")</f>
        <v>1857913</v>
      </c>
      <c r="M71" s="15">
        <f>IF($C71,BETAW20T!L71,"")</f>
        <v>0</v>
      </c>
      <c r="N71" s="14">
        <f>IF($C71,BETAW20T!M71,"")</f>
        <v>1.0000678692304394</v>
      </c>
      <c r="O71" s="13">
        <f>IF($C71,BETAW20T!N71,"")</f>
        <v>0.99689942922758013</v>
      </c>
      <c r="P71" s="12">
        <f>IF($C71,BETAW20T!O71,"")</f>
        <v>3.1684400028594057E-3</v>
      </c>
    </row>
    <row r="72" spans="2:16" x14ac:dyDescent="0.3">
      <c r="B72" s="21">
        <f>BETAW20T!B72</f>
        <v>44315</v>
      </c>
      <c r="C72" s="73">
        <f t="shared" si="3"/>
        <v>1</v>
      </c>
      <c r="D72" s="20">
        <f>IF($C72,BETAW20T!C72,"")</f>
        <v>3755.95</v>
      </c>
      <c r="E72" s="22">
        <f>IF($C72,BETAW20T!D72,"")</f>
        <v>34.81</v>
      </c>
      <c r="F72" s="16">
        <f>IF($C72,BETAW20T!E72,"")</f>
        <v>716.6934</v>
      </c>
      <c r="G72" s="16">
        <f>IF($C72,BETAW20T!F72,"")</f>
        <v>109</v>
      </c>
      <c r="H72" s="17">
        <f>IF($C72,BETAW20T!G72,"")</f>
        <v>64641679.420000002</v>
      </c>
      <c r="I72" s="16">
        <f>IF($C72,BETAW20T!H72,"")</f>
        <v>1857913</v>
      </c>
      <c r="J72" s="18">
        <f>IF($C72,BETAW20T!I72,"")</f>
        <v>34.792629913241363</v>
      </c>
      <c r="K72" s="17">
        <f>IF($C72,BETAW20T!J72,"")</f>
        <v>64641679.420000002</v>
      </c>
      <c r="L72" s="16">
        <f>IF($C72,BETAW20T!K72,"")</f>
        <v>1857913</v>
      </c>
      <c r="M72" s="15">
        <f>IF($C72,BETAW20T!L72,"")</f>
        <v>0</v>
      </c>
      <c r="N72" s="14">
        <f>IF($C72,BETAW20T!M72,"")</f>
        <v>1.0000454861325754</v>
      </c>
      <c r="O72" s="13">
        <f>IF($C72,BETAW20T!N72,"")</f>
        <v>0.99687725161519325</v>
      </c>
      <c r="P72" s="12">
        <f>IF($C72,BETAW20T!O72,"")</f>
        <v>3.1682345173822215E-3</v>
      </c>
    </row>
    <row r="73" spans="2:16" x14ac:dyDescent="0.3">
      <c r="B73" s="21">
        <f>BETAW20T!B73</f>
        <v>44314</v>
      </c>
      <c r="C73" s="73">
        <f t="shared" si="3"/>
        <v>1</v>
      </c>
      <c r="D73" s="20">
        <f>IF($C73,BETAW20T!C73,"")</f>
        <v>3717.39</v>
      </c>
      <c r="E73" s="22">
        <f>IF($C73,BETAW20T!D73,"")</f>
        <v>34.44</v>
      </c>
      <c r="F73" s="16">
        <f>IF($C73,BETAW20T!E73,"")</f>
        <v>632.74890000000005</v>
      </c>
      <c r="G73" s="16">
        <f>IF($C73,BETAW20T!F73,"")</f>
        <v>66</v>
      </c>
      <c r="H73" s="17">
        <f>IF($C73,BETAW20T!G73,"")</f>
        <v>63979373.829999998</v>
      </c>
      <c r="I73" s="16">
        <f>IF($C73,BETAW20T!H73,"")</f>
        <v>1857913</v>
      </c>
      <c r="J73" s="18">
        <f>IF($C73,BETAW20T!I73,"")</f>
        <v>34.436151655109789</v>
      </c>
      <c r="K73" s="17">
        <f>IF($C73,BETAW20T!J73,"")</f>
        <v>63979373.829999998</v>
      </c>
      <c r="L73" s="16">
        <f>IF($C73,BETAW20T!K73,"")</f>
        <v>1857913</v>
      </c>
      <c r="M73" s="15">
        <f>IF($C73,BETAW20T!L73,"")</f>
        <v>0</v>
      </c>
      <c r="N73" s="14">
        <f>IF($C73,BETAW20T!M73,"")</f>
        <v>1.000023170123608</v>
      </c>
      <c r="O73" s="13">
        <f>IF($C73,BETAW20T!N73,"")</f>
        <v>0.99685496156097664</v>
      </c>
      <c r="P73" s="12">
        <f>IF($C73,BETAW20T!O73,"")</f>
        <v>3.1682085626313795E-3</v>
      </c>
    </row>
    <row r="74" spans="2:16" x14ac:dyDescent="0.3">
      <c r="B74" s="21">
        <f>BETAW20T!B74</f>
        <v>44313</v>
      </c>
      <c r="C74" s="73">
        <f t="shared" si="3"/>
        <v>1</v>
      </c>
      <c r="D74" s="20">
        <f>IF($C74,BETAW20T!C74,"")</f>
        <v>3661.13</v>
      </c>
      <c r="E74" s="22">
        <f>IF($C74,BETAW20T!D74,"")</f>
        <v>33.92</v>
      </c>
      <c r="F74" s="16">
        <f>IF($C74,BETAW20T!E74,"")</f>
        <v>535.15539999999999</v>
      </c>
      <c r="G74" s="16">
        <f>IF($C74,BETAW20T!F74,"")</f>
        <v>61</v>
      </c>
      <c r="H74" s="17">
        <f>IF($C74,BETAW20T!G74,"")</f>
        <v>62334009.100000001</v>
      </c>
      <c r="I74" s="16">
        <f>IF($C74,BETAW20T!H74,"")</f>
        <v>1837913</v>
      </c>
      <c r="J74" s="18">
        <f>IF($C74,BETAW20T!I74,"")</f>
        <v>33.915647313012094</v>
      </c>
      <c r="K74" s="17">
        <f>IF($C74,BETAW20T!J74,"")</f>
        <v>63012322.046260245</v>
      </c>
      <c r="L74" s="16">
        <f>IF($C74,BETAW20T!K74,"")</f>
        <v>1857913</v>
      </c>
      <c r="M74" s="15">
        <f>IF($C74,BETAW20T!L74,"")</f>
        <v>0</v>
      </c>
      <c r="N74" s="14">
        <f>IF($C74,BETAW20T!M74,"")</f>
        <v>0.99999496723418613</v>
      </c>
      <c r="O74" s="13">
        <f>IF($C74,BETAW20T!N74,"")</f>
        <v>0.99682891980851696</v>
      </c>
      <c r="P74" s="12">
        <f>IF($C74,BETAW20T!O74,"")</f>
        <v>3.1660474256691869E-3</v>
      </c>
    </row>
    <row r="75" spans="2:16" x14ac:dyDescent="0.3">
      <c r="B75" s="21">
        <f>BETAW20T!B75</f>
        <v>44312</v>
      </c>
      <c r="C75" s="73">
        <f t="shared" si="3"/>
        <v>1</v>
      </c>
      <c r="D75" s="20">
        <f>IF($C75,BETAW20T!C75,"")</f>
        <v>3672.45</v>
      </c>
      <c r="E75" s="22">
        <f>IF($C75,BETAW20T!D75,"")</f>
        <v>33.99</v>
      </c>
      <c r="F75" s="16">
        <f>IF($C75,BETAW20T!E75,"")</f>
        <v>194.17610000000002</v>
      </c>
      <c r="G75" s="16">
        <f>IF($C75,BETAW20T!F75,"")</f>
        <v>37</v>
      </c>
      <c r="H75" s="17">
        <f>IF($C75,BETAW20T!G75,"")</f>
        <v>62527690.089999996</v>
      </c>
      <c r="I75" s="16">
        <f>IF($C75,BETAW20T!H75,"")</f>
        <v>1837913</v>
      </c>
      <c r="J75" s="18">
        <f>IF($C75,BETAW20T!I75,"")</f>
        <v>34.021028247800629</v>
      </c>
      <c r="K75" s="17">
        <f>IF($C75,BETAW20T!J75,"")</f>
        <v>63208110.654956006</v>
      </c>
      <c r="L75" s="16">
        <f>IF($C75,BETAW20T!K75,"")</f>
        <v>1857913</v>
      </c>
      <c r="M75" s="15">
        <f>IF($C75,BETAW20T!L75,"")</f>
        <v>20000</v>
      </c>
      <c r="N75" s="14">
        <f>IF($C75,BETAW20T!M75,"")</f>
        <v>0.99997307062434915</v>
      </c>
      <c r="O75" s="13">
        <f>IF($C75,BETAW20T!N75,"")</f>
        <v>0.99680733765232099</v>
      </c>
      <c r="P75" s="12">
        <f>IF($C75,BETAW20T!O75,"")</f>
        <v>3.1657329720281807E-3</v>
      </c>
    </row>
    <row r="76" spans="2:16" x14ac:dyDescent="0.3">
      <c r="B76" s="21">
        <f>BETAW20T!B76</f>
        <v>44309</v>
      </c>
      <c r="C76" s="73">
        <f t="shared" si="3"/>
        <v>1</v>
      </c>
      <c r="D76" s="20">
        <f>IF($C76,BETAW20T!C76,"")</f>
        <v>3638.61</v>
      </c>
      <c r="E76" s="22">
        <f>IF($C76,BETAW20T!D76,"")</f>
        <v>33.564999999999998</v>
      </c>
      <c r="F76" s="16">
        <f>IF($C76,BETAW20T!E76,"")</f>
        <v>518.03309999999999</v>
      </c>
      <c r="G76" s="16">
        <f>IF($C76,BETAW20T!F76,"")</f>
        <v>54</v>
      </c>
      <c r="H76" s="17">
        <f>IF($C76,BETAW20T!G76,"")</f>
        <v>61956445.030000001</v>
      </c>
      <c r="I76" s="16">
        <f>IF($C76,BETAW20T!H76,"")</f>
        <v>1837913</v>
      </c>
      <c r="J76" s="18">
        <f>IF($C76,BETAW20T!I76,"")</f>
        <v>33.710216441148191</v>
      </c>
      <c r="K76" s="17">
        <f>IF($C76,BETAW20T!J76,"")</f>
        <v>61956445.030000001</v>
      </c>
      <c r="L76" s="16">
        <f>IF($C76,BETAW20T!K76,"")</f>
        <v>1837913</v>
      </c>
      <c r="M76" s="15">
        <f>IF($C76,BETAW20T!L76,"")</f>
        <v>0</v>
      </c>
      <c r="N76" s="14">
        <f>IF($C76,BETAW20T!M76,"")</f>
        <v>0.99980173313697951</v>
      </c>
      <c r="O76" s="13">
        <f>IF($C76,BETAW20T!N76,"")</f>
        <v>0.99660432566945811</v>
      </c>
      <c r="P76" s="12">
        <f>IF($C76,BETAW20T!O76,"")</f>
        <v>3.1974074675213816E-3</v>
      </c>
    </row>
    <row r="77" spans="2:16" x14ac:dyDescent="0.3">
      <c r="B77" s="21">
        <f>BETAW20T!B77</f>
        <v>44308</v>
      </c>
      <c r="C77" s="73">
        <f t="shared" si="3"/>
        <v>1</v>
      </c>
      <c r="D77" s="20">
        <f>IF($C77,BETAW20T!C77,"")</f>
        <v>3644.29</v>
      </c>
      <c r="E77" s="22">
        <f>IF($C77,BETAW20T!D77,"")</f>
        <v>33.844999999999999</v>
      </c>
      <c r="F77" s="16">
        <f>IF($C77,BETAW20T!E77,"")</f>
        <v>91.654719999999998</v>
      </c>
      <c r="G77" s="16">
        <f>IF($C77,BETAW20T!F77,"")</f>
        <v>25</v>
      </c>
      <c r="H77" s="17">
        <f>IF($C77,BETAW20T!G77,"")</f>
        <v>61549394.849999994</v>
      </c>
      <c r="I77" s="16">
        <f>IF($C77,BETAW20T!H77,"")</f>
        <v>1822913</v>
      </c>
      <c r="J77" s="18">
        <f>IF($C77,BETAW20T!I77,"")</f>
        <v>33.764307375063972</v>
      </c>
      <c r="K77" s="17">
        <f>IF($C77,BETAW20T!J77,"")</f>
        <v>62055859.460625954</v>
      </c>
      <c r="L77" s="16">
        <f>IF($C77,BETAW20T!K77,"")</f>
        <v>1837913</v>
      </c>
      <c r="M77" s="15">
        <f>IF($C77,BETAW20T!L77,"")</f>
        <v>0</v>
      </c>
      <c r="N77" s="14">
        <f>IF($C77,BETAW20T!M77,"")</f>
        <v>0.99977410931461108</v>
      </c>
      <c r="O77" s="13">
        <f>IF($C77,BETAW20T!N77,"")</f>
        <v>0.99656732108011303</v>
      </c>
      <c r="P77" s="12">
        <f>IF($C77,BETAW20T!O77,"")</f>
        <v>3.2067882344980528E-3</v>
      </c>
    </row>
    <row r="78" spans="2:16" x14ac:dyDescent="0.3">
      <c r="B78" s="21">
        <f>BETAW20T!B78</f>
        <v>44307</v>
      </c>
      <c r="C78" s="73">
        <f t="shared" si="3"/>
        <v>1</v>
      </c>
      <c r="D78" s="20">
        <f>IF($C78,BETAW20T!C78,"")</f>
        <v>3630.86</v>
      </c>
      <c r="E78" s="22">
        <f>IF($C78,BETAW20T!D78,"")</f>
        <v>33.58</v>
      </c>
      <c r="F78" s="16">
        <f>IF($C78,BETAW20T!E78,"")</f>
        <v>316.06240000000003</v>
      </c>
      <c r="G78" s="16">
        <f>IF($C78,BETAW20T!F78,"")</f>
        <v>70</v>
      </c>
      <c r="H78" s="17">
        <f>IF($C78,BETAW20T!G78,"")</f>
        <v>61324417.57</v>
      </c>
      <c r="I78" s="16">
        <f>IF($C78,BETAW20T!H78,"")</f>
        <v>1822913</v>
      </c>
      <c r="J78" s="18">
        <f>IF($C78,BETAW20T!I78,"")</f>
        <v>33.640891018935079</v>
      </c>
      <c r="K78" s="17">
        <f>IF($C78,BETAW20T!J78,"")</f>
        <v>61829030.935284026</v>
      </c>
      <c r="L78" s="16">
        <f>IF($C78,BETAW20T!K78,"")</f>
        <v>1837913</v>
      </c>
      <c r="M78" s="15">
        <f>IF($C78,BETAW20T!L78,"")</f>
        <v>15000</v>
      </c>
      <c r="N78" s="14">
        <f>IF($C78,BETAW20T!M78,"")</f>
        <v>0.9997511535430641</v>
      </c>
      <c r="O78" s="13">
        <f>IF($C78,BETAW20T!N78,"")</f>
        <v>0.99653421811659448</v>
      </c>
      <c r="P78" s="12">
        <f>IF($C78,BETAW20T!O78,"")</f>
        <v>3.2169354264695998E-3</v>
      </c>
    </row>
    <row r="79" spans="2:16" x14ac:dyDescent="0.3">
      <c r="B79" s="21">
        <f>BETAW20T!B79</f>
        <v>44306</v>
      </c>
      <c r="C79" s="73">
        <f t="shared" si="3"/>
        <v>1</v>
      </c>
      <c r="D79" s="20">
        <f>IF($C79,BETAW20T!C79,"")</f>
        <v>3640.68</v>
      </c>
      <c r="E79" s="22">
        <f>IF($C79,BETAW20T!D79,"")</f>
        <v>33.729999999999997</v>
      </c>
      <c r="F79" s="16">
        <f>IF($C79,BETAW20T!E79,"")</f>
        <v>426.67320000000001</v>
      </c>
      <c r="G79" s="16">
        <f>IF($C79,BETAW20T!F79,"")</f>
        <v>64</v>
      </c>
      <c r="H79" s="17">
        <f>IF($C79,BETAW20T!G79,"")</f>
        <v>61491206.079999998</v>
      </c>
      <c r="I79" s="16">
        <f>IF($C79,BETAW20T!H79,"")</f>
        <v>1822913</v>
      </c>
      <c r="J79" s="18">
        <f>IF($C79,BETAW20T!I79,"")</f>
        <v>33.732386614171929</v>
      </c>
      <c r="K79" s="17">
        <f>IF($C79,BETAW20T!J79,"")</f>
        <v>61491206.079999998</v>
      </c>
      <c r="L79" s="16">
        <f>IF($C79,BETAW20T!K79,"")</f>
        <v>1822913</v>
      </c>
      <c r="M79" s="15">
        <f>IF($C79,BETAW20T!L79,"")</f>
        <v>0</v>
      </c>
      <c r="N79" s="14">
        <f>IF($C79,BETAW20T!M79,"")</f>
        <v>1.0002837278874854</v>
      </c>
      <c r="O79" s="13">
        <f>IF($C79,BETAW20T!N79,"")</f>
        <v>0.99705399777385539</v>
      </c>
      <c r="P79" s="12">
        <f>IF($C79,BETAW20T!O79,"")</f>
        <v>3.2297301136299328E-3</v>
      </c>
    </row>
    <row r="80" spans="2:16" x14ac:dyDescent="0.3">
      <c r="B80" s="21">
        <f>BETAW20T!B80</f>
        <v>44305</v>
      </c>
      <c r="C80" s="73">
        <f t="shared" si="3"/>
        <v>1</v>
      </c>
      <c r="D80" s="20">
        <f>IF($C80,BETAW20T!C80,"")</f>
        <v>3661.26</v>
      </c>
      <c r="E80" s="22">
        <f>IF($C80,BETAW20T!D80,"")</f>
        <v>33.950000000000003</v>
      </c>
      <c r="F80" s="16">
        <f>IF($C80,BETAW20T!E80,"")</f>
        <v>953.26240000000007</v>
      </c>
      <c r="G80" s="16">
        <f>IF($C80,BETAW20T!F80,"")</f>
        <v>109</v>
      </c>
      <c r="H80" s="17">
        <f>IF($C80,BETAW20T!G80,"")</f>
        <v>61840055.699999996</v>
      </c>
      <c r="I80" s="16">
        <f>IF($C80,BETAW20T!H80,"")</f>
        <v>1822913</v>
      </c>
      <c r="J80" s="18">
        <f>IF($C80,BETAW20T!I80,"")</f>
        <v>33.923755933497645</v>
      </c>
      <c r="K80" s="17">
        <f>IF($C80,BETAW20T!J80,"")</f>
        <v>61840055.699999996</v>
      </c>
      <c r="L80" s="16">
        <f>IF($C80,BETAW20T!K80,"")</f>
        <v>1822913</v>
      </c>
      <c r="M80" s="15">
        <f>IF($C80,BETAW20T!L80,"")</f>
        <v>0</v>
      </c>
      <c r="N80" s="14">
        <f>IF($C80,BETAW20T!M80,"")</f>
        <v>1.0002601687501391</v>
      </c>
      <c r="O80" s="13">
        <f>IF($C80,BETAW20T!N80,"")</f>
        <v>0.99703410438551721</v>
      </c>
      <c r="P80" s="12">
        <f>IF($C80,BETAW20T!O80,"")</f>
        <v>3.2260643646218451E-3</v>
      </c>
    </row>
    <row r="81" spans="2:16" x14ac:dyDescent="0.3">
      <c r="B81" s="21">
        <f>BETAW20T!B81</f>
        <v>44302</v>
      </c>
      <c r="C81" s="73">
        <f t="shared" ref="C81:C108" si="4">IF(AND($B81&gt;=$D$3,OR($B81&lt;=$D$4,$B82&lt;$D$4)),1,0)</f>
        <v>1</v>
      </c>
      <c r="D81" s="20">
        <f>IF($C81,BETAW20T!C81,"")</f>
        <v>3685.58</v>
      </c>
      <c r="E81" s="22">
        <f>IF($C81,BETAW20T!D81,"")</f>
        <v>34.15</v>
      </c>
      <c r="F81" s="16">
        <f>IF($C81,BETAW20T!E81,"")</f>
        <v>192.71620000000001</v>
      </c>
      <c r="G81" s="16">
        <f>IF($C81,BETAW20T!F81,"")</f>
        <v>47</v>
      </c>
      <c r="H81" s="17">
        <f>IF($C81,BETAW20T!G81,"")</f>
        <v>62254832.5</v>
      </c>
      <c r="I81" s="16">
        <f>IF($C81,BETAW20T!H81,"")</f>
        <v>1822913</v>
      </c>
      <c r="J81" s="18">
        <f>IF($C81,BETAW20T!I81,"")</f>
        <v>34.151291092882659</v>
      </c>
      <c r="K81" s="17">
        <f>IF($C81,BETAW20T!J81,"")</f>
        <v>62254832.5</v>
      </c>
      <c r="L81" s="16">
        <f>IF($C81,BETAW20T!K81,"")</f>
        <v>1822913</v>
      </c>
      <c r="M81" s="15">
        <f>IF($C81,BETAW20T!L81,"")</f>
        <v>0</v>
      </c>
      <c r="N81" s="14">
        <f>IF($C81,BETAW20T!M81,"")</f>
        <v>1.0001925948479582</v>
      </c>
      <c r="O81" s="13">
        <f>IF($C81,BETAW20T!N81,"")</f>
        <v>0.99696874873127317</v>
      </c>
      <c r="P81" s="12">
        <f>IF($C81,BETAW20T!O81,"")</f>
        <v>3.2238461166849979E-3</v>
      </c>
    </row>
    <row r="82" spans="2:16" x14ac:dyDescent="0.3">
      <c r="B82" s="21">
        <f>BETAW20T!B82</f>
        <v>44301</v>
      </c>
      <c r="C82" s="73">
        <f t="shared" si="4"/>
        <v>1</v>
      </c>
      <c r="D82" s="20">
        <f>IF($C82,BETAW20T!C82,"")</f>
        <v>3698.44</v>
      </c>
      <c r="E82" s="22">
        <f>IF($C82,BETAW20T!D82,"")</f>
        <v>34.270000000000003</v>
      </c>
      <c r="F82" s="16">
        <f>IF($C82,BETAW20T!E82,"")</f>
        <v>289.86849999999998</v>
      </c>
      <c r="G82" s="16">
        <f>IF($C82,BETAW20T!F82,"")</f>
        <v>48</v>
      </c>
      <c r="H82" s="17">
        <f>IF($C82,BETAW20T!G82,"")</f>
        <v>62473847.449999996</v>
      </c>
      <c r="I82" s="16">
        <f>IF($C82,BETAW20T!H82,"")</f>
        <v>1822913</v>
      </c>
      <c r="J82" s="18">
        <f>IF($C82,BETAW20T!I82,"")</f>
        <v>34.27143667854692</v>
      </c>
      <c r="K82" s="17">
        <f>IF($C82,BETAW20T!J82,"")</f>
        <v>62473847.449999996</v>
      </c>
      <c r="L82" s="16">
        <f>IF($C82,BETAW20T!K82,"")</f>
        <v>1822913</v>
      </c>
      <c r="M82" s="15">
        <f>IF($C82,BETAW20T!L82,"")</f>
        <v>0</v>
      </c>
      <c r="N82" s="14">
        <f>IF($C82,BETAW20T!M82,"")</f>
        <v>1.0001699389493899</v>
      </c>
      <c r="O82" s="13">
        <f>IF($C82,BETAW20T!N82,"")</f>
        <v>0.99693978732215893</v>
      </c>
      <c r="P82" s="12">
        <f>IF($C82,BETAW20T!O82,"")</f>
        <v>3.2301516272310203E-3</v>
      </c>
    </row>
    <row r="83" spans="2:16" x14ac:dyDescent="0.3">
      <c r="B83" s="21">
        <f>BETAW20T!B83</f>
        <v>44300</v>
      </c>
      <c r="C83" s="73">
        <f t="shared" si="4"/>
        <v>1</v>
      </c>
      <c r="D83" s="20">
        <f>IF($C83,BETAW20T!C83,"")</f>
        <v>3685.01</v>
      </c>
      <c r="E83" s="22">
        <f>IF($C83,BETAW20T!D83,"")</f>
        <v>34.19</v>
      </c>
      <c r="F83" s="16">
        <f>IF($C83,BETAW20T!E83,"")</f>
        <v>633.25810000000001</v>
      </c>
      <c r="G83" s="16">
        <f>IF($C83,BETAW20T!F83,"")</f>
        <v>62</v>
      </c>
      <c r="H83" s="17">
        <f>IF($C83,BETAW20T!G83,"")</f>
        <v>62248301.149999999</v>
      </c>
      <c r="I83" s="16">
        <f>IF($C83,BETAW20T!H83,"")</f>
        <v>1822913</v>
      </c>
      <c r="J83" s="18">
        <f>IF($C83,BETAW20T!I83,"")</f>
        <v>34.147708173675866</v>
      </c>
      <c r="K83" s="17">
        <f>IF($C83,BETAW20T!J83,"")</f>
        <v>62248301.149999999</v>
      </c>
      <c r="L83" s="16">
        <f>IF($C83,BETAW20T!K83,"")</f>
        <v>1822913</v>
      </c>
      <c r="M83" s="15">
        <f>IF($C83,BETAW20T!L83,"")</f>
        <v>0</v>
      </c>
      <c r="N83" s="14">
        <f>IF($C83,BETAW20T!M83,"")</f>
        <v>1.000148495458177</v>
      </c>
      <c r="O83" s="13">
        <f>IF($C83,BETAW20T!N83,"")</f>
        <v>0.9969194916735491</v>
      </c>
      <c r="P83" s="12">
        <f>IF($C83,BETAW20T!O83,"")</f>
        <v>3.2290037846277836E-3</v>
      </c>
    </row>
    <row r="84" spans="2:16" x14ac:dyDescent="0.3">
      <c r="B84" s="21">
        <f>BETAW20T!B84</f>
        <v>44299</v>
      </c>
      <c r="C84" s="73">
        <f t="shared" si="4"/>
        <v>1</v>
      </c>
      <c r="D84" s="20">
        <f>IF($C84,BETAW20T!C84,"")</f>
        <v>3616.83</v>
      </c>
      <c r="E84" s="22">
        <f>IF($C84,BETAW20T!D84,"")</f>
        <v>33.520000000000003</v>
      </c>
      <c r="F84" s="16">
        <f>IF($C84,BETAW20T!E84,"")</f>
        <v>184.0701</v>
      </c>
      <c r="G84" s="16">
        <f>IF($C84,BETAW20T!F84,"")</f>
        <v>43</v>
      </c>
      <c r="H84" s="17">
        <f>IF($C84,BETAW20T!G84,"")</f>
        <v>61097167.130000003</v>
      </c>
      <c r="I84" s="16">
        <f>IF($C84,BETAW20T!H84,"")</f>
        <v>1822913</v>
      </c>
      <c r="J84" s="18">
        <f>IF($C84,BETAW20T!I84,"")</f>
        <v>33.51622766966937</v>
      </c>
      <c r="K84" s="17">
        <f>IF($C84,BETAW20T!J84,"")</f>
        <v>61097167.130000003</v>
      </c>
      <c r="L84" s="16">
        <f>IF($C84,BETAW20T!K84,"")</f>
        <v>1822913</v>
      </c>
      <c r="M84" s="15">
        <f>IF($C84,BETAW20T!L84,"")</f>
        <v>0</v>
      </c>
      <c r="N84" s="14">
        <f>IF($C84,BETAW20T!M84,"")</f>
        <v>1.0001286067811177</v>
      </c>
      <c r="O84" s="13">
        <f>IF($C84,BETAW20T!N84,"")</f>
        <v>0.99691078164723412</v>
      </c>
      <c r="P84" s="12">
        <f>IF($C84,BETAW20T!O84,"")</f>
        <v>3.2178251338835845E-3</v>
      </c>
    </row>
    <row r="85" spans="2:16" x14ac:dyDescent="0.3">
      <c r="B85" s="21">
        <f>BETAW20T!B85</f>
        <v>44298</v>
      </c>
      <c r="C85" s="73">
        <f t="shared" si="4"/>
        <v>1</v>
      </c>
      <c r="D85" s="20">
        <f>IF($C85,BETAW20T!C85,"")</f>
        <v>3631.2</v>
      </c>
      <c r="E85" s="22">
        <f>IF($C85,BETAW20T!D85,"")</f>
        <v>33.619999999999997</v>
      </c>
      <c r="F85" s="16">
        <f>IF($C85,BETAW20T!E85,"")</f>
        <v>280.89029999999997</v>
      </c>
      <c r="G85" s="16">
        <f>IF($C85,BETAW20T!F85,"")</f>
        <v>55</v>
      </c>
      <c r="H85" s="17">
        <f>IF($C85,BETAW20T!G85,"")</f>
        <v>60332912.409999996</v>
      </c>
      <c r="I85" s="16">
        <f>IF($C85,BETAW20T!H85,"")</f>
        <v>1792913</v>
      </c>
      <c r="J85" s="18">
        <f>IF($C85,BETAW20T!I85,"")</f>
        <v>33.650775252340743</v>
      </c>
      <c r="K85" s="17">
        <f>IF($C85,BETAW20T!J85,"")</f>
        <v>61342435.667570218</v>
      </c>
      <c r="L85" s="16">
        <f>IF($C85,BETAW20T!K85,"")</f>
        <v>1822913</v>
      </c>
      <c r="M85" s="15">
        <f>IF($C85,BETAW20T!L85,"")</f>
        <v>0</v>
      </c>
      <c r="N85" s="14">
        <f>IF($C85,BETAW20T!M85,"")</f>
        <v>1.0001016944039129</v>
      </c>
      <c r="O85" s="13">
        <f>IF($C85,BETAW20T!N85,"")</f>
        <v>0.99687065217608073</v>
      </c>
      <c r="P85" s="12">
        <f>IF($C85,BETAW20T!O85,"")</f>
        <v>3.2310422278322083E-3</v>
      </c>
    </row>
    <row r="86" spans="2:16" x14ac:dyDescent="0.3">
      <c r="B86" s="21">
        <f>BETAW20T!B86</f>
        <v>44295</v>
      </c>
      <c r="C86" s="73">
        <f t="shared" si="4"/>
        <v>1</v>
      </c>
      <c r="D86" s="20">
        <f>IF($C86,BETAW20T!C86,"")</f>
        <v>3617.51</v>
      </c>
      <c r="E86" s="22">
        <f>IF($C86,BETAW20T!D86,"")</f>
        <v>33.555</v>
      </c>
      <c r="F86" s="16">
        <f>IF($C86,BETAW20T!E86,"")</f>
        <v>348.49379999999996</v>
      </c>
      <c r="G86" s="16">
        <f>IF($C86,BETAW20T!F86,"")</f>
        <v>76</v>
      </c>
      <c r="H86" s="17">
        <f>IF($C86,BETAW20T!G86,"")</f>
        <v>60109333.710000001</v>
      </c>
      <c r="I86" s="16">
        <f>IF($C86,BETAW20T!H86,"")</f>
        <v>1792913</v>
      </c>
      <c r="J86" s="18">
        <f>IF($C86,BETAW20T!I86,"")</f>
        <v>33.526073886462981</v>
      </c>
      <c r="K86" s="17">
        <f>IF($C86,BETAW20T!J86,"")</f>
        <v>61115115.926593892</v>
      </c>
      <c r="L86" s="16">
        <f>IF($C86,BETAW20T!K86,"")</f>
        <v>1822913</v>
      </c>
      <c r="M86" s="15">
        <f>IF($C86,BETAW20T!L86,"")</f>
        <v>30000</v>
      </c>
      <c r="N86" s="14">
        <f>IF($C86,BETAW20T!M86,"")</f>
        <v>1.0000349784725708</v>
      </c>
      <c r="O86" s="13">
        <f>IF($C86,BETAW20T!N86,"")</f>
        <v>0.99680500832513474</v>
      </c>
      <c r="P86" s="12">
        <f>IF($C86,BETAW20T!O86,"")</f>
        <v>3.2299701474361848E-3</v>
      </c>
    </row>
    <row r="87" spans="2:16" x14ac:dyDescent="0.3">
      <c r="B87" s="21">
        <f>BETAW20T!B87</f>
        <v>44294</v>
      </c>
      <c r="C87" s="73">
        <f t="shared" si="4"/>
        <v>1</v>
      </c>
      <c r="D87" s="20">
        <f>IF($C87,BETAW20T!C87,"")</f>
        <v>3627.06</v>
      </c>
      <c r="E87" s="22">
        <f>IF($C87,BETAW20T!D87,"")</f>
        <v>33.534999999999997</v>
      </c>
      <c r="F87" s="16">
        <f>IF($C87,BETAW20T!E87,"")</f>
        <v>519.2029</v>
      </c>
      <c r="G87" s="16">
        <f>IF($C87,BETAW20T!F87,"")</f>
        <v>69</v>
      </c>
      <c r="H87" s="17">
        <f>IF($C87,BETAW20T!G87,"")</f>
        <v>59262379.109999999</v>
      </c>
      <c r="I87" s="16">
        <f>IF($C87,BETAW20T!H87,"")</f>
        <v>1762913</v>
      </c>
      <c r="J87" s="18">
        <f>IF($C87,BETAW20T!I87,"")</f>
        <v>33.61616773487971</v>
      </c>
      <c r="K87" s="17">
        <f>IF($C87,BETAW20T!J87,"")</f>
        <v>60270864.142046392</v>
      </c>
      <c r="L87" s="16">
        <f>IF($C87,BETAW20T!K87,"")</f>
        <v>1792913</v>
      </c>
      <c r="M87" s="15">
        <f>IF($C87,BETAW20T!L87,"")</f>
        <v>0</v>
      </c>
      <c r="N87" s="14">
        <f>IF($C87,BETAW20T!M87,"")</f>
        <v>0.99991026224489421</v>
      </c>
      <c r="O87" s="13">
        <f>IF($C87,BETAW20T!N87,"")</f>
        <v>0.99662841117446943</v>
      </c>
      <c r="P87" s="12">
        <f>IF($C87,BETAW20T!O87,"")</f>
        <v>3.281851070424756E-3</v>
      </c>
    </row>
    <row r="88" spans="2:16" x14ac:dyDescent="0.3">
      <c r="B88" s="21">
        <f>BETAW20T!B88</f>
        <v>44293</v>
      </c>
      <c r="C88" s="73">
        <f t="shared" si="4"/>
        <v>1</v>
      </c>
      <c r="D88" s="20">
        <f>IF($C88,BETAW20T!C88,"")</f>
        <v>3660.78</v>
      </c>
      <c r="E88" s="22">
        <f>IF($C88,BETAW20T!D88,"")</f>
        <v>33.93</v>
      </c>
      <c r="F88" s="16">
        <f>IF($C88,BETAW20T!E88,"")</f>
        <v>1249.9649999999999</v>
      </c>
      <c r="G88" s="16">
        <f>IF($C88,BETAW20T!F88,"")</f>
        <v>77</v>
      </c>
      <c r="H88" s="17">
        <f>IF($C88,BETAW20T!G88,"")</f>
        <v>59814801.950000003</v>
      </c>
      <c r="I88" s="16">
        <f>IF($C88,BETAW20T!H88,"")</f>
        <v>1762913</v>
      </c>
      <c r="J88" s="18">
        <f>IF($C88,BETAW20T!I88,"")</f>
        <v>33.929525705465899</v>
      </c>
      <c r="K88" s="17">
        <f>IF($C88,BETAW20T!J88,"")</f>
        <v>60832687.721163981</v>
      </c>
      <c r="L88" s="16">
        <f>IF($C88,BETAW20T!K88,"")</f>
        <v>1792913</v>
      </c>
      <c r="M88" s="15">
        <f>IF($C88,BETAW20T!L88,"")</f>
        <v>30000</v>
      </c>
      <c r="N88" s="14">
        <f>IF($C88,BETAW20T!M88,"")</f>
        <v>0.9998891289959948</v>
      </c>
      <c r="O88" s="13">
        <f>IF($C88,BETAW20T!N88,"")</f>
        <v>0.99660471057746602</v>
      </c>
      <c r="P88" s="12">
        <f>IF($C88,BETAW20T!O88,"")</f>
        <v>3.284418418528771E-3</v>
      </c>
    </row>
    <row r="89" spans="2:16" x14ac:dyDescent="0.3">
      <c r="B89" s="21">
        <f>BETAW20T!B89</f>
        <v>44292</v>
      </c>
      <c r="C89" s="73">
        <f t="shared" si="4"/>
        <v>1</v>
      </c>
      <c r="D89" s="20">
        <f>IF($C89,BETAW20T!C89,"")</f>
        <v>3686.68</v>
      </c>
      <c r="E89" s="22">
        <f>IF($C89,BETAW20T!D89,"")</f>
        <v>33.86</v>
      </c>
      <c r="F89" s="16">
        <f>IF($C89,BETAW20T!E89,"")</f>
        <v>819.25049999999999</v>
      </c>
      <c r="G89" s="16">
        <f>IF($C89,BETAW20T!F89,"")</f>
        <v>149</v>
      </c>
      <c r="H89" s="17">
        <f>IF($C89,BETAW20T!G89,"")</f>
        <v>60240786</v>
      </c>
      <c r="I89" s="16">
        <f>IF($C89,BETAW20T!H89,"")</f>
        <v>1762913</v>
      </c>
      <c r="J89" s="18">
        <f>IF($C89,BETAW20T!I89,"")</f>
        <v>34.171162161717568</v>
      </c>
      <c r="K89" s="17">
        <f>IF($C89,BETAW20T!J89,"")</f>
        <v>60240786</v>
      </c>
      <c r="L89" s="16">
        <f>IF($C89,BETAW20T!K89,"")</f>
        <v>1762913</v>
      </c>
      <c r="M89" s="15">
        <f>IF($C89,BETAW20T!L89,"")</f>
        <v>0</v>
      </c>
      <c r="N89" s="14">
        <f>IF($C89,BETAW20T!M89,"")</f>
        <v>1.0002798823043244</v>
      </c>
      <c r="O89" s="13">
        <f>IF($C89,BETAW20T!N89,"")</f>
        <v>0.99693331242391159</v>
      </c>
      <c r="P89" s="12">
        <f>IF($C89,BETAW20T!O89,"")</f>
        <v>3.3465698804129151E-3</v>
      </c>
    </row>
    <row r="90" spans="2:16" x14ac:dyDescent="0.3">
      <c r="B90" s="21">
        <f>BETAW20T!B90</f>
        <v>44287</v>
      </c>
      <c r="C90" s="73">
        <f t="shared" si="4"/>
        <v>1</v>
      </c>
      <c r="D90" s="20">
        <f>IF($C90,BETAW20T!C90,"")</f>
        <v>3579.55</v>
      </c>
      <c r="E90" s="22">
        <f>IF($C90,BETAW20T!D90,"")</f>
        <v>33.225000000000001</v>
      </c>
      <c r="F90" s="16">
        <f>IF($C90,BETAW20T!E90,"")</f>
        <v>103.5872</v>
      </c>
      <c r="G90" s="16">
        <f>IF($C90,BETAW20T!F90,"")</f>
        <v>34</v>
      </c>
      <c r="H90" s="17">
        <f>IF($C90,BETAW20T!G90,"")</f>
        <v>58495661.219999999</v>
      </c>
      <c r="I90" s="16">
        <f>IF($C90,BETAW20T!H90,"")</f>
        <v>1762913</v>
      </c>
      <c r="J90" s="18">
        <f>IF($C90,BETAW20T!I90,"")</f>
        <v>33.181252404401121</v>
      </c>
      <c r="K90" s="17">
        <f>IF($C90,BETAW20T!J90,"")</f>
        <v>58495661.219999999</v>
      </c>
      <c r="L90" s="16">
        <f>IF($C90,BETAW20T!K90,"")</f>
        <v>1762913</v>
      </c>
      <c r="M90" s="15">
        <f>IF($C90,BETAW20T!L90,"")</f>
        <v>0</v>
      </c>
      <c r="N90" s="14">
        <f>IF($C90,BETAW20T!M90,"")</f>
        <v>1.0001764638570574</v>
      </c>
      <c r="O90" s="13">
        <f>IF($C90,BETAW20T!N90,"")</f>
        <v>0.99683946422445446</v>
      </c>
      <c r="P90" s="12">
        <f>IF($C90,BETAW20T!O90,"")</f>
        <v>3.3369996326028366E-3</v>
      </c>
    </row>
    <row r="91" spans="2:16" x14ac:dyDescent="0.3">
      <c r="B91" s="21">
        <f>BETAW20T!B91</f>
        <v>44286</v>
      </c>
      <c r="C91" s="73">
        <f t="shared" si="4"/>
        <v>1</v>
      </c>
      <c r="D91" s="20">
        <f>IF($C91,BETAW20T!C91,"")</f>
        <v>3551.1</v>
      </c>
      <c r="E91" s="22">
        <f>IF($C91,BETAW20T!D91,"")</f>
        <v>32.93</v>
      </c>
      <c r="F91" s="16">
        <f>IF($C91,BETAW20T!E91,"")</f>
        <v>181.99100000000001</v>
      </c>
      <c r="G91" s="16">
        <f>IF($C91,BETAW20T!F91,"")</f>
        <v>34</v>
      </c>
      <c r="H91" s="17">
        <f>IF($C91,BETAW20T!G91,"")</f>
        <v>58032358.359999999</v>
      </c>
      <c r="I91" s="16">
        <f>IF($C91,BETAW20T!H91,"")</f>
        <v>1762913</v>
      </c>
      <c r="J91" s="18">
        <f>IF($C91,BETAW20T!I91,"")</f>
        <v>32.918447115654601</v>
      </c>
      <c r="K91" s="17">
        <f>IF($C91,BETAW20T!J91,"")</f>
        <v>58032358.359999999</v>
      </c>
      <c r="L91" s="16">
        <f>IF($C91,BETAW20T!K91,"")</f>
        <v>1762913</v>
      </c>
      <c r="M91" s="15">
        <f>IF($C91,BETAW20T!L91,"")</f>
        <v>0</v>
      </c>
      <c r="N91" s="14">
        <f>IF($C91,BETAW20T!M91,"")</f>
        <v>1.0001557581021252</v>
      </c>
      <c r="O91" s="13">
        <f>IF($C91,BETAW20T!N91,"")</f>
        <v>0.99681107238737421</v>
      </c>
      <c r="P91" s="12">
        <f>IF($C91,BETAW20T!O91,"")</f>
        <v>3.3446857147509525E-3</v>
      </c>
    </row>
    <row r="92" spans="2:16" x14ac:dyDescent="0.3">
      <c r="B92" s="21">
        <f>BETAW20T!B92</f>
        <v>44285</v>
      </c>
      <c r="C92" s="73">
        <f t="shared" si="4"/>
        <v>1</v>
      </c>
      <c r="D92" s="20">
        <f>IF($C92,BETAW20T!C92,"")</f>
        <v>3557.46</v>
      </c>
      <c r="E92" s="22">
        <f>IF($C92,BETAW20T!D92,"")</f>
        <v>32.984999999999999</v>
      </c>
      <c r="F92" s="16">
        <f>IF($C92,BETAW20T!E92,"")</f>
        <v>346.8236</v>
      </c>
      <c r="G92" s="16">
        <f>IF($C92,BETAW20T!F92,"")</f>
        <v>58</v>
      </c>
      <c r="H92" s="17">
        <f>IF($C92,BETAW20T!G92,"")</f>
        <v>58137859.439999998</v>
      </c>
      <c r="I92" s="16">
        <f>IF($C92,BETAW20T!H92,"")</f>
        <v>1762913</v>
      </c>
      <c r="J92" s="18">
        <f>IF($C92,BETAW20T!I92,"")</f>
        <v>32.97829186125464</v>
      </c>
      <c r="K92" s="17">
        <f>IF($C92,BETAW20T!J92,"")</f>
        <v>58137859.439999998</v>
      </c>
      <c r="L92" s="16">
        <f>IF($C92,BETAW20T!K92,"")</f>
        <v>1762913</v>
      </c>
      <c r="M92" s="15">
        <f>IF($C92,BETAW20T!L92,"")</f>
        <v>0</v>
      </c>
      <c r="N92" s="14">
        <f>IF($C92,BETAW20T!M92,"")</f>
        <v>1.0001334718903439</v>
      </c>
      <c r="O92" s="13">
        <f>IF($C92,BETAW20T!N92,"")</f>
        <v>0.99678453538192391</v>
      </c>
      <c r="P92" s="12">
        <f>IF($C92,BETAW20T!O92,"")</f>
        <v>3.3489365084198911E-3</v>
      </c>
    </row>
    <row r="93" spans="2:16" x14ac:dyDescent="0.3">
      <c r="B93" s="21">
        <f>BETAW20T!B93</f>
        <v>44284</v>
      </c>
      <c r="C93" s="73">
        <f t="shared" si="4"/>
        <v>1</v>
      </c>
      <c r="D93" s="20">
        <f>IF($C93,BETAW20T!C93,"")</f>
        <v>3577.06</v>
      </c>
      <c r="E93" s="22">
        <f>IF($C93,BETAW20T!D93,"")</f>
        <v>33.159999999999997</v>
      </c>
      <c r="F93" s="16">
        <f>IF($C93,BETAW20T!E93,"")</f>
        <v>143.22749999999999</v>
      </c>
      <c r="G93" s="16">
        <f>IF($C93,BETAW20T!F93,"")</f>
        <v>51</v>
      </c>
      <c r="H93" s="17">
        <f>IF($C93,BETAW20T!G93,"")</f>
        <v>58459214.719999999</v>
      </c>
      <c r="I93" s="16">
        <f>IF($C93,BETAW20T!H93,"")</f>
        <v>1762913</v>
      </c>
      <c r="J93" s="18">
        <f>IF($C93,BETAW20T!I93,"")</f>
        <v>33.160578383618478</v>
      </c>
      <c r="K93" s="17">
        <f>IF($C93,BETAW20T!J93,"")</f>
        <v>58459214.719999999</v>
      </c>
      <c r="L93" s="16">
        <f>IF($C93,BETAW20T!K93,"")</f>
        <v>1762913</v>
      </c>
      <c r="M93" s="15">
        <f>IF($C93,BETAW20T!L93,"")</f>
        <v>0</v>
      </c>
      <c r="N93" s="14">
        <f>IF($C93,BETAW20T!M93,"")</f>
        <v>1.000110536209406</v>
      </c>
      <c r="O93" s="13">
        <f>IF($C93,BETAW20T!N93,"")</f>
        <v>0.99676803492990884</v>
      </c>
      <c r="P93" s="12">
        <f>IF($C93,BETAW20T!O93,"")</f>
        <v>3.3425012794971736E-3</v>
      </c>
    </row>
    <row r="94" spans="2:16" x14ac:dyDescent="0.3">
      <c r="B94" s="21">
        <f>BETAW20T!B94</f>
        <v>44281</v>
      </c>
      <c r="C94" s="73">
        <f t="shared" si="4"/>
        <v>1</v>
      </c>
      <c r="D94" s="20">
        <f>IF($C94,BETAW20T!C94,"")</f>
        <v>3514.22</v>
      </c>
      <c r="E94" s="22">
        <f>IF($C94,BETAW20T!D94,"")</f>
        <v>32.67</v>
      </c>
      <c r="F94" s="16">
        <f>IF($C94,BETAW20T!E94,"")</f>
        <v>148.74379999999999</v>
      </c>
      <c r="G94" s="16">
        <f>IF($C94,BETAW20T!F94,"")</f>
        <v>38</v>
      </c>
      <c r="H94" s="17">
        <f>IF($C94,BETAW20T!G94,"")</f>
        <v>56621919.920000002</v>
      </c>
      <c r="I94" s="16">
        <f>IF($C94,BETAW20T!H94,"")</f>
        <v>1737913</v>
      </c>
      <c r="J94" s="18">
        <f>IF($C94,BETAW20T!I94,"")</f>
        <v>32.580411056249652</v>
      </c>
      <c r="K94" s="17">
        <f>IF($C94,BETAW20T!J94,"")</f>
        <v>57436430.196406245</v>
      </c>
      <c r="L94" s="16">
        <f>IF($C94,BETAW20T!K94,"")</f>
        <v>1762913</v>
      </c>
      <c r="M94" s="15">
        <f>IF($C94,BETAW20T!L94,"")</f>
        <v>0</v>
      </c>
      <c r="N94" s="14">
        <f>IF($C94,BETAW20T!M94,"")</f>
        <v>1.0000385142946069</v>
      </c>
      <c r="O94" s="13">
        <f>IF($C94,BETAW20T!N94,"")</f>
        <v>0.99669568815893927</v>
      </c>
      <c r="P94" s="12">
        <f>IF($C94,BETAW20T!O94,"")</f>
        <v>3.3428261356676951E-3</v>
      </c>
    </row>
    <row r="95" spans="2:16" x14ac:dyDescent="0.3">
      <c r="B95" s="21">
        <f>BETAW20T!B95</f>
        <v>44280</v>
      </c>
      <c r="C95" s="73">
        <f t="shared" si="4"/>
        <v>1</v>
      </c>
      <c r="D95" s="20">
        <f>IF($C95,BETAW20T!C95,"")</f>
        <v>3437.55</v>
      </c>
      <c r="E95" s="22">
        <f>IF($C95,BETAW20T!D95,"")</f>
        <v>31.87</v>
      </c>
      <c r="F95" s="16">
        <f>IF($C95,BETAW20T!E95,"")</f>
        <v>817.45209999999997</v>
      </c>
      <c r="G95" s="16">
        <f>IF($C95,BETAW20T!F95,"")</f>
        <v>115</v>
      </c>
      <c r="H95" s="17">
        <f>IF($C95,BETAW20T!G95,"")</f>
        <v>55387414.109999999</v>
      </c>
      <c r="I95" s="16">
        <f>IF($C95,BETAW20T!H95,"")</f>
        <v>1737913</v>
      </c>
      <c r="J95" s="18">
        <f>IF($C95,BETAW20T!I95,"")</f>
        <v>31.870072961074577</v>
      </c>
      <c r="K95" s="17">
        <f>IF($C95,BETAW20T!J95,"")</f>
        <v>56184165.934026867</v>
      </c>
      <c r="L95" s="16">
        <f>IF($C95,BETAW20T!K95,"")</f>
        <v>1762913</v>
      </c>
      <c r="M95" s="15">
        <f>IF($C95,BETAW20T!L95,"")</f>
        <v>25000</v>
      </c>
      <c r="N95" s="14">
        <f>IF($C95,BETAW20T!M95,"")</f>
        <v>1.0000172022839009</v>
      </c>
      <c r="O95" s="13">
        <f>IF($C95,BETAW20T!N95,"")</f>
        <v>0.99667996310124274</v>
      </c>
      <c r="P95" s="12">
        <f>IF($C95,BETAW20T!O95,"")</f>
        <v>3.3372391826581196E-3</v>
      </c>
    </row>
    <row r="96" spans="2:16" x14ac:dyDescent="0.3">
      <c r="B96" s="21">
        <f>BETAW20T!B96</f>
        <v>44279</v>
      </c>
      <c r="C96" s="73">
        <f t="shared" si="4"/>
        <v>1</v>
      </c>
      <c r="D96" s="20">
        <f>IF($C96,BETAW20T!C96,"")</f>
        <v>3479.86</v>
      </c>
      <c r="E96" s="22">
        <f>IF($C96,BETAW20T!D96,"")</f>
        <v>32.25</v>
      </c>
      <c r="F96" s="16">
        <f>IF($C96,BETAW20T!E96,"")</f>
        <v>674.51900000000001</v>
      </c>
      <c r="G96" s="16">
        <f>IF($C96,BETAW20T!F96,"")</f>
        <v>102</v>
      </c>
      <c r="H96" s="17">
        <f>IF($C96,BETAW20T!G96,"")</f>
        <v>55426243.259999998</v>
      </c>
      <c r="I96" s="16">
        <f>IF($C96,BETAW20T!H96,"")</f>
        <v>1717913</v>
      </c>
      <c r="J96" s="18">
        <f>IF($C96,BETAW20T!I96,"")</f>
        <v>32.2637079176885</v>
      </c>
      <c r="K96" s="17">
        <f>IF($C96,BETAW20T!J96,"")</f>
        <v>56071517.418353766</v>
      </c>
      <c r="L96" s="16">
        <f>IF($C96,BETAW20T!K96,"")</f>
        <v>1737913</v>
      </c>
      <c r="M96" s="15">
        <f>IF($C96,BETAW20T!L96,"")</f>
        <v>0</v>
      </c>
      <c r="N96" s="14">
        <f>IF($C96,BETAW20T!M96,"")</f>
        <v>0.99989755389869495</v>
      </c>
      <c r="O96" s="13">
        <f>IF($C96,BETAW20T!N96,"")</f>
        <v>0.99651615798273674</v>
      </c>
      <c r="P96" s="12">
        <f>IF($C96,BETAW20T!O96,"")</f>
        <v>3.381395915958191E-3</v>
      </c>
    </row>
    <row r="97" spans="2:16" x14ac:dyDescent="0.3">
      <c r="B97" s="21">
        <f>BETAW20T!B97</f>
        <v>44278</v>
      </c>
      <c r="C97" s="73">
        <f t="shared" si="4"/>
        <v>1</v>
      </c>
      <c r="D97" s="20">
        <f>IF($C97,BETAW20T!C97,"")</f>
        <v>3523.09</v>
      </c>
      <c r="E97" s="22">
        <f>IF($C97,BETAW20T!D97,"")</f>
        <v>32.765000000000001</v>
      </c>
      <c r="F97" s="16">
        <f>IF($C97,BETAW20T!E97,"")</f>
        <v>333.98340000000002</v>
      </c>
      <c r="G97" s="16">
        <f>IF($C97,BETAW20T!F97,"")</f>
        <v>88</v>
      </c>
      <c r="H97" s="17">
        <f>IF($C97,BETAW20T!G97,"")</f>
        <v>56116205.900000006</v>
      </c>
      <c r="I97" s="16">
        <f>IF($C97,BETAW20T!H97,"")</f>
        <v>1717913</v>
      </c>
      <c r="J97" s="18">
        <f>IF($C97,BETAW20T!I97,"")</f>
        <v>32.665336312141541</v>
      </c>
      <c r="K97" s="17">
        <f>IF($C97,BETAW20T!J97,"")</f>
        <v>56769512.626242839</v>
      </c>
      <c r="L97" s="16">
        <f>IF($C97,BETAW20T!K97,"")</f>
        <v>1737913</v>
      </c>
      <c r="M97" s="15">
        <f>IF($C97,BETAW20T!L97,"")</f>
        <v>20000</v>
      </c>
      <c r="N97" s="14">
        <f>IF($C97,BETAW20T!M97,"")</f>
        <v>0.99987666132896125</v>
      </c>
      <c r="O97" s="13">
        <f>IF($C97,BETAW20T!N97,"")</f>
        <v>0.99648575675545581</v>
      </c>
      <c r="P97" s="12">
        <f>IF($C97,BETAW20T!O97,"")</f>
        <v>3.3909045735054108E-3</v>
      </c>
    </row>
    <row r="98" spans="2:16" x14ac:dyDescent="0.3">
      <c r="B98" s="21">
        <f>BETAW20T!B98</f>
        <v>44277</v>
      </c>
      <c r="C98" s="73">
        <f t="shared" si="4"/>
        <v>1</v>
      </c>
      <c r="D98" s="20">
        <f>IF($C98,BETAW20T!C98,"")</f>
        <v>3533.28</v>
      </c>
      <c r="E98" s="22">
        <f>IF($C98,BETAW20T!D98,"")</f>
        <v>32.9</v>
      </c>
      <c r="F98" s="16">
        <f>IF($C98,BETAW20T!E98,"")</f>
        <v>384.7955</v>
      </c>
      <c r="G98" s="16">
        <f>IF($C98,BETAW20T!F98,"")</f>
        <v>52</v>
      </c>
      <c r="H98" s="17">
        <f>IF($C98,BETAW20T!G98,"")</f>
        <v>56281149.089999996</v>
      </c>
      <c r="I98" s="16">
        <f>IF($C98,BETAW20T!H98,"")</f>
        <v>1717913</v>
      </c>
      <c r="J98" s="18">
        <f>IF($C98,BETAW20T!I98,"")</f>
        <v>32.761350015978685</v>
      </c>
      <c r="K98" s="17">
        <f>IF($C98,BETAW20T!J98,"")</f>
        <v>56281149.089999996</v>
      </c>
      <c r="L98" s="16">
        <f>IF($C98,BETAW20T!K98,"")</f>
        <v>1717913</v>
      </c>
      <c r="M98" s="15">
        <f>IF($C98,BETAW20T!L98,"")</f>
        <v>0</v>
      </c>
      <c r="N98" s="14">
        <f>IF($C98,BETAW20T!M98,"")</f>
        <v>0.99973657485250889</v>
      </c>
      <c r="O98" s="13">
        <f>IF($C98,BETAW20T!N98,"")</f>
        <v>0.99698041222064893</v>
      </c>
      <c r="P98" s="12">
        <f>IF($C98,BETAW20T!O98,"")</f>
        <v>2.75616263186001E-3</v>
      </c>
    </row>
    <row r="99" spans="2:16" x14ac:dyDescent="0.3">
      <c r="B99" s="21">
        <f>BETAW20T!B99</f>
        <v>44274</v>
      </c>
      <c r="C99" s="73">
        <f t="shared" si="4"/>
        <v>1</v>
      </c>
      <c r="D99" s="20">
        <f>IF($C99,BETAW20T!C99,"")</f>
        <v>3530.43</v>
      </c>
      <c r="E99" s="22">
        <f>IF($C99,BETAW20T!D99,"")</f>
        <v>32.81</v>
      </c>
      <c r="F99" s="16">
        <f>IF($C99,BETAW20T!E99,"")</f>
        <v>335.98629999999997</v>
      </c>
      <c r="G99" s="16">
        <f>IF($C99,BETAW20T!F99,"")</f>
        <v>37</v>
      </c>
      <c r="H99" s="17">
        <f>IF($C99,BETAW20T!G99,"")</f>
        <v>52311998.719999991</v>
      </c>
      <c r="I99" s="16">
        <f>IF($C99,BETAW20T!H99,"")</f>
        <v>1597913</v>
      </c>
      <c r="J99" s="18">
        <f>IF($C99,BETAW20T!I99,"")</f>
        <v>32.737701439314904</v>
      </c>
      <c r="K99" s="17">
        <f>IF($C99,BETAW20T!J99,"")</f>
        <v>56240522.892717779</v>
      </c>
      <c r="L99" s="16">
        <f>IF($C99,BETAW20T!K99,"")</f>
        <v>1717913</v>
      </c>
      <c r="M99" s="15">
        <f>IF($C99,BETAW20T!L99,"")</f>
        <v>0</v>
      </c>
      <c r="N99" s="14">
        <f>IF($C99,BETAW20T!M99,"")</f>
        <v>0.99965510255381551</v>
      </c>
      <c r="O99" s="13">
        <f>IF($C99,BETAW20T!N99,"")</f>
        <v>0.99689694896594971</v>
      </c>
      <c r="P99" s="12">
        <f>IF($C99,BETAW20T!O99,"")</f>
        <v>2.7581535878658321E-3</v>
      </c>
    </row>
    <row r="100" spans="2:16" x14ac:dyDescent="0.3">
      <c r="B100" s="21">
        <f>BETAW20T!B100</f>
        <v>44273</v>
      </c>
      <c r="C100" s="73">
        <f t="shared" si="4"/>
        <v>1</v>
      </c>
      <c r="D100" s="20">
        <f>IF($C100,BETAW20T!C100,"")</f>
        <v>3591.21</v>
      </c>
      <c r="E100" s="22">
        <f>IF($C100,BETAW20T!D100,"")</f>
        <v>33.31</v>
      </c>
      <c r="F100" s="16">
        <f>IF($C100,BETAW20T!E100,"")</f>
        <v>3561.3440000000001</v>
      </c>
      <c r="G100" s="16">
        <f>IF($C100,BETAW20T!F100,"")</f>
        <v>74</v>
      </c>
      <c r="H100" s="17">
        <f>IF($C100,BETAW20T!G100,"")</f>
        <v>53215206.199999996</v>
      </c>
      <c r="I100" s="16">
        <f>IF($C100,BETAW20T!H100,"")</f>
        <v>1597913</v>
      </c>
      <c r="J100" s="18">
        <f>IF($C100,BETAW20T!I100,"")</f>
        <v>33.302943401799723</v>
      </c>
      <c r="K100" s="17">
        <f>IF($C100,BETAW20T!J100,"")</f>
        <v>57211559.408215962</v>
      </c>
      <c r="L100" s="16">
        <f>IF($C100,BETAW20T!K100,"")</f>
        <v>1717913</v>
      </c>
      <c r="M100" s="15">
        <f>IF($C100,BETAW20T!L100,"")</f>
        <v>120000</v>
      </c>
      <c r="N100" s="14">
        <f>IF($C100,BETAW20T!M100,"")</f>
        <v>0.9992846264174704</v>
      </c>
      <c r="O100" s="13">
        <f>IF($C100,BETAW20T!N100,"")</f>
        <v>0.99722700028006617</v>
      </c>
      <c r="P100" s="12">
        <f>IF($C100,BETAW20T!O100,"")</f>
        <v>2.0576261374042294E-3</v>
      </c>
    </row>
    <row r="101" spans="2:16" x14ac:dyDescent="0.3">
      <c r="B101" s="21">
        <f>BETAW20T!B101</f>
        <v>44272</v>
      </c>
      <c r="C101" s="73">
        <f t="shared" si="4"/>
        <v>1</v>
      </c>
      <c r="D101" s="20">
        <f>IF($C101,BETAW20T!C101,"")</f>
        <v>3551.4</v>
      </c>
      <c r="E101" s="22">
        <f>IF($C101,BETAW20T!D101,"")</f>
        <v>33.01</v>
      </c>
      <c r="F101" s="16">
        <f>IF($C101,BETAW20T!E101,"")</f>
        <v>1794.059</v>
      </c>
      <c r="G101" s="16">
        <f>IF($C101,BETAW20T!F101,"")</f>
        <v>302</v>
      </c>
      <c r="H101" s="17">
        <f>IF($C101,BETAW20T!G101,"")</f>
        <v>52630857.479999997</v>
      </c>
      <c r="I101" s="16">
        <f>IF($C101,BETAW20T!H101,"")</f>
        <v>1597913</v>
      </c>
      <c r="J101" s="18">
        <f>IF($C101,BETAW20T!I101,"")</f>
        <v>32.93724844844494</v>
      </c>
      <c r="K101" s="17">
        <f>IF($C101,BETAW20T!J101,"")</f>
        <v>52630857.479999997</v>
      </c>
      <c r="L101" s="16">
        <f>IF($C101,BETAW20T!K101,"")</f>
        <v>1597913</v>
      </c>
      <c r="M101" s="15">
        <f>IF($C101,BETAW20T!L101,"")</f>
        <v>0</v>
      </c>
      <c r="N101" s="14">
        <f>IF($C101,BETAW20T!M101,"")</f>
        <v>1.0004633825319924</v>
      </c>
      <c r="O101" s="13">
        <f>IF($C101,BETAW20T!N101,"")</f>
        <v>0.99825175221522933</v>
      </c>
      <c r="P101" s="12">
        <f>IF($C101,BETAW20T!O101,"")</f>
        <v>2.2116303167629865E-3</v>
      </c>
    </row>
    <row r="102" spans="2:16" x14ac:dyDescent="0.3">
      <c r="B102" s="21">
        <f>BETAW20T!B102</f>
        <v>44271</v>
      </c>
      <c r="C102" s="73">
        <f t="shared" si="4"/>
        <v>1</v>
      </c>
      <c r="D102" s="20">
        <f>IF($C102,BETAW20T!C102,"")</f>
        <v>3629.06</v>
      </c>
      <c r="E102" s="22">
        <f>IF($C102,BETAW20T!D102,"")</f>
        <v>33.67</v>
      </c>
      <c r="F102" s="16">
        <f>IF($C102,BETAW20T!E102,"")</f>
        <v>111.47330000000001</v>
      </c>
      <c r="G102" s="16">
        <f>IF($C102,BETAW20T!F102,"")</f>
        <v>46</v>
      </c>
      <c r="H102" s="17">
        <f>IF($C102,BETAW20T!G102,"")</f>
        <v>53782756.389999993</v>
      </c>
      <c r="I102" s="16">
        <f>IF($C102,BETAW20T!H102,"")</f>
        <v>1597913</v>
      </c>
      <c r="J102" s="18">
        <f>IF($C102,BETAW20T!I102,"")</f>
        <v>33.658125561278986</v>
      </c>
      <c r="K102" s="17">
        <f>IF($C102,BETAW20T!J102,"")</f>
        <v>53782756.389999993</v>
      </c>
      <c r="L102" s="16">
        <f>IF($C102,BETAW20T!K102,"")</f>
        <v>1597913</v>
      </c>
      <c r="M102" s="15">
        <f>IF($C102,BETAW20T!L102,"")</f>
        <v>0</v>
      </c>
      <c r="N102" s="14">
        <f>IF($C102,BETAW20T!M102,"")</f>
        <v>1.0004329623761035</v>
      </c>
      <c r="O102" s="13">
        <f>IF($C102,BETAW20T!N102,"")</f>
        <v>0.99822853835699443</v>
      </c>
      <c r="P102" s="12">
        <f>IF($C102,BETAW20T!O102,"")</f>
        <v>2.2044240191089249E-3</v>
      </c>
    </row>
    <row r="103" spans="2:16" x14ac:dyDescent="0.3">
      <c r="B103" s="21">
        <f>BETAW20T!B103</f>
        <v>44270</v>
      </c>
      <c r="C103" s="73">
        <f t="shared" si="4"/>
        <v>1</v>
      </c>
      <c r="D103" s="20">
        <f>IF($C103,BETAW20T!C103,"")</f>
        <v>3665.38</v>
      </c>
      <c r="E103" s="22">
        <f>IF($C103,BETAW20T!D103,"")</f>
        <v>34</v>
      </c>
      <c r="F103" s="16">
        <f>IF($C103,BETAW20T!E103,"")</f>
        <v>241.9436</v>
      </c>
      <c r="G103" s="16">
        <f>IF($C103,BETAW20T!F103,"")</f>
        <v>60</v>
      </c>
      <c r="H103" s="17">
        <f>IF($C103,BETAW20T!G103,"")</f>
        <v>54323053.299999997</v>
      </c>
      <c r="I103" s="16">
        <f>IF($C103,BETAW20T!H103,"")</f>
        <v>1597913</v>
      </c>
      <c r="J103" s="18">
        <f>IF($C103,BETAW20T!I103,"")</f>
        <v>33.996252173929371</v>
      </c>
      <c r="K103" s="17">
        <f>IF($C103,BETAW20T!J103,"")</f>
        <v>54323053.299999997</v>
      </c>
      <c r="L103" s="16">
        <f>IF($C103,BETAW20T!K103,"")</f>
        <v>1597913</v>
      </c>
      <c r="M103" s="15">
        <f>IF($C103,BETAW20T!L103,"")</f>
        <v>0</v>
      </c>
      <c r="N103" s="14">
        <f>IF($C103,BETAW20T!M103,"")</f>
        <v>1.0004067059684218</v>
      </c>
      <c r="O103" s="13">
        <f>IF($C103,BETAW20T!N103,"")</f>
        <v>0.99819549005357555</v>
      </c>
      <c r="P103" s="12">
        <f>IF($C103,BETAW20T!O103,"")</f>
        <v>2.2112159148462299E-3</v>
      </c>
    </row>
    <row r="104" spans="2:16" x14ac:dyDescent="0.3">
      <c r="B104" s="21">
        <f>BETAW20T!B104</f>
        <v>44267</v>
      </c>
      <c r="C104" s="73">
        <f t="shared" si="4"/>
        <v>1</v>
      </c>
      <c r="D104" s="20">
        <f>IF($C104,BETAW20T!C104,"")</f>
        <v>3674.3</v>
      </c>
      <c r="E104" s="22">
        <f>IF($C104,BETAW20T!D104,"")</f>
        <v>34.08</v>
      </c>
      <c r="F104" s="16">
        <f>IF($C104,BETAW20T!E104,"")</f>
        <v>95.828289999999996</v>
      </c>
      <c r="G104" s="16">
        <f>IF($C104,BETAW20T!F104,"")</f>
        <v>38</v>
      </c>
      <c r="H104" s="17">
        <f>IF($C104,BETAW20T!G104,"")</f>
        <v>54458808.32</v>
      </c>
      <c r="I104" s="16">
        <f>IF($C104,BETAW20T!H104,"")</f>
        <v>1597913</v>
      </c>
      <c r="J104" s="18">
        <f>IF($C104,BETAW20T!I104,"")</f>
        <v>34.081209878134793</v>
      </c>
      <c r="K104" s="17">
        <f>IF($C104,BETAW20T!J104,"")</f>
        <v>54458808.32</v>
      </c>
      <c r="L104" s="16">
        <f>IF($C104,BETAW20T!K104,"")</f>
        <v>1597913</v>
      </c>
      <c r="M104" s="15">
        <f>IF($C104,BETAW20T!L104,"")</f>
        <v>0</v>
      </c>
      <c r="N104" s="14">
        <f>IF($C104,BETAW20T!M104,"")</f>
        <v>1.0003396818727892</v>
      </c>
      <c r="O104" s="13">
        <f>IF($C104,BETAW20T!N104,"")</f>
        <v>0.99813067283070511</v>
      </c>
      <c r="P104" s="12">
        <f>IF($C104,BETAW20T!O104,"")</f>
        <v>2.2090090420840117E-3</v>
      </c>
    </row>
    <row r="105" spans="2:16" x14ac:dyDescent="0.3">
      <c r="B105" s="21">
        <f>BETAW20T!B105</f>
        <v>44266</v>
      </c>
      <c r="C105" s="73">
        <f t="shared" si="4"/>
        <v>1</v>
      </c>
      <c r="D105" s="20">
        <f>IF($C105,BETAW20T!C105,"")</f>
        <v>3652.82</v>
      </c>
      <c r="E105" s="22">
        <f>IF($C105,BETAW20T!D105,"")</f>
        <v>33.89</v>
      </c>
      <c r="F105" s="16">
        <f>IF($C105,BETAW20T!E105,"")</f>
        <v>395.05420000000004</v>
      </c>
      <c r="G105" s="16">
        <f>IF($C105,BETAW20T!F105,"")</f>
        <v>31</v>
      </c>
      <c r="H105" s="17">
        <f>IF($C105,BETAW20T!G105,"")</f>
        <v>54141846.079999998</v>
      </c>
      <c r="I105" s="16">
        <f>IF($C105,BETAW20T!H105,"")</f>
        <v>1597913</v>
      </c>
      <c r="J105" s="18">
        <f>IF($C105,BETAW20T!I105,"")</f>
        <v>33.882849742132393</v>
      </c>
      <c r="K105" s="17">
        <f>IF($C105,BETAW20T!J105,"")</f>
        <v>54141846.079999998</v>
      </c>
      <c r="L105" s="16">
        <f>IF($C105,BETAW20T!K105,"")</f>
        <v>1597913</v>
      </c>
      <c r="M105" s="15">
        <f>IF($C105,BETAW20T!L105,"")</f>
        <v>0</v>
      </c>
      <c r="N105" s="14">
        <f>IF($C105,BETAW20T!M105,"")</f>
        <v>1.000319574991485</v>
      </c>
      <c r="O105" s="13">
        <f>IF($C105,BETAW20T!N105,"")</f>
        <v>0.99810760756386829</v>
      </c>
      <c r="P105" s="12">
        <f>IF($C105,BETAW20T!O105,"")</f>
        <v>2.2119674276167571E-3</v>
      </c>
    </row>
    <row r="106" spans="2:16" x14ac:dyDescent="0.3">
      <c r="B106" s="21">
        <f>BETAW20T!B106</f>
        <v>44265</v>
      </c>
      <c r="C106" s="73">
        <f t="shared" si="4"/>
        <v>1</v>
      </c>
      <c r="D106" s="20">
        <f>IF($C106,BETAW20T!C106,"")</f>
        <v>3669.61</v>
      </c>
      <c r="E106" s="22">
        <f>IF($C106,BETAW20T!D106,"")</f>
        <v>33.975000000000001</v>
      </c>
      <c r="F106" s="16">
        <f>IF($C106,BETAW20T!E106,"")</f>
        <v>488.62620000000004</v>
      </c>
      <c r="G106" s="16">
        <f>IF($C106,BETAW20T!F106,"")</f>
        <v>66</v>
      </c>
      <c r="H106" s="17">
        <f>IF($C106,BETAW20T!G106,"")</f>
        <v>54392055.339999996</v>
      </c>
      <c r="I106" s="16">
        <f>IF($C106,BETAW20T!H106,"")</f>
        <v>1597913</v>
      </c>
      <c r="J106" s="18">
        <f>IF($C106,BETAW20T!I106,"")</f>
        <v>34.039434775234945</v>
      </c>
      <c r="K106" s="17">
        <f>IF($C106,BETAW20T!J106,"")</f>
        <v>54392055.339999996</v>
      </c>
      <c r="L106" s="16">
        <f>IF($C106,BETAW20T!K106,"")</f>
        <v>1597913</v>
      </c>
      <c r="M106" s="15">
        <f>IF($C106,BETAW20T!L106,"")</f>
        <v>0</v>
      </c>
      <c r="N106" s="14">
        <f>IF($C106,BETAW20T!M106,"")</f>
        <v>1.0002961246803292</v>
      </c>
      <c r="O106" s="13">
        <f>IF($C106,BETAW20T!N106,"")</f>
        <v>0.99808440461849268</v>
      </c>
      <c r="P106" s="12">
        <f>IF($C106,BETAW20T!O106,"")</f>
        <v>2.2117200618365163E-3</v>
      </c>
    </row>
    <row r="107" spans="2:16" x14ac:dyDescent="0.3">
      <c r="B107" s="21">
        <f>BETAW20T!B107</f>
        <v>44264</v>
      </c>
      <c r="C107" s="73">
        <f t="shared" si="4"/>
        <v>1</v>
      </c>
      <c r="D107" s="20">
        <f>IF($C107,BETAW20T!C107,"")</f>
        <v>3652.44</v>
      </c>
      <c r="E107" s="22">
        <f>IF($C107,BETAW20T!D107,"")</f>
        <v>33.89</v>
      </c>
      <c r="F107" s="16">
        <f>IF($C107,BETAW20T!E107,"")</f>
        <v>727.58140000000003</v>
      </c>
      <c r="G107" s="16">
        <f>IF($C107,BETAW20T!F107,"")</f>
        <v>69</v>
      </c>
      <c r="H107" s="17">
        <f>IF($C107,BETAW20T!G107,"")</f>
        <v>54138449.93</v>
      </c>
      <c r="I107" s="16">
        <f>IF($C107,BETAW20T!H107,"")</f>
        <v>1597913</v>
      </c>
      <c r="J107" s="18">
        <f>IF($C107,BETAW20T!I107,"")</f>
        <v>33.880724376108084</v>
      </c>
      <c r="K107" s="17">
        <f>IF($C107,BETAW20T!J107,"")</f>
        <v>54138449.93</v>
      </c>
      <c r="L107" s="16">
        <f>IF($C107,BETAW20T!K107,"")</f>
        <v>1597913</v>
      </c>
      <c r="M107" s="15">
        <f>IF($C107,BETAW20T!L107,"")</f>
        <v>0</v>
      </c>
      <c r="N107" s="14">
        <f>IF($C107,BETAW20T!M107,"")</f>
        <v>1.0002754293855713</v>
      </c>
      <c r="O107" s="13">
        <f>IF($C107,BETAW20T!N107,"")</f>
        <v>0.99806664800829481</v>
      </c>
      <c r="P107" s="12">
        <f>IF($C107,BETAW20T!O107,"")</f>
        <v>2.2087813772764956E-3</v>
      </c>
    </row>
    <row r="108" spans="2:16" x14ac:dyDescent="0.3">
      <c r="B108" s="21">
        <f>BETAW20T!B108</f>
        <v>44263</v>
      </c>
      <c r="C108" s="73">
        <f t="shared" si="4"/>
        <v>1</v>
      </c>
      <c r="D108" s="20">
        <f>IF($C108,BETAW20T!C108,"")</f>
        <v>3599.45</v>
      </c>
      <c r="E108" s="22">
        <f>IF($C108,BETAW20T!D108,"")</f>
        <v>33.39</v>
      </c>
      <c r="F108" s="16">
        <f>IF($C108,BETAW20T!E108,"")</f>
        <v>506.12700000000001</v>
      </c>
      <c r="G108" s="16">
        <f>IF($C108,BETAW20T!F108,"")</f>
        <v>44</v>
      </c>
      <c r="H108" s="17">
        <f>IF($C108,BETAW20T!G108,"")</f>
        <v>53354142.689999998</v>
      </c>
      <c r="I108" s="16">
        <f>IF($C108,BETAW20T!H108,"")</f>
        <v>1597913</v>
      </c>
      <c r="J108" s="18">
        <f>IF($C108,BETAW20T!I108,"")</f>
        <v>33.389892121786353</v>
      </c>
      <c r="K108" s="17">
        <f>IF($C108,BETAW20T!J108,"")</f>
        <v>53354142.689999998</v>
      </c>
      <c r="L108" s="16">
        <f>IF($C108,BETAW20T!K108,"")</f>
        <v>1597913</v>
      </c>
      <c r="M108" s="15">
        <f>IF($C108,BETAW20T!L108,"")</f>
        <v>0</v>
      </c>
      <c r="N108" s="14">
        <f>IF($C108,BETAW20T!M108,"")</f>
        <v>1.0002572846138633</v>
      </c>
      <c r="O108" s="13">
        <f>IF($C108,BETAW20T!N108,"")</f>
        <v>0.99804752180903245</v>
      </c>
      <c r="P108" s="12">
        <f>IF($C108,BETAW20T!O108,"")</f>
        <v>2.209762804830854E-3</v>
      </c>
    </row>
    <row r="109" spans="2:16" x14ac:dyDescent="0.3">
      <c r="B109" s="21">
        <f>BETAW20T!B109</f>
        <v>44260</v>
      </c>
      <c r="C109" s="73">
        <f t="shared" ref="C109:C113" si="5">IF(AND($B109&gt;=$D$3,OR($B109&lt;=$D$4,$B110&lt;$D$4)),1,0)</f>
        <v>1</v>
      </c>
      <c r="D109" s="20">
        <f>IF($C109,BETAW20T!C109,"")</f>
        <v>3552.46</v>
      </c>
      <c r="E109" s="22">
        <f>IF($C109,BETAW20T!D109,"")</f>
        <v>32.954999999999998</v>
      </c>
      <c r="F109" s="16">
        <f>IF($C109,BETAW20T!E109,"")</f>
        <v>78.919089999999997</v>
      </c>
      <c r="G109" s="16">
        <f>IF($C109,BETAW20T!F109,"")</f>
        <v>20</v>
      </c>
      <c r="H109" s="17">
        <f>IF($C109,BETAW20T!G109,"")</f>
        <v>52660770.529999994</v>
      </c>
      <c r="I109" s="16">
        <f>IF($C109,BETAW20T!H109,"")</f>
        <v>1597913</v>
      </c>
      <c r="J109" s="18">
        <f>IF($C109,BETAW20T!I109,"")</f>
        <v>32.955968522691784</v>
      </c>
      <c r="K109" s="17">
        <f>IF($C109,BETAW20T!J109,"")</f>
        <v>52660770.529999994</v>
      </c>
      <c r="L109" s="16">
        <f>IF($C109,BETAW20T!K109,"")</f>
        <v>1597913</v>
      </c>
      <c r="M109" s="15">
        <f>IF($C109,BETAW20T!L109,"")</f>
        <v>0</v>
      </c>
      <c r="N109" s="14">
        <f>IF($C109,BETAW20T!M109,"")</f>
        <v>1.0001941355946202</v>
      </c>
      <c r="O109" s="13">
        <f>IF($C109,BETAW20T!N109,"")</f>
        <v>0.99798490092469228</v>
      </c>
      <c r="P109" s="12">
        <f>IF($C109,BETAW20T!O109,"")</f>
        <v>2.209234669928025E-3</v>
      </c>
    </row>
    <row r="110" spans="2:16" x14ac:dyDescent="0.3">
      <c r="B110" s="21">
        <f>BETAW20T!B110</f>
        <v>44259</v>
      </c>
      <c r="C110" s="73">
        <f t="shared" si="5"/>
        <v>1</v>
      </c>
      <c r="D110" s="20">
        <f>IF($C110,BETAW20T!C110,"")</f>
        <v>3562.11</v>
      </c>
      <c r="E110" s="22">
        <f>IF($C110,BETAW20T!D110,"")</f>
        <v>33.1</v>
      </c>
      <c r="F110" s="16">
        <f>IF($C110,BETAW20T!E110,"")</f>
        <v>134.66149999999999</v>
      </c>
      <c r="G110" s="16">
        <f>IF($C110,BETAW20T!F110,"")</f>
        <v>42</v>
      </c>
      <c r="H110" s="17">
        <f>IF($C110,BETAW20T!G110,"")</f>
        <v>52805395.54999999</v>
      </c>
      <c r="I110" s="16">
        <f>IF($C110,BETAW20T!H110,"")</f>
        <v>1597913</v>
      </c>
      <c r="J110" s="18">
        <f>IF($C110,BETAW20T!I110,"")</f>
        <v>33.046477217470532</v>
      </c>
      <c r="K110" s="17">
        <f>IF($C110,BETAW20T!J110,"")</f>
        <v>52805395.54999999</v>
      </c>
      <c r="L110" s="16">
        <f>IF($C110,BETAW20T!K110,"")</f>
        <v>1597913</v>
      </c>
      <c r="M110" s="15">
        <f>IF($C110,BETAW20T!L110,"")</f>
        <v>0</v>
      </c>
      <c r="N110" s="14">
        <f>IF($C110,BETAW20T!M110,"")</f>
        <v>1.0001715996993419</v>
      </c>
      <c r="O110" s="13">
        <f>IF($C110,BETAW20T!N110,"")</f>
        <v>0.9979547807780792</v>
      </c>
      <c r="P110" s="12">
        <f>IF($C110,BETAW20T!O110,"")</f>
        <v>2.2168189212626783E-3</v>
      </c>
    </row>
    <row r="111" spans="2:16" x14ac:dyDescent="0.3">
      <c r="B111" s="21">
        <f>BETAW20T!B111</f>
        <v>44258</v>
      </c>
      <c r="C111" s="73">
        <f t="shared" si="5"/>
        <v>1</v>
      </c>
      <c r="D111" s="20">
        <f>IF($C111,BETAW20T!C111,"")</f>
        <v>3559.14</v>
      </c>
      <c r="E111" s="22">
        <f>IF($C111,BETAW20T!D111,"")</f>
        <v>33.020000000000003</v>
      </c>
      <c r="F111" s="16">
        <f>IF($C111,BETAW20T!E111,"")</f>
        <v>289.35070000000002</v>
      </c>
      <c r="G111" s="16">
        <f>IF($C111,BETAW20T!F111,"")</f>
        <v>48</v>
      </c>
      <c r="H111" s="17">
        <f>IF($C111,BETAW20T!G111,"")</f>
        <v>52762051.760000005</v>
      </c>
      <c r="I111" s="16">
        <f>IF($C111,BETAW20T!H111,"")</f>
        <v>1597913</v>
      </c>
      <c r="J111" s="18">
        <f>IF($C111,BETAW20T!I111,"")</f>
        <v>33.019351967222249</v>
      </c>
      <c r="K111" s="17">
        <f>IF($C111,BETAW20T!J111,"")</f>
        <v>52762051.760000005</v>
      </c>
      <c r="L111" s="16">
        <f>IF($C111,BETAW20T!K111,"")</f>
        <v>1597913</v>
      </c>
      <c r="M111" s="15">
        <f>IF($C111,BETAW20T!L111,"")</f>
        <v>0</v>
      </c>
      <c r="N111" s="14">
        <f>IF($C111,BETAW20T!M111,"")</f>
        <v>1.0001496977417772</v>
      </c>
      <c r="O111" s="13">
        <f>IF($C111,BETAW20T!N111,"")</f>
        <v>0.99794356670408602</v>
      </c>
      <c r="P111" s="12">
        <f>IF($C111,BETAW20T!O111,"")</f>
        <v>2.2061310376910934E-3</v>
      </c>
    </row>
    <row r="112" spans="2:16" x14ac:dyDescent="0.3">
      <c r="B112" s="21">
        <f>BETAW20T!B112</f>
        <v>44257</v>
      </c>
      <c r="C112" s="73">
        <f t="shared" si="5"/>
        <v>1</v>
      </c>
      <c r="D112" s="20">
        <f>IF($C112,BETAW20T!C112,"")</f>
        <v>3588.96</v>
      </c>
      <c r="E112" s="22">
        <f>IF($C112,BETAW20T!D112,"")</f>
        <v>33.22</v>
      </c>
      <c r="F112" s="16">
        <f>IF($C112,BETAW20T!E112,"")</f>
        <v>214.3417</v>
      </c>
      <c r="G112" s="16">
        <f>IF($C112,BETAW20T!F112,"")</f>
        <v>63</v>
      </c>
      <c r="H112" s="17">
        <f>IF($C112,BETAW20T!G112,"")</f>
        <v>53205152.349999994</v>
      </c>
      <c r="I112" s="16">
        <f>IF($C112,BETAW20T!H112,"")</f>
        <v>1597913</v>
      </c>
      <c r="J112" s="18">
        <f>IF($C112,BETAW20T!I112,"")</f>
        <v>33.296651538600656</v>
      </c>
      <c r="K112" s="17">
        <f>IF($C112,BETAW20T!J112,"")</f>
        <v>53205152.349999994</v>
      </c>
      <c r="L112" s="16">
        <f>IF($C112,BETAW20T!K112,"")</f>
        <v>1597913</v>
      </c>
      <c r="M112" s="15">
        <f>IF($C112,BETAW20T!L112,"")</f>
        <v>0</v>
      </c>
      <c r="N112" s="14">
        <f>IF($C112,BETAW20T!M112,"")</f>
        <v>1.0001265091763243</v>
      </c>
      <c r="O112" s="13">
        <f>IF($C112,BETAW20T!N112,"")</f>
        <v>0.99792409089868916</v>
      </c>
      <c r="P112" s="12">
        <f>IF($C112,BETAW20T!O112,"")</f>
        <v>2.2024182776350983E-3</v>
      </c>
    </row>
    <row r="113" spans="2:16" x14ac:dyDescent="0.3">
      <c r="B113" s="21">
        <f>BETAW20T!B113</f>
        <v>44256</v>
      </c>
      <c r="C113" s="73">
        <f t="shared" si="5"/>
        <v>1</v>
      </c>
      <c r="D113" s="20">
        <f>IF($C113,BETAW20T!C113,"")</f>
        <v>3570.75</v>
      </c>
      <c r="E113" s="22">
        <f>IF($C113,BETAW20T!D113,"")</f>
        <v>33.1</v>
      </c>
      <c r="F113" s="16">
        <f>IF($C113,BETAW20T!E113,"")</f>
        <v>299.76529999999997</v>
      </c>
      <c r="G113" s="16">
        <f>IF($C113,BETAW20T!F113,"")</f>
        <v>63</v>
      </c>
      <c r="H113" s="17">
        <f>IF($C113,BETAW20T!G113,"")</f>
        <v>52936586.039999999</v>
      </c>
      <c r="I113" s="16">
        <f>IF($C113,BETAW20T!H113,"")</f>
        <v>1597913</v>
      </c>
      <c r="J113" s="18">
        <f>IF($C113,BETAW20T!I113,"")</f>
        <v>33.128578364404071</v>
      </c>
      <c r="K113" s="17">
        <f>IF($C113,BETAW20T!J113,"")</f>
        <v>52936586.039999999</v>
      </c>
      <c r="L113" s="16">
        <f>IF($C113,BETAW20T!K113,"")</f>
        <v>1597913</v>
      </c>
      <c r="M113" s="15">
        <f>IF($C113,BETAW20T!L113,"")</f>
        <v>0</v>
      </c>
      <c r="N113" s="14">
        <f>IF($C113,BETAW20T!M113,"")</f>
        <v>1.0001050615541358</v>
      </c>
      <c r="O113" s="13">
        <f>IF($C113,BETAW20T!N113,"")</f>
        <v>0.99789600334415529</v>
      </c>
      <c r="P113" s="12">
        <f>IF($C113,BETAW20T!O113,"")</f>
        <v>2.2090582099804786E-3</v>
      </c>
    </row>
    <row r="114" spans="2:16" x14ac:dyDescent="0.3">
      <c r="B114" s="21">
        <f>BETAW20T!B114</f>
        <v>44253</v>
      </c>
      <c r="C114" s="73">
        <f t="shared" ref="C114:C118" si="6">IF(AND($B114&gt;=$D$3,OR($B114&lt;=$D$4,$B115&lt;$D$4)),1,0)</f>
        <v>1</v>
      </c>
      <c r="D114" s="20">
        <f>IF($C114,BETAW20T!C114,"")</f>
        <v>3493.28</v>
      </c>
      <c r="E114" s="22">
        <f>IF($C114,BETAW20T!D114,"")</f>
        <v>32.435000000000002</v>
      </c>
      <c r="F114" s="16">
        <f>IF($C114,BETAW20T!E114,"")</f>
        <v>583.62480000000005</v>
      </c>
      <c r="G114" s="16">
        <f>IF($C114,BETAW20T!F114,"")</f>
        <v>111</v>
      </c>
      <c r="H114" s="17">
        <f>IF($C114,BETAW20T!G114,"")</f>
        <v>51792285.580000006</v>
      </c>
      <c r="I114" s="16">
        <f>IF($C114,BETAW20T!H114,"")</f>
        <v>1597913</v>
      </c>
      <c r="J114" s="18">
        <f>IF($C114,BETAW20T!I114,"")</f>
        <v>32.412456485428187</v>
      </c>
      <c r="K114" s="17">
        <f>IF($C114,BETAW20T!J114,"")</f>
        <v>51792285.580000006</v>
      </c>
      <c r="L114" s="16">
        <f>IF($C114,BETAW20T!K114,"")</f>
        <v>1597913</v>
      </c>
      <c r="M114" s="15">
        <f>IF($C114,BETAW20T!L114,"")</f>
        <v>0</v>
      </c>
      <c r="N114" s="14">
        <f>IF($C114,BETAW20T!M114,"")</f>
        <v>1.0000402270333635</v>
      </c>
      <c r="O114" s="13">
        <f>IF($C114,BETAW20T!N114,"")</f>
        <v>0.99781595755558461</v>
      </c>
      <c r="P114" s="12">
        <f>IF($C114,BETAW20T!O114,"")</f>
        <v>2.224269477778856E-3</v>
      </c>
    </row>
    <row r="115" spans="2:16" x14ac:dyDescent="0.3">
      <c r="B115" s="21">
        <f>BETAW20T!B115</f>
        <v>44252</v>
      </c>
      <c r="C115" s="73">
        <f t="shared" si="6"/>
        <v>1</v>
      </c>
      <c r="D115" s="20">
        <f>IF($C115,BETAW20T!C115,"")</f>
        <v>3546.74</v>
      </c>
      <c r="E115" s="22">
        <f>IF($C115,BETAW20T!D115,"")</f>
        <v>32.950000000000003</v>
      </c>
      <c r="F115" s="16">
        <f>IF($C115,BETAW20T!E115,"")</f>
        <v>130.37610000000001</v>
      </c>
      <c r="G115" s="16">
        <f>IF($C115,BETAW20T!F115,"")</f>
        <v>43</v>
      </c>
      <c r="H115" s="17">
        <f>IF($C115,BETAW20T!G115,"")</f>
        <v>51927650.810000002</v>
      </c>
      <c r="I115" s="16">
        <f>IF($C115,BETAW20T!H115,"")</f>
        <v>1577913</v>
      </c>
      <c r="J115" s="18">
        <f>IF($C115,BETAW20T!I115,"")</f>
        <v>32.909070912021136</v>
      </c>
      <c r="K115" s="17">
        <f>IF($C115,BETAW20T!J115,"")</f>
        <v>52585832.228240423</v>
      </c>
      <c r="L115" s="16">
        <f>IF($C115,BETAW20T!K115,"")</f>
        <v>1597913</v>
      </c>
      <c r="M115" s="15">
        <f>IF($C115,BETAW20T!L115,"")</f>
        <v>0</v>
      </c>
      <c r="N115" s="14">
        <f>IF($C115,BETAW20T!M115,"")</f>
        <v>1.0000082682300757</v>
      </c>
      <c r="O115" s="13">
        <f>IF($C115,BETAW20T!N115,"")</f>
        <v>0.99779816723755799</v>
      </c>
      <c r="P115" s="12">
        <f>IF($C115,BETAW20T!O115,"")</f>
        <v>2.2101009925176349E-3</v>
      </c>
    </row>
    <row r="116" spans="2:16" x14ac:dyDescent="0.3">
      <c r="B116" s="21">
        <f>BETAW20T!B116</f>
        <v>44251</v>
      </c>
      <c r="C116" s="73">
        <f t="shared" si="6"/>
        <v>1</v>
      </c>
      <c r="D116" s="20">
        <f>IF($C116,BETAW20T!C116,"")</f>
        <v>3549.37</v>
      </c>
      <c r="E116" s="22">
        <f>IF($C116,BETAW20T!D116,"")</f>
        <v>32.94</v>
      </c>
      <c r="F116" s="16">
        <f>IF($C116,BETAW20T!E116,"")</f>
        <v>290.18950000000001</v>
      </c>
      <c r="G116" s="16">
        <f>IF($C116,BETAW20T!F116,"")</f>
        <v>36</v>
      </c>
      <c r="H116" s="17">
        <f>IF($C116,BETAW20T!G116,"")</f>
        <v>51967521.139999993</v>
      </c>
      <c r="I116" s="16">
        <f>IF($C116,BETAW20T!H116,"")</f>
        <v>1577913</v>
      </c>
      <c r="J116" s="18">
        <f>IF($C116,BETAW20T!I116,"")</f>
        <v>32.934338673931954</v>
      </c>
      <c r="K116" s="17">
        <f>IF($C116,BETAW20T!J116,"")</f>
        <v>52626207.913478635</v>
      </c>
      <c r="L116" s="16">
        <f>IF($C116,BETAW20T!K116,"")</f>
        <v>1597913</v>
      </c>
      <c r="M116" s="15">
        <f>IF($C116,BETAW20T!L116,"")</f>
        <v>20000</v>
      </c>
      <c r="N116" s="14">
        <f>IF($C116,BETAW20T!M116,"")</f>
        <v>0.99998616766232074</v>
      </c>
      <c r="O116" s="13">
        <f>IF($C116,BETAW20T!N116,"")</f>
        <v>0.99777206171359711</v>
      </c>
      <c r="P116" s="12">
        <f>IF($C116,BETAW20T!O116,"")</f>
        <v>2.214105948723637E-3</v>
      </c>
    </row>
    <row r="117" spans="2:16" x14ac:dyDescent="0.3">
      <c r="B117" s="21">
        <f>BETAW20T!B117</f>
        <v>44250</v>
      </c>
      <c r="C117" s="73">
        <f t="shared" si="6"/>
        <v>1</v>
      </c>
      <c r="D117" s="20">
        <f>IF($C117,BETAW20T!C117,"")</f>
        <v>3521.31</v>
      </c>
      <c r="E117" s="22">
        <f>IF($C117,BETAW20T!D117,"")</f>
        <v>32.74</v>
      </c>
      <c r="F117" s="16">
        <f>IF($C117,BETAW20T!E117,"")</f>
        <v>489.7679</v>
      </c>
      <c r="G117" s="16">
        <f>IF($C117,BETAW20T!F117,"")</f>
        <v>123</v>
      </c>
      <c r="H117" s="17">
        <f>IF($C117,BETAW20T!G117,"")</f>
        <v>51558286.790000007</v>
      </c>
      <c r="I117" s="16">
        <f>IF($C117,BETAW20T!H117,"")</f>
        <v>1577913</v>
      </c>
      <c r="J117" s="18">
        <f>IF($C117,BETAW20T!I117,"")</f>
        <v>32.674987017661941</v>
      </c>
      <c r="K117" s="17">
        <f>IF($C117,BETAW20T!J117,"")</f>
        <v>51558286.790000007</v>
      </c>
      <c r="L117" s="16">
        <f>IF($C117,BETAW20T!K117,"")</f>
        <v>1577913</v>
      </c>
      <c r="M117" s="15">
        <f>IF($C117,BETAW20T!L117,"")</f>
        <v>0</v>
      </c>
      <c r="N117" s="14">
        <f>IF($C117,BETAW20T!M117,"")</f>
        <v>1.0000538148214912</v>
      </c>
      <c r="O117" s="13">
        <f>IF($C117,BETAW20T!N117,"")</f>
        <v>0.99781363177447802</v>
      </c>
      <c r="P117" s="12">
        <f>IF($C117,BETAW20T!O117,"")</f>
        <v>2.2401830470131488E-3</v>
      </c>
    </row>
    <row r="118" spans="2:16" x14ac:dyDescent="0.3">
      <c r="B118" s="21">
        <f>BETAW20T!B118</f>
        <v>44249</v>
      </c>
      <c r="C118" s="73">
        <f t="shared" si="6"/>
        <v>1</v>
      </c>
      <c r="D118" s="20">
        <f>IF($C118,BETAW20T!C118,"")</f>
        <v>3592.8</v>
      </c>
      <c r="E118" s="22">
        <f>IF($C118,BETAW20T!D118,"")</f>
        <v>33.340000000000003</v>
      </c>
      <c r="F118" s="16">
        <f>IF($C118,BETAW20T!E118,"")</f>
        <v>150.15799999999999</v>
      </c>
      <c r="G118" s="16">
        <f>IF($C118,BETAW20T!F118,"")</f>
        <v>35</v>
      </c>
      <c r="H118" s="17">
        <f>IF($C118,BETAW20T!G118,"")</f>
        <v>51939220.82</v>
      </c>
      <c r="I118" s="16">
        <f>IF($C118,BETAW20T!H118,"")</f>
        <v>1557913</v>
      </c>
      <c r="J118" s="18">
        <f>IF($C118,BETAW20T!I118,"")</f>
        <v>33.338973883650759</v>
      </c>
      <c r="K118" s="17">
        <f>IF($C118,BETAW20T!J118,"")</f>
        <v>52606000.297673017</v>
      </c>
      <c r="L118" s="16">
        <f>IF($C118,BETAW20T!K118,"")</f>
        <v>1577913</v>
      </c>
      <c r="M118" s="15">
        <f>IF($C118,BETAW20T!L118,"")</f>
        <v>0</v>
      </c>
      <c r="N118" s="14">
        <f>IF($C118,BETAW20T!M118,"")</f>
        <v>1.0000231544371381</v>
      </c>
      <c r="O118" s="13">
        <f>IF($C118,BETAW20T!N118,"")</f>
        <v>0.9977922302205865</v>
      </c>
      <c r="P118" s="12">
        <f>IF($C118,BETAW20T!O118,"")</f>
        <v>2.2309242165516113E-3</v>
      </c>
    </row>
    <row r="119" spans="2:16" x14ac:dyDescent="0.3">
      <c r="B119" s="21">
        <f>BETAW20T!B119</f>
        <v>44246</v>
      </c>
      <c r="C119" s="73">
        <f t="shared" ref="C119:C123" si="7">IF(AND($B119&gt;=$D$3,OR($B119&lt;=$D$4,$B120&lt;$D$4)),1,0)</f>
        <v>1</v>
      </c>
      <c r="D119" s="20">
        <f>IF($C119,BETAW20T!C119,"")</f>
        <v>3636.2</v>
      </c>
      <c r="E119" s="22">
        <f>IF($C119,BETAW20T!D119,"")</f>
        <v>33.729999999999997</v>
      </c>
      <c r="F119" s="16">
        <f>IF($C119,BETAW20T!E119,"")</f>
        <v>71.17944</v>
      </c>
      <c r="G119" s="16">
        <f>IF($C119,BETAW20T!F119,"")</f>
        <v>25</v>
      </c>
      <c r="H119" s="17">
        <f>IF($C119,BETAW20T!G119,"")</f>
        <v>52570284.25</v>
      </c>
      <c r="I119" s="16">
        <f>IF($C119,BETAW20T!H119,"")</f>
        <v>1557913</v>
      </c>
      <c r="J119" s="18">
        <f>IF($C119,BETAW20T!I119,"")</f>
        <v>33.744043634015505</v>
      </c>
      <c r="K119" s="17">
        <f>IF($C119,BETAW20T!J119,"")</f>
        <v>53245165.122680306</v>
      </c>
      <c r="L119" s="16">
        <f>IF($C119,BETAW20T!K119,"")</f>
        <v>1577913</v>
      </c>
      <c r="M119" s="15">
        <f>IF($C119,BETAW20T!L119,"")</f>
        <v>20000</v>
      </c>
      <c r="N119" s="14">
        <f>IF($C119,BETAW20T!M119,"")</f>
        <v>0.99995707454986682</v>
      </c>
      <c r="O119" s="13">
        <f>IF($C119,BETAW20T!N119,"")</f>
        <v>0.99771799801164385</v>
      </c>
      <c r="P119" s="12">
        <f>IF($C119,BETAW20T!O119,"")</f>
        <v>2.2390765382229428E-3</v>
      </c>
    </row>
    <row r="120" spans="2:16" x14ac:dyDescent="0.3">
      <c r="B120" s="21">
        <f>BETAW20T!B120</f>
        <v>44245</v>
      </c>
      <c r="C120" s="73">
        <f t="shared" si="7"/>
        <v>1</v>
      </c>
      <c r="D120" s="20">
        <f>IF($C120,BETAW20T!C120,"")</f>
        <v>3627.89</v>
      </c>
      <c r="E120" s="22">
        <f>IF($C120,BETAW20T!D120,"")</f>
        <v>33.67</v>
      </c>
      <c r="F120" s="16">
        <f>IF($C120,BETAW20T!E120,"")</f>
        <v>506.0283</v>
      </c>
      <c r="G120" s="16">
        <f>IF($C120,BETAW20T!F120,"")</f>
        <v>53</v>
      </c>
      <c r="H120" s="17">
        <f>IF($C120,BETAW20T!G120,"")</f>
        <v>52452243.710000001</v>
      </c>
      <c r="I120" s="16">
        <f>IF($C120,BETAW20T!H120,"")</f>
        <v>1557913</v>
      </c>
      <c r="J120" s="18">
        <f>IF($C120,BETAW20T!I120,"")</f>
        <v>33.668275256705606</v>
      </c>
      <c r="K120" s="17">
        <f>IF($C120,BETAW20T!J120,"")</f>
        <v>52452243.710000001</v>
      </c>
      <c r="L120" s="16">
        <f>IF($C120,BETAW20T!K120,"")</f>
        <v>1557913</v>
      </c>
      <c r="M120" s="15">
        <f>IF($C120,BETAW20T!L120,"")</f>
        <v>0</v>
      </c>
      <c r="N120" s="14">
        <f>IF($C120,BETAW20T!M120,"")</f>
        <v>1.0001232151294752</v>
      </c>
      <c r="O120" s="13">
        <f>IF($C120,BETAW20T!N120,"")</f>
        <v>0.99785486602590168</v>
      </c>
      <c r="P120" s="12">
        <f>IF($C120,BETAW20T!O120,"")</f>
        <v>2.2683491035735523E-3</v>
      </c>
    </row>
    <row r="121" spans="2:16" x14ac:dyDescent="0.3">
      <c r="B121" s="21">
        <f>BETAW20T!B121</f>
        <v>44244</v>
      </c>
      <c r="C121" s="73">
        <f t="shared" si="7"/>
        <v>1</v>
      </c>
      <c r="D121" s="20">
        <f>IF($C121,BETAW20T!C121,"")</f>
        <v>3638.93</v>
      </c>
      <c r="E121" s="22">
        <f>IF($C121,BETAW20T!D121,"")</f>
        <v>33.770000000000003</v>
      </c>
      <c r="F121" s="16">
        <f>IF($C121,BETAW20T!E121,"")</f>
        <v>130.46299999999999</v>
      </c>
      <c r="G121" s="16">
        <f>IF($C121,BETAW20T!F121,"")</f>
        <v>52</v>
      </c>
      <c r="H121" s="17">
        <f>IF($C121,BETAW20T!G121,"")</f>
        <v>52613582.340000004</v>
      </c>
      <c r="I121" s="16">
        <f>IF($C121,BETAW20T!H121,"")</f>
        <v>1557913</v>
      </c>
      <c r="J121" s="18">
        <f>IF($C121,BETAW20T!I121,"")</f>
        <v>33.771836001111744</v>
      </c>
      <c r="K121" s="17">
        <f>IF($C121,BETAW20T!J121,"")</f>
        <v>52613582.340000004</v>
      </c>
      <c r="L121" s="16">
        <f>IF($C121,BETAW20T!K121,"")</f>
        <v>1557913</v>
      </c>
      <c r="M121" s="15">
        <f>IF($C121,BETAW20T!L121,"")</f>
        <v>0</v>
      </c>
      <c r="N121" s="14">
        <f>IF($C121,BETAW20T!M121,"")</f>
        <v>1.0001008235851669</v>
      </c>
      <c r="O121" s="13">
        <f>IF($C121,BETAW20T!N121,"")</f>
        <v>0.99783030721492583</v>
      </c>
      <c r="P121" s="12">
        <f>IF($C121,BETAW20T!O121,"")</f>
        <v>2.270516370241137E-3</v>
      </c>
    </row>
    <row r="122" spans="2:16" x14ac:dyDescent="0.3">
      <c r="B122" s="21">
        <f>BETAW20T!B122</f>
        <v>44243</v>
      </c>
      <c r="C122" s="73">
        <f t="shared" si="7"/>
        <v>1</v>
      </c>
      <c r="D122" s="20">
        <f>IF($C122,BETAW20T!C122,"")</f>
        <v>3671.41</v>
      </c>
      <c r="E122" s="22">
        <f>IF($C122,BETAW20T!D122,"")</f>
        <v>34.07</v>
      </c>
      <c r="F122" s="16">
        <f>IF($C122,BETAW20T!E122,"")</f>
        <v>303.40570000000002</v>
      </c>
      <c r="G122" s="16">
        <f>IF($C122,BETAW20T!F122,"")</f>
        <v>78</v>
      </c>
      <c r="H122" s="17">
        <f>IF($C122,BETAW20T!G122,"")</f>
        <v>53083829.75</v>
      </c>
      <c r="I122" s="16">
        <f>IF($C122,BETAW20T!H122,"")</f>
        <v>1557913</v>
      </c>
      <c r="J122" s="18">
        <f>IF($C122,BETAW20T!I122,"")</f>
        <v>34.073680462259446</v>
      </c>
      <c r="K122" s="17">
        <f>IF($C122,BETAW20T!J122,"")</f>
        <v>53083829.75</v>
      </c>
      <c r="L122" s="16">
        <f>IF($C122,BETAW20T!K122,"")</f>
        <v>1557913</v>
      </c>
      <c r="M122" s="15">
        <f>IF($C122,BETAW20T!L122,"")</f>
        <v>0</v>
      </c>
      <c r="N122" s="14">
        <f>IF($C122,BETAW20T!M122,"")</f>
        <v>1.0000779819395</v>
      </c>
      <c r="O122" s="13">
        <f>IF($C122,BETAW20T!N122,"")</f>
        <v>0.99781401567018624</v>
      </c>
      <c r="P122" s="12">
        <f>IF($C122,BETAW20T!O122,"")</f>
        <v>2.2639662693138677E-3</v>
      </c>
    </row>
    <row r="123" spans="2:16" x14ac:dyDescent="0.3">
      <c r="B123" s="21">
        <f>BETAW20T!B123</f>
        <v>44242</v>
      </c>
      <c r="C123" s="73">
        <f t="shared" si="7"/>
        <v>1</v>
      </c>
      <c r="D123" s="20">
        <f>IF($C123,BETAW20T!C123,"")</f>
        <v>3616.98</v>
      </c>
      <c r="E123" s="22">
        <f>IF($C123,BETAW20T!D123,"")</f>
        <v>33.57</v>
      </c>
      <c r="F123" s="16">
        <f>IF($C123,BETAW20T!E123,"")</f>
        <v>590.63440000000003</v>
      </c>
      <c r="G123" s="16">
        <f>IF($C123,BETAW20T!F123,"")</f>
        <v>65</v>
      </c>
      <c r="H123" s="17">
        <f>IF($C123,BETAW20T!G123,"")</f>
        <v>52298323.929999992</v>
      </c>
      <c r="I123" s="16">
        <f>IF($C123,BETAW20T!H123,"")</f>
        <v>1557913</v>
      </c>
      <c r="J123" s="18">
        <f>IF($C123,BETAW20T!I123,"")</f>
        <v>33.569476556136316</v>
      </c>
      <c r="K123" s="17">
        <f>IF($C123,BETAW20T!J123,"")</f>
        <v>52298323.929999992</v>
      </c>
      <c r="L123" s="16">
        <f>IF($C123,BETAW20T!K123,"")</f>
        <v>1557913</v>
      </c>
      <c r="M123" s="15">
        <f>IF($C123,BETAW20T!L123,"")</f>
        <v>0</v>
      </c>
      <c r="N123" s="14">
        <f>IF($C123,BETAW20T!M123,"")</f>
        <v>1.0000569169291924</v>
      </c>
      <c r="O123" s="13">
        <f>IF($C123,BETAW20T!N123,"")</f>
        <v>0.99779221720079325</v>
      </c>
      <c r="P123" s="12">
        <f>IF($C123,BETAW20T!O123,"")</f>
        <v>2.2646997283991164E-3</v>
      </c>
    </row>
    <row r="124" spans="2:16" x14ac:dyDescent="0.3">
      <c r="B124" s="21">
        <f>BETAW20T!B124</f>
        <v>44239</v>
      </c>
      <c r="C124" s="73">
        <f t="shared" ref="C124:C133" si="8">IF(AND($B124&gt;=$D$3,OR($B124&lt;=$D$4,$B125&lt;$D$4)),1,0)</f>
        <v>1</v>
      </c>
      <c r="D124" s="20">
        <f>IF($C124,BETAW20T!C124,"")</f>
        <v>3547.84</v>
      </c>
      <c r="E124" s="22">
        <f>IF($C124,BETAW20T!D124,"")</f>
        <v>33</v>
      </c>
      <c r="F124" s="16">
        <f>IF($C124,BETAW20T!E124,"")</f>
        <v>202.9265</v>
      </c>
      <c r="G124" s="16">
        <f>IF($C124,BETAW20T!F124,"")</f>
        <v>55</v>
      </c>
      <c r="H124" s="17">
        <f>IF($C124,BETAW20T!G124,"")</f>
        <v>51302003.579999998</v>
      </c>
      <c r="I124" s="16">
        <f>IF($C124,BETAW20T!H124,"")</f>
        <v>1557913</v>
      </c>
      <c r="J124" s="18">
        <f>IF($C124,BETAW20T!I124,"")</f>
        <v>32.92995409884891</v>
      </c>
      <c r="K124" s="17">
        <f>IF($C124,BETAW20T!J124,"")</f>
        <v>51302003.579999998</v>
      </c>
      <c r="L124" s="16">
        <f>IF($C124,BETAW20T!K124,"")</f>
        <v>1557913</v>
      </c>
      <c r="M124" s="15">
        <f>IF($C124,BETAW20T!L124,"")</f>
        <v>0</v>
      </c>
      <c r="N124" s="14">
        <f>IF($C124,BETAW20T!M124,"")</f>
        <v>0.99999123270109136</v>
      </c>
      <c r="O124" s="13">
        <f>IF($C124,BETAW20T!N124,"")</f>
        <v>0.99772582410318411</v>
      </c>
      <c r="P124" s="12">
        <f>IF($C124,BETAW20T!O124,"")</f>
        <v>2.2654085979072398E-3</v>
      </c>
    </row>
    <row r="125" spans="2:16" x14ac:dyDescent="0.3">
      <c r="B125" s="21">
        <f>BETAW20T!B125</f>
        <v>44238</v>
      </c>
      <c r="C125" s="73">
        <f t="shared" si="8"/>
        <v>1</v>
      </c>
      <c r="D125" s="20">
        <f>IF($C125,BETAW20T!C125,"")</f>
        <v>3580.54</v>
      </c>
      <c r="E125" s="22">
        <f>IF($C125,BETAW20T!D125,"")</f>
        <v>33.24</v>
      </c>
      <c r="F125" s="16">
        <f>IF($C125,BETAW20T!E125,"")</f>
        <v>513.8777</v>
      </c>
      <c r="G125" s="16">
        <f>IF($C125,BETAW20T!F125,"")</f>
        <v>39</v>
      </c>
      <c r="H125" s="17">
        <f>IF($C125,BETAW20T!G125,"")</f>
        <v>51776744.639999993</v>
      </c>
      <c r="I125" s="16">
        <f>IF($C125,BETAW20T!H125,"")</f>
        <v>1557913</v>
      </c>
      <c r="J125" s="18">
        <f>IF($C125,BETAW20T!I125,"")</f>
        <v>33.234682963682822</v>
      </c>
      <c r="K125" s="17">
        <f>IF($C125,BETAW20T!J125,"")</f>
        <v>51776744.639999993</v>
      </c>
      <c r="L125" s="16">
        <f>IF($C125,BETAW20T!K125,"")</f>
        <v>1557913</v>
      </c>
      <c r="M125" s="15">
        <f>IF($C125,BETAW20T!L125,"")</f>
        <v>0</v>
      </c>
      <c r="N125" s="14">
        <f>IF($C125,BETAW20T!M125,"")</f>
        <v>0.99996935883066762</v>
      </c>
      <c r="O125" s="13">
        <f>IF($C125,BETAW20T!N125,"")</f>
        <v>0.99769459241151714</v>
      </c>
      <c r="P125" s="12">
        <f>IF($C125,BETAW20T!O125,"")</f>
        <v>2.2747664191504493E-3</v>
      </c>
    </row>
    <row r="126" spans="2:16" x14ac:dyDescent="0.3">
      <c r="B126" s="21">
        <f>BETAW20T!B126</f>
        <v>44237</v>
      </c>
      <c r="C126" s="73">
        <f t="shared" si="8"/>
        <v>1</v>
      </c>
      <c r="D126" s="20">
        <f>IF($C126,BETAW20T!C126,"")</f>
        <v>3512.08</v>
      </c>
      <c r="E126" s="22">
        <f>IF($C126,BETAW20T!D126,"")</f>
        <v>32.6</v>
      </c>
      <c r="F126" s="16">
        <f>IF($C126,BETAW20T!E126,"")</f>
        <v>218.23579999999998</v>
      </c>
      <c r="G126" s="16">
        <f>IF($C126,BETAW20T!F126,"")</f>
        <v>76</v>
      </c>
      <c r="H126" s="17">
        <f>IF($C126,BETAW20T!G126,"")</f>
        <v>50787581.130000003</v>
      </c>
      <c r="I126" s="16">
        <f>IF($C126,BETAW20T!H126,"")</f>
        <v>1557913</v>
      </c>
      <c r="J126" s="18">
        <f>IF($C126,BETAW20T!I126,"")</f>
        <v>32.599754370109245</v>
      </c>
      <c r="K126" s="17">
        <f>IF($C126,BETAW20T!J126,"")</f>
        <v>50787581.130000003</v>
      </c>
      <c r="L126" s="16">
        <f>IF($C126,BETAW20T!K126,"")</f>
        <v>1557913</v>
      </c>
      <c r="M126" s="15">
        <f>IF($C126,BETAW20T!L126,"")</f>
        <v>0</v>
      </c>
      <c r="N126" s="14">
        <f>IF($C126,BETAW20T!M126,"")</f>
        <v>0.99994649676280023</v>
      </c>
      <c r="O126" s="13">
        <f>IF($C126,BETAW20T!N126,"")</f>
        <v>0.99768295127702999</v>
      </c>
      <c r="P126" s="12">
        <f>IF($C126,BETAW20T!O126,"")</f>
        <v>2.2635454857702136E-3</v>
      </c>
    </row>
    <row r="127" spans="2:16" x14ac:dyDescent="0.3">
      <c r="B127" s="21">
        <f>BETAW20T!B127</f>
        <v>44236</v>
      </c>
      <c r="C127" s="73">
        <f t="shared" si="8"/>
        <v>1</v>
      </c>
      <c r="D127" s="20">
        <f>IF($C127,BETAW20T!C127,"")</f>
        <v>3556.13</v>
      </c>
      <c r="E127" s="22">
        <f>IF($C127,BETAW20T!D127,"")</f>
        <v>33.06</v>
      </c>
      <c r="F127" s="16">
        <f>IF($C127,BETAW20T!E127,"")</f>
        <v>103.8022</v>
      </c>
      <c r="G127" s="16">
        <f>IF($C127,BETAW20T!F127,"")</f>
        <v>48</v>
      </c>
      <c r="H127" s="17">
        <f>IF($C127,BETAW20T!G127,"")</f>
        <v>51425622.18999999</v>
      </c>
      <c r="I127" s="16">
        <f>IF($C127,BETAW20T!H127,"")</f>
        <v>1557913</v>
      </c>
      <c r="J127" s="18">
        <f>IF($C127,BETAW20T!I127,"")</f>
        <v>33.009302952090387</v>
      </c>
      <c r="K127" s="17">
        <f>IF($C127,BETAW20T!J127,"")</f>
        <v>51425622.18999999</v>
      </c>
      <c r="L127" s="16">
        <f>IF($C127,BETAW20T!K127,"")</f>
        <v>1557913</v>
      </c>
      <c r="M127" s="15">
        <f>IF($C127,BETAW20T!L127,"")</f>
        <v>0</v>
      </c>
      <c r="N127" s="14">
        <f>IF($C127,BETAW20T!M127,"")</f>
        <v>0.99992522248956384</v>
      </c>
      <c r="O127" s="13">
        <f>IF($C127,BETAW20T!N127,"")</f>
        <v>0.99765592568710937</v>
      </c>
      <c r="P127" s="12">
        <f>IF($C127,BETAW20T!O127,"")</f>
        <v>2.269296802454497E-3</v>
      </c>
    </row>
    <row r="128" spans="2:16" x14ac:dyDescent="0.3">
      <c r="B128" s="21">
        <f>BETAW20T!B128</f>
        <v>44235</v>
      </c>
      <c r="C128" s="73">
        <f t="shared" si="8"/>
        <v>1</v>
      </c>
      <c r="D128" s="20">
        <f>IF($C128,BETAW20T!C128,"")</f>
        <v>3575.37</v>
      </c>
      <c r="E128" s="22">
        <f>IF($C128,BETAW20T!D128,"")</f>
        <v>33.19</v>
      </c>
      <c r="F128" s="16">
        <f>IF($C128,BETAW20T!E128,"")</f>
        <v>266.97649999999999</v>
      </c>
      <c r="G128" s="16">
        <f>IF($C128,BETAW20T!F128,"")</f>
        <v>46</v>
      </c>
      <c r="H128" s="17">
        <f>IF($C128,BETAW20T!G128,"")</f>
        <v>51705071.559999995</v>
      </c>
      <c r="I128" s="16">
        <f>IF($C128,BETAW20T!H128,"")</f>
        <v>1557913</v>
      </c>
      <c r="J128" s="18">
        <f>IF($C128,BETAW20T!I128,"")</f>
        <v>33.188677134088998</v>
      </c>
      <c r="K128" s="17">
        <f>IF($C128,BETAW20T!J128,"")</f>
        <v>51705071.559999995</v>
      </c>
      <c r="L128" s="16">
        <f>IF($C128,BETAW20T!K128,"")</f>
        <v>1557913</v>
      </c>
      <c r="M128" s="15">
        <f>IF($C128,BETAW20T!L128,"")</f>
        <v>0</v>
      </c>
      <c r="N128" s="14">
        <f>IF($C128,BETAW20T!M128,"")</f>
        <v>0.99990363672557314</v>
      </c>
      <c r="O128" s="13">
        <f>IF($C128,BETAW20T!N128,"")</f>
        <v>0.99763848175205971</v>
      </c>
      <c r="P128" s="12">
        <f>IF($C128,BETAW20T!O128,"")</f>
        <v>2.2651549735133955E-3</v>
      </c>
    </row>
    <row r="129" spans="2:16" x14ac:dyDescent="0.3">
      <c r="B129" s="21">
        <f>BETAW20T!B129</f>
        <v>44232</v>
      </c>
      <c r="C129" s="73">
        <f t="shared" si="8"/>
        <v>1</v>
      </c>
      <c r="D129" s="20">
        <f>IF($C129,BETAW20T!C129,"")</f>
        <v>3585.68</v>
      </c>
      <c r="E129" s="22">
        <f>IF($C129,BETAW20T!D129,"")</f>
        <v>33.29</v>
      </c>
      <c r="F129" s="16">
        <f>IF($C129,BETAW20T!E129,"")</f>
        <v>166.82089999999999</v>
      </c>
      <c r="G129" s="16">
        <f>IF($C129,BETAW20T!F129,"")</f>
        <v>36</v>
      </c>
      <c r="H129" s="17">
        <f>IF($C129,BETAW20T!G129,"")</f>
        <v>51856994.609999992</v>
      </c>
      <c r="I129" s="16">
        <f>IF($C129,BETAW20T!H129,"")</f>
        <v>1557913</v>
      </c>
      <c r="J129" s="18">
        <f>IF($C129,BETAW20T!I129,"")</f>
        <v>33.28619416488597</v>
      </c>
      <c r="K129" s="17">
        <f>IF($C129,BETAW20T!J129,"")</f>
        <v>51856994.609999992</v>
      </c>
      <c r="L129" s="16">
        <f>IF($C129,BETAW20T!K129,"")</f>
        <v>1557913</v>
      </c>
      <c r="M129" s="15">
        <f>IF($C129,BETAW20T!L129,"")</f>
        <v>0</v>
      </c>
      <c r="N129" s="14">
        <f>IF($C129,BETAW20T!M129,"")</f>
        <v>0.99983786835193156</v>
      </c>
      <c r="O129" s="13">
        <f>IF($C129,BETAW20T!N129,"")</f>
        <v>0.99757125030196581</v>
      </c>
      <c r="P129" s="12">
        <f>IF($C129,BETAW20T!O129,"")</f>
        <v>2.2666180499657002E-3</v>
      </c>
    </row>
    <row r="130" spans="2:16" x14ac:dyDescent="0.3">
      <c r="B130" s="21">
        <f>BETAW20T!B130</f>
        <v>44231</v>
      </c>
      <c r="C130" s="73">
        <f t="shared" si="8"/>
        <v>1</v>
      </c>
      <c r="D130" s="20">
        <f>IF($C130,BETAW20T!C130,"")</f>
        <v>3529.43</v>
      </c>
      <c r="E130" s="22">
        <f>IF($C130,BETAW20T!D130,"")</f>
        <v>32.765000000000001</v>
      </c>
      <c r="F130" s="16">
        <f>IF($C130,BETAW20T!E130,"")</f>
        <v>96.53197999999999</v>
      </c>
      <c r="G130" s="16">
        <f>IF($C130,BETAW20T!F130,"")</f>
        <v>33</v>
      </c>
      <c r="H130" s="17">
        <f>IF($C130,BETAW20T!G130,"")</f>
        <v>51043795.280000001</v>
      </c>
      <c r="I130" s="16">
        <f>IF($C130,BETAW20T!H130,"")</f>
        <v>1557913</v>
      </c>
      <c r="J130" s="18">
        <f>IF($C130,BETAW20T!I130,"")</f>
        <v>32.764214227623754</v>
      </c>
      <c r="K130" s="17">
        <f>IF($C130,BETAW20T!J130,"")</f>
        <v>51043795.280000001</v>
      </c>
      <c r="L130" s="16">
        <f>IF($C130,BETAW20T!K130,"")</f>
        <v>1557913</v>
      </c>
      <c r="M130" s="15">
        <f>IF($C130,BETAW20T!L130,"")</f>
        <v>0</v>
      </c>
      <c r="N130" s="14">
        <f>IF($C130,BETAW20T!M130,"")</f>
        <v>1.0005803424262929</v>
      </c>
      <c r="O130" s="13">
        <f>IF($C130,BETAW20T!N130,"")</f>
        <v>0.99756332538915382</v>
      </c>
      <c r="P130" s="12">
        <f>IF($C130,BETAW20T!O130,"")</f>
        <v>3.0170170371390925E-3</v>
      </c>
    </row>
    <row r="131" spans="2:16" x14ac:dyDescent="0.3">
      <c r="B131" s="21">
        <f>BETAW20T!B131</f>
        <v>44230</v>
      </c>
      <c r="C131" s="73">
        <f t="shared" si="8"/>
        <v>1</v>
      </c>
      <c r="D131" s="20">
        <f>IF($C131,BETAW20T!C131,"")</f>
        <v>3554.47</v>
      </c>
      <c r="E131" s="22">
        <f>IF($C131,BETAW20T!D131,"")</f>
        <v>33.020000000000003</v>
      </c>
      <c r="F131" s="16">
        <f>IF($C131,BETAW20T!E131,"")</f>
        <v>274.38170000000002</v>
      </c>
      <c r="G131" s="16">
        <f>IF($C131,BETAW20T!F131,"")</f>
        <v>31</v>
      </c>
      <c r="H131" s="17">
        <f>IF($C131,BETAW20T!G131,"")</f>
        <v>51407725.00999999</v>
      </c>
      <c r="I131" s="16">
        <f>IF($C131,BETAW20T!H131,"")</f>
        <v>1557913</v>
      </c>
      <c r="J131" s="18">
        <f>IF($C131,BETAW20T!I131,"")</f>
        <v>32.99781503203323</v>
      </c>
      <c r="K131" s="17">
        <f>IF($C131,BETAW20T!J131,"")</f>
        <v>51407725.00999999</v>
      </c>
      <c r="L131" s="16">
        <f>IF($C131,BETAW20T!K131,"")</f>
        <v>1557913</v>
      </c>
      <c r="M131" s="15">
        <f>IF($C131,BETAW20T!L131,"")</f>
        <v>0</v>
      </c>
      <c r="N131" s="14">
        <f>IF($C131,BETAW20T!M131,"")</f>
        <v>1.0005542614460077</v>
      </c>
      <c r="O131" s="13">
        <f>IF($C131,BETAW20T!N131,"")</f>
        <v>0.99752436662047905</v>
      </c>
      <c r="P131" s="12">
        <f>IF($C131,BETAW20T!O131,"")</f>
        <v>3.0298948255286745E-3</v>
      </c>
    </row>
    <row r="132" spans="2:16" x14ac:dyDescent="0.3">
      <c r="B132" s="21">
        <f>BETAW20T!B132</f>
        <v>44229</v>
      </c>
      <c r="C132" s="73">
        <f t="shared" si="8"/>
        <v>1</v>
      </c>
      <c r="D132" s="20">
        <f>IF($C132,BETAW20T!C132,"")</f>
        <v>3578.88</v>
      </c>
      <c r="E132" s="22">
        <f>IF($C132,BETAW20T!D132,"")</f>
        <v>33.200000000000003</v>
      </c>
      <c r="F132" s="16">
        <f>IF($C132,BETAW20T!E132,"")</f>
        <v>636.61380000000008</v>
      </c>
      <c r="G132" s="16">
        <f>IF($C132,BETAW20T!F132,"")</f>
        <v>58</v>
      </c>
      <c r="H132" s="17">
        <f>IF($C132,BETAW20T!G132,"")</f>
        <v>51761664.170000002</v>
      </c>
      <c r="I132" s="16">
        <f>IF($C132,BETAW20T!H132,"")</f>
        <v>1557913</v>
      </c>
      <c r="J132" s="18">
        <f>IF($C132,BETAW20T!I132,"")</f>
        <v>33.225003045741325</v>
      </c>
      <c r="K132" s="17">
        <f>IF($C132,BETAW20T!J132,"")</f>
        <v>51761664.170000002</v>
      </c>
      <c r="L132" s="16">
        <f>IF($C132,BETAW20T!K132,"")</f>
        <v>1557913</v>
      </c>
      <c r="M132" s="15">
        <f>IF($C132,BETAW20T!L132,"")</f>
        <v>0</v>
      </c>
      <c r="N132" s="14">
        <f>IF($C132,BETAW20T!M132,"")</f>
        <v>1.0005284974978808</v>
      </c>
      <c r="O132" s="13">
        <f>IF($C132,BETAW20T!N132,"")</f>
        <v>0.99750541076933064</v>
      </c>
      <c r="P132" s="12">
        <f>IF($C132,BETAW20T!O132,"")</f>
        <v>3.0230867285502114E-3</v>
      </c>
    </row>
    <row r="133" spans="2:16" x14ac:dyDescent="0.3">
      <c r="B133" s="21">
        <f>BETAW20T!B133</f>
        <v>44228</v>
      </c>
      <c r="C133" s="73">
        <f t="shared" si="8"/>
        <v>1</v>
      </c>
      <c r="D133" s="20">
        <f>IF($C133,BETAW20T!C133,"")</f>
        <v>3603.98</v>
      </c>
      <c r="E133" s="22">
        <f>IF($C133,BETAW20T!D133,"")</f>
        <v>33.545000000000002</v>
      </c>
      <c r="F133" s="16">
        <f>IF($C133,BETAW20T!E133,"")</f>
        <v>806.39449999999999</v>
      </c>
      <c r="G133" s="16">
        <f>IF($C133,BETAW20T!F133,"")</f>
        <v>61</v>
      </c>
      <c r="H133" s="17">
        <f>IF($C133,BETAW20T!G133,"")</f>
        <v>52125841.93</v>
      </c>
      <c r="I133" s="16">
        <f>IF($C133,BETAW20T!H133,"")</f>
        <v>1557913</v>
      </c>
      <c r="J133" s="18">
        <f>IF($C133,BETAW20T!I133,"")</f>
        <v>33.458763056730383</v>
      </c>
      <c r="K133" s="17">
        <f>IF($C133,BETAW20T!J133,"")</f>
        <v>52125841.93</v>
      </c>
      <c r="L133" s="16">
        <f>IF($C133,BETAW20T!K133,"")</f>
        <v>1557913</v>
      </c>
      <c r="M133" s="15">
        <f>IF($C133,BETAW20T!L133,"")</f>
        <v>0</v>
      </c>
      <c r="N133" s="14">
        <f>IF($C133,BETAW20T!M133,"")</f>
        <v>1.000502833508861</v>
      </c>
      <c r="O133" s="13">
        <f>IF($C133,BETAW20T!N133,"")</f>
        <v>0.99747938114502888</v>
      </c>
      <c r="P133" s="12">
        <f>IF($C133,BETAW20T!O133,"")</f>
        <v>3.0234523638321595E-3</v>
      </c>
    </row>
    <row r="134" spans="2:16" x14ac:dyDescent="0.3">
      <c r="B134" s="21">
        <f>BETAW20T!B134</f>
        <v>44225</v>
      </c>
      <c r="C134" s="73">
        <f t="shared" ref="C134:C138" si="9">IF(AND($B134&gt;=$D$3,OR($B134&lt;=$D$4,$B135&lt;$D$4)),1,0)</f>
        <v>1</v>
      </c>
      <c r="D134" s="20">
        <f>IF($C134,BETAW20T!C134,"")</f>
        <v>3567.87</v>
      </c>
      <c r="E134" s="22">
        <f>IF($C134,BETAW20T!D134,"")</f>
        <v>33.130000000000003</v>
      </c>
      <c r="F134" s="16">
        <f>IF($C134,BETAW20T!E134,"")</f>
        <v>307.7534</v>
      </c>
      <c r="G134" s="16">
        <f>IF($C134,BETAW20T!F134,"")</f>
        <v>41</v>
      </c>
      <c r="H134" s="17">
        <f>IF($C134,BETAW20T!G134,"")</f>
        <v>51606206.979999997</v>
      </c>
      <c r="I134" s="16">
        <f>IF($C134,BETAW20T!H134,"")</f>
        <v>1557913</v>
      </c>
      <c r="J134" s="18">
        <f>IF($C134,BETAW20T!I134,"")</f>
        <v>33.125217505727214</v>
      </c>
      <c r="K134" s="17">
        <f>IF($C134,BETAW20T!J134,"")</f>
        <v>51606206.979999997</v>
      </c>
      <c r="L134" s="16">
        <f>IF($C134,BETAW20T!K134,"")</f>
        <v>1557913</v>
      </c>
      <c r="M134" s="15">
        <f>IF($C134,BETAW20T!L134,"")</f>
        <v>0</v>
      </c>
      <c r="N134" s="14">
        <f>IF($C134,BETAW20T!M134,"")</f>
        <v>1.0004414422476124</v>
      </c>
      <c r="O134" s="13">
        <f>IF($C134,BETAW20T!N134,"")</f>
        <v>0.99741855005829771</v>
      </c>
      <c r="P134" s="12">
        <f>IF($C134,BETAW20T!O134,"")</f>
        <v>3.0228921893147051E-3</v>
      </c>
    </row>
    <row r="135" spans="2:16" x14ac:dyDescent="0.3">
      <c r="B135" s="21">
        <f>BETAW20T!B135</f>
        <v>44224</v>
      </c>
      <c r="C135" s="73">
        <f t="shared" si="9"/>
        <v>1</v>
      </c>
      <c r="D135" s="20">
        <f>IF($C135,BETAW20T!C135,"")</f>
        <v>3640.81</v>
      </c>
      <c r="E135" s="22">
        <f>IF($C135,BETAW20T!D135,"")</f>
        <v>33.755000000000003</v>
      </c>
      <c r="F135" s="16">
        <f>IF($C135,BETAW20T!E135,"")</f>
        <v>1175.856</v>
      </c>
      <c r="G135" s="16">
        <f>IF($C135,BETAW20T!F135,"")</f>
        <v>155</v>
      </c>
      <c r="H135" s="17">
        <f>IF($C135,BETAW20T!G135,"")</f>
        <v>52662405.68999999</v>
      </c>
      <c r="I135" s="16">
        <f>IF($C135,BETAW20T!H135,"")</f>
        <v>1557913</v>
      </c>
      <c r="J135" s="18">
        <f>IF($C135,BETAW20T!I135,"")</f>
        <v>33.803174946226129</v>
      </c>
      <c r="K135" s="17">
        <f>IF($C135,BETAW20T!J135,"")</f>
        <v>52662405.68999999</v>
      </c>
      <c r="L135" s="16">
        <f>IF($C135,BETAW20T!K135,"")</f>
        <v>1557913</v>
      </c>
      <c r="M135" s="15">
        <f>IF($C135,BETAW20T!L135,"")</f>
        <v>0</v>
      </c>
      <c r="N135" s="14">
        <f>IF($C135,BETAW20T!M135,"")</f>
        <v>1.0004107742461927</v>
      </c>
      <c r="O135" s="13">
        <f>IF($C135,BETAW20T!N135,"")</f>
        <v>0.9973968595204904</v>
      </c>
      <c r="P135" s="12">
        <f>IF($C135,BETAW20T!O135,"")</f>
        <v>3.0139147257023085E-3</v>
      </c>
    </row>
    <row r="136" spans="2:16" x14ac:dyDescent="0.3">
      <c r="B136" s="21">
        <f>BETAW20T!B136</f>
        <v>44223</v>
      </c>
      <c r="C136" s="73">
        <f t="shared" si="9"/>
        <v>1</v>
      </c>
      <c r="D136" s="20">
        <f>IF($C136,BETAW20T!C136,"")</f>
        <v>3533.45</v>
      </c>
      <c r="E136" s="22">
        <f>IF($C136,BETAW20T!D136,"")</f>
        <v>32.81</v>
      </c>
      <c r="F136" s="16">
        <f>IF($C136,BETAW20T!E136,"")</f>
        <v>646.24380000000008</v>
      </c>
      <c r="G136" s="16">
        <f>IF($C136,BETAW20T!F136,"")</f>
        <v>106</v>
      </c>
      <c r="H136" s="17">
        <f>IF($C136,BETAW20T!G136,"")</f>
        <v>51110749.309999995</v>
      </c>
      <c r="I136" s="16">
        <f>IF($C136,BETAW20T!H136,"")</f>
        <v>1557913</v>
      </c>
      <c r="J136" s="18">
        <f>IF($C136,BETAW20T!I136,"")</f>
        <v>32.807190972795013</v>
      </c>
      <c r="K136" s="17">
        <f>IF($C136,BETAW20T!J136,"")</f>
        <v>51110749.309999995</v>
      </c>
      <c r="L136" s="16">
        <f>IF($C136,BETAW20T!K136,"")</f>
        <v>1557913</v>
      </c>
      <c r="M136" s="15">
        <f>IF($C136,BETAW20T!L136,"")</f>
        <v>0</v>
      </c>
      <c r="N136" s="14">
        <f>IF($C136,BETAW20T!M136,"")</f>
        <v>1.0004008743811548</v>
      </c>
      <c r="O136" s="13">
        <f>IF($C136,BETAW20T!N136,"")</f>
        <v>0.99737841820343298</v>
      </c>
      <c r="P136" s="12">
        <f>IF($C136,BETAW20T!O136,"")</f>
        <v>3.0224561777218058E-3</v>
      </c>
    </row>
    <row r="137" spans="2:16" x14ac:dyDescent="0.3">
      <c r="B137" s="21">
        <f>BETAW20T!B137</f>
        <v>44222</v>
      </c>
      <c r="C137" s="73">
        <f t="shared" si="9"/>
        <v>1</v>
      </c>
      <c r="D137" s="20">
        <f>IF($C137,BETAW20T!C137,"")</f>
        <v>3630.11</v>
      </c>
      <c r="E137" s="22">
        <f>IF($C137,BETAW20T!D137,"")</f>
        <v>33.82</v>
      </c>
      <c r="F137" s="16">
        <f>IF($C137,BETAW20T!E137,"")</f>
        <v>131.21470000000002</v>
      </c>
      <c r="G137" s="16">
        <f>IF($C137,BETAW20T!F137,"")</f>
        <v>53</v>
      </c>
      <c r="H137" s="17">
        <f>IF($C137,BETAW20T!G137,"")</f>
        <v>52510678.079999991</v>
      </c>
      <c r="I137" s="16">
        <f>IF($C137,BETAW20T!H137,"")</f>
        <v>1557913</v>
      </c>
      <c r="J137" s="18">
        <f>IF($C137,BETAW20T!I137,"")</f>
        <v>33.70578336530987</v>
      </c>
      <c r="K137" s="17">
        <f>IF($C137,BETAW20T!J137,"")</f>
        <v>52510678.079999991</v>
      </c>
      <c r="L137" s="16">
        <f>IF($C137,BETAW20T!K137,"")</f>
        <v>1557913</v>
      </c>
      <c r="M137" s="15">
        <f>IF($C137,BETAW20T!L137,"")</f>
        <v>0</v>
      </c>
      <c r="N137" s="14">
        <f>IF($C137,BETAW20T!M137,"")</f>
        <v>1.0003684444899099</v>
      </c>
      <c r="O137" s="13">
        <f>IF($C137,BETAW20T!N137,"")</f>
        <v>0.99734125067310508</v>
      </c>
      <c r="P137" s="12">
        <f>IF($C137,BETAW20T!O137,"")</f>
        <v>3.0271938168047368E-3</v>
      </c>
    </row>
    <row r="138" spans="2:16" x14ac:dyDescent="0.3">
      <c r="B138" s="21">
        <f>BETAW20T!B138</f>
        <v>44221</v>
      </c>
      <c r="C138" s="73">
        <f t="shared" si="9"/>
        <v>1</v>
      </c>
      <c r="D138" s="20">
        <f>IF($C138,BETAW20T!C138,"")</f>
        <v>3563.79</v>
      </c>
      <c r="E138" s="22">
        <f>IF($C138,BETAW20T!D138,"")</f>
        <v>33.22</v>
      </c>
      <c r="F138" s="16">
        <f>IF($C138,BETAW20T!E138,"")</f>
        <v>237.6371</v>
      </c>
      <c r="G138" s="16">
        <f>IF($C138,BETAW20T!F138,"")</f>
        <v>78</v>
      </c>
      <c r="H138" s="17">
        <f>IF($C138,BETAW20T!G138,"")</f>
        <v>51551583.859999999</v>
      </c>
      <c r="I138" s="16">
        <f>IF($C138,BETAW20T!H138,"")</f>
        <v>1557913</v>
      </c>
      <c r="J138" s="18">
        <f>IF($C138,BETAW20T!I138,"")</f>
        <v>33.090155778917051</v>
      </c>
      <c r="K138" s="17">
        <f>IF($C138,BETAW20T!J138,"")</f>
        <v>51551583.859999999</v>
      </c>
      <c r="L138" s="16">
        <f>IF($C138,BETAW20T!K138,"")</f>
        <v>1557913</v>
      </c>
      <c r="M138" s="15">
        <f>IF($C138,BETAW20T!L138,"")</f>
        <v>0</v>
      </c>
      <c r="N138" s="14">
        <f>IF($C138,BETAW20T!M138,"")</f>
        <v>1.0003530584055269</v>
      </c>
      <c r="O138" s="13">
        <f>IF($C138,BETAW20T!N138,"")</f>
        <v>0.99734092980785471</v>
      </c>
      <c r="P138" s="12">
        <f>IF($C138,BETAW20T!O138,"")</f>
        <v>3.0121285976721494E-3</v>
      </c>
    </row>
    <row r="139" spans="2:16" x14ac:dyDescent="0.3">
      <c r="B139" s="21">
        <f>BETAW20T!B139</f>
        <v>44218</v>
      </c>
      <c r="C139" s="73">
        <f t="shared" ref="C139:C143" si="10">IF(AND($B139&gt;=$D$3,OR($B139&lt;=$D$4,$B140&lt;$D$4)),1,0)</f>
        <v>1</v>
      </c>
      <c r="D139" s="20">
        <f>IF($C139,BETAW20T!C139,"")</f>
        <v>3576.42</v>
      </c>
      <c r="E139" s="22">
        <f>IF($C139,BETAW20T!D139,"")</f>
        <v>33.21</v>
      </c>
      <c r="F139" s="16">
        <f>IF($C139,BETAW20T!E139,"")</f>
        <v>364.14440000000002</v>
      </c>
      <c r="G139" s="16">
        <f>IF($C139,BETAW20T!F139,"")</f>
        <v>77</v>
      </c>
      <c r="H139" s="17">
        <f>IF($C139,BETAW20T!G139,"")</f>
        <v>51738299.139999993</v>
      </c>
      <c r="I139" s="16">
        <f>IF($C139,BETAW20T!H139,"")</f>
        <v>1557913</v>
      </c>
      <c r="J139" s="18">
        <f>IF($C139,BETAW20T!I139,"")</f>
        <v>33.210005398247525</v>
      </c>
      <c r="K139" s="17">
        <f>IF($C139,BETAW20T!J139,"")</f>
        <v>51738299.139999993</v>
      </c>
      <c r="L139" s="16">
        <f>IF($C139,BETAW20T!K139,"")</f>
        <v>1557913</v>
      </c>
      <c r="M139" s="15">
        <f>IF($C139,BETAW20T!L139,"")</f>
        <v>0</v>
      </c>
      <c r="N139" s="14">
        <f>IF($C139,BETAW20T!M139,"")</f>
        <v>1.0002857902220557</v>
      </c>
      <c r="O139" s="13">
        <f>IF($C139,BETAW20T!N139,"")</f>
        <v>0.99726288451004541</v>
      </c>
      <c r="P139" s="12">
        <f>IF($C139,BETAW20T!O139,"")</f>
        <v>3.0229057120102309E-3</v>
      </c>
    </row>
    <row r="140" spans="2:16" x14ac:dyDescent="0.3">
      <c r="B140" s="21">
        <f>BETAW20T!B140</f>
        <v>44217</v>
      </c>
      <c r="C140" s="73">
        <f t="shared" si="10"/>
        <v>1</v>
      </c>
      <c r="D140" s="20">
        <f>IF($C140,BETAW20T!C140,"")</f>
        <v>3577.93</v>
      </c>
      <c r="E140" s="22">
        <f>IF($C140,BETAW20T!D140,"")</f>
        <v>33.200000000000003</v>
      </c>
      <c r="F140" s="16">
        <f>IF($C140,BETAW20T!E140,"")</f>
        <v>463.28250000000003</v>
      </c>
      <c r="G140" s="16">
        <f>IF($C140,BETAW20T!F140,"")</f>
        <v>63</v>
      </c>
      <c r="H140" s="17">
        <f>IF($C140,BETAW20T!G140,"")</f>
        <v>51760513.169999994</v>
      </c>
      <c r="I140" s="16">
        <f>IF($C140,BETAW20T!H140,"")</f>
        <v>1557913</v>
      </c>
      <c r="J140" s="18">
        <f>IF($C140,BETAW20T!I140,"")</f>
        <v>33.224264236834784</v>
      </c>
      <c r="K140" s="17">
        <f>IF($C140,BETAW20T!J140,"")</f>
        <v>51760513.169999994</v>
      </c>
      <c r="L140" s="16">
        <f>IF($C140,BETAW20T!K140,"")</f>
        <v>1557913</v>
      </c>
      <c r="M140" s="15">
        <f>IF($C140,BETAW20T!L140,"")</f>
        <v>0</v>
      </c>
      <c r="N140" s="14">
        <f>IF($C140,BETAW20T!M140,"")</f>
        <v>1.0002636359101615</v>
      </c>
      <c r="O140" s="13">
        <f>IF($C140,BETAW20T!N140,"")</f>
        <v>0.99725130101526005</v>
      </c>
      <c r="P140" s="12">
        <f>IF($C140,BETAW20T!O140,"")</f>
        <v>3.0123348949015068E-3</v>
      </c>
    </row>
    <row r="141" spans="2:16" x14ac:dyDescent="0.3">
      <c r="B141" s="21">
        <f>BETAW20T!B141</f>
        <v>44216</v>
      </c>
      <c r="C141" s="73">
        <f t="shared" si="10"/>
        <v>1</v>
      </c>
      <c r="D141" s="20">
        <f>IF($C141,BETAW20T!C141,"")</f>
        <v>3637.63</v>
      </c>
      <c r="E141" s="22">
        <f>IF($C141,BETAW20T!D141,"")</f>
        <v>33.78</v>
      </c>
      <c r="F141" s="16">
        <f>IF($C141,BETAW20T!E141,"")</f>
        <v>271.27499999999998</v>
      </c>
      <c r="G141" s="16">
        <f>IF($C141,BETAW20T!F141,"")</f>
        <v>81</v>
      </c>
      <c r="H141" s="17">
        <f>IF($C141,BETAW20T!G141,"")</f>
        <v>52626514.269999988</v>
      </c>
      <c r="I141" s="16">
        <f>IF($C141,BETAW20T!H141,"")</f>
        <v>1557913</v>
      </c>
      <c r="J141" s="18">
        <f>IF($C141,BETAW20T!I141,"")</f>
        <v>33.78013680481515</v>
      </c>
      <c r="K141" s="17">
        <f>IF($C141,BETAW20T!J141,"")</f>
        <v>52626514.269999988</v>
      </c>
      <c r="L141" s="16">
        <f>IF($C141,BETAW20T!K141,"")</f>
        <v>1557913</v>
      </c>
      <c r="M141" s="15">
        <f>IF($C141,BETAW20T!L141,"")</f>
        <v>0</v>
      </c>
      <c r="N141" s="14">
        <f>IF($C141,BETAW20T!M141,"")</f>
        <v>1.000237443428913</v>
      </c>
      <c r="O141" s="13">
        <f>IF($C141,BETAW20T!N141,"")</f>
        <v>0.99721691276666058</v>
      </c>
      <c r="P141" s="12">
        <f>IF($C141,BETAW20T!O141,"")</f>
        <v>3.0205306622524295E-3</v>
      </c>
    </row>
    <row r="142" spans="2:16" x14ac:dyDescent="0.3">
      <c r="B142" s="21">
        <f>BETAW20T!B142</f>
        <v>44215</v>
      </c>
      <c r="C142" s="73">
        <f t="shared" si="10"/>
        <v>1</v>
      </c>
      <c r="D142" s="20">
        <f>IF($C142,BETAW20T!C142,"")</f>
        <v>3626.7</v>
      </c>
      <c r="E142" s="22">
        <f>IF($C142,BETAW20T!D142,"")</f>
        <v>34.15</v>
      </c>
      <c r="F142" s="16">
        <f>IF($C142,BETAW20T!E142,"")</f>
        <v>287.06630000000001</v>
      </c>
      <c r="G142" s="16">
        <f>IF($C142,BETAW20T!F142,"")</f>
        <v>84</v>
      </c>
      <c r="H142" s="17">
        <f>IF($C142,BETAW20T!G142,"")</f>
        <v>52469582.279999994</v>
      </c>
      <c r="I142" s="16">
        <f>IF($C142,BETAW20T!H142,"")</f>
        <v>1557913</v>
      </c>
      <c r="J142" s="18">
        <f>IF($C142,BETAW20T!I142,"")</f>
        <v>33.679404613736452</v>
      </c>
      <c r="K142" s="17">
        <f>IF($C142,BETAW20T!J142,"")</f>
        <v>52469582.279999994</v>
      </c>
      <c r="L142" s="16">
        <f>IF($C142,BETAW20T!K142,"")</f>
        <v>1557913</v>
      </c>
      <c r="M142" s="15">
        <f>IF($C142,BETAW20T!L142,"")</f>
        <v>0</v>
      </c>
      <c r="N142" s="14">
        <f>IF($C142,BETAW20T!M142,"")</f>
        <v>1.0002160861494855</v>
      </c>
      <c r="O142" s="13">
        <f>IF($C142,BETAW20T!N142,"")</f>
        <v>0.9971910954195613</v>
      </c>
      <c r="P142" s="12">
        <f>IF($C142,BETAW20T!O142,"")</f>
        <v>3.0249907299242942E-3</v>
      </c>
    </row>
    <row r="143" spans="2:16" x14ac:dyDescent="0.3">
      <c r="B143" s="21">
        <f>BETAW20T!B143</f>
        <v>44214</v>
      </c>
      <c r="C143" s="73">
        <f t="shared" si="10"/>
        <v>1</v>
      </c>
      <c r="D143" s="20">
        <f>IF($C143,BETAW20T!C143,"")</f>
        <v>3706.58</v>
      </c>
      <c r="E143" s="22">
        <f>IF($C143,BETAW20T!D143,"")</f>
        <v>34.42</v>
      </c>
      <c r="F143" s="16">
        <f>IF($C143,BETAW20T!E143,"")</f>
        <v>649.51380000000006</v>
      </c>
      <c r="G143" s="16">
        <f>IF($C143,BETAW20T!F143,"")</f>
        <v>62</v>
      </c>
      <c r="H143" s="17">
        <f>IF($C143,BETAW20T!G143,"")</f>
        <v>53626012.280000001</v>
      </c>
      <c r="I143" s="16">
        <f>IF($C143,BETAW20T!H143,"")</f>
        <v>1557913</v>
      </c>
      <c r="J143" s="18">
        <f>IF($C143,BETAW20T!I143,"")</f>
        <v>34.421698952380524</v>
      </c>
      <c r="K143" s="17">
        <f>IF($C143,BETAW20T!J143,"")</f>
        <v>53626012.280000001</v>
      </c>
      <c r="L143" s="16">
        <f>IF($C143,BETAW20T!K143,"")</f>
        <v>1557913</v>
      </c>
      <c r="M143" s="15">
        <f>IF($C143,BETAW20T!L143,"")</f>
        <v>0</v>
      </c>
      <c r="N143" s="14">
        <f>IF($C143,BETAW20T!M143,"")</f>
        <v>1.0001896303597384</v>
      </c>
      <c r="O143" s="13">
        <f>IF($C143,BETAW20T!N143,"")</f>
        <v>0.99717169199141498</v>
      </c>
      <c r="P143" s="12">
        <f>IF($C143,BETAW20T!O143,"")</f>
        <v>3.0179383683235153E-3</v>
      </c>
    </row>
    <row r="144" spans="2:16" x14ac:dyDescent="0.3">
      <c r="B144" s="21">
        <f>BETAW20T!B144</f>
        <v>44211</v>
      </c>
      <c r="C144" s="73">
        <f t="shared" ref="C144:C152" si="11">IF(AND($B144&gt;=$D$3,OR($B144&lt;=$D$4,$B145&lt;$D$4)),1,0)</f>
        <v>1</v>
      </c>
      <c r="D144" s="20">
        <f>IF($C144,BETAW20T!C144,"")</f>
        <v>3636.87</v>
      </c>
      <c r="E144" s="22">
        <f>IF($C144,BETAW20T!D144,"")</f>
        <v>33.78</v>
      </c>
      <c r="F144" s="16">
        <f>IF($C144,BETAW20T!E144,"")</f>
        <v>420.60390000000001</v>
      </c>
      <c r="G144" s="16">
        <f>IF($C144,BETAW20T!F144,"")</f>
        <v>110</v>
      </c>
      <c r="H144" s="17">
        <f>IF($C144,BETAW20T!G144,"")</f>
        <v>52620251.159999996</v>
      </c>
      <c r="I144" s="16">
        <f>IF($C144,BETAW20T!H144,"")</f>
        <v>1557913</v>
      </c>
      <c r="J144" s="18">
        <f>IF($C144,BETAW20T!I144,"")</f>
        <v>33.776116612416736</v>
      </c>
      <c r="K144" s="17">
        <f>IF($C144,BETAW20T!J144,"")</f>
        <v>52620251.159999996</v>
      </c>
      <c r="L144" s="16">
        <f>IF($C144,BETAW20T!K144,"")</f>
        <v>1557913</v>
      </c>
      <c r="M144" s="15">
        <f>IF($C144,BETAW20T!L144,"")</f>
        <v>0</v>
      </c>
      <c r="N144" s="14">
        <f>IF($C144,BETAW20T!M144,"")</f>
        <v>1.0008951108928914</v>
      </c>
      <c r="O144" s="13">
        <f>IF($C144,BETAW20T!N144,"")</f>
        <v>0.99710569530470483</v>
      </c>
      <c r="P144" s="12">
        <f>IF($C144,BETAW20T!O144,"")</f>
        <v>3.7894155881866378E-3</v>
      </c>
    </row>
    <row r="145" spans="2:16" x14ac:dyDescent="0.3">
      <c r="B145" s="21">
        <f>BETAW20T!B145</f>
        <v>44210</v>
      </c>
      <c r="C145" s="73">
        <f t="shared" si="11"/>
        <v>1</v>
      </c>
      <c r="D145" s="20">
        <f>IF($C145,BETAW20T!C145,"")</f>
        <v>3721.18</v>
      </c>
      <c r="E145" s="22">
        <f>IF($C145,BETAW20T!D145,"")</f>
        <v>34.590000000000003</v>
      </c>
      <c r="F145" s="16">
        <f>IF($C145,BETAW20T!E145,"")</f>
        <v>614.45709999999997</v>
      </c>
      <c r="G145" s="16">
        <f>IF($C145,BETAW20T!F145,"")</f>
        <v>51</v>
      </c>
      <c r="H145" s="17">
        <f>IF($C145,BETAW20T!G145,"")</f>
        <v>53840988.909999996</v>
      </c>
      <c r="I145" s="16">
        <f>IF($C145,BETAW20T!H145,"")</f>
        <v>1557913</v>
      </c>
      <c r="J145" s="18">
        <f>IF($C145,BETAW20T!I145,"")</f>
        <v>34.559689090469107</v>
      </c>
      <c r="K145" s="17">
        <f>IF($C145,BETAW20T!J145,"")</f>
        <v>53840988.909999996</v>
      </c>
      <c r="L145" s="16">
        <f>IF($C145,BETAW20T!K145,"")</f>
        <v>1557913</v>
      </c>
      <c r="M145" s="15">
        <f>IF($C145,BETAW20T!L145,"")</f>
        <v>0</v>
      </c>
      <c r="N145" s="14">
        <f>IF($C145,BETAW20T!M145,"")</f>
        <v>1.0008530326230964</v>
      </c>
      <c r="O145" s="13">
        <f>IF($C145,BETAW20T!N145,"")</f>
        <v>0.9970808136480791</v>
      </c>
      <c r="P145" s="12">
        <f>IF($C145,BETAW20T!O145,"")</f>
        <v>3.7722189750173372E-3</v>
      </c>
    </row>
    <row r="146" spans="2:16" x14ac:dyDescent="0.3">
      <c r="B146" s="21">
        <f>BETAW20T!B146</f>
        <v>44209</v>
      </c>
      <c r="C146" s="73">
        <f t="shared" si="11"/>
        <v>1</v>
      </c>
      <c r="D146" s="20">
        <f>IF($C146,BETAW20T!C146,"")</f>
        <v>3705.89</v>
      </c>
      <c r="E146" s="22">
        <f>IF($C146,BETAW20T!D146,"")</f>
        <v>34.46</v>
      </c>
      <c r="F146" s="16">
        <f>IF($C146,BETAW20T!E146,"")</f>
        <v>222</v>
      </c>
      <c r="G146" s="16">
        <f>IF($C146,BETAW20T!F146,"")</f>
        <v>60</v>
      </c>
      <c r="H146" s="17">
        <f>IF($C146,BETAW20T!G146,"")</f>
        <v>53620950.949999996</v>
      </c>
      <c r="I146" s="16">
        <f>IF($C146,BETAW20T!H146,"")</f>
        <v>1557913</v>
      </c>
      <c r="J146" s="18">
        <f>IF($C146,BETAW20T!I146,"")</f>
        <v>34.418450163776797</v>
      </c>
      <c r="K146" s="17">
        <f>IF($C146,BETAW20T!J146,"")</f>
        <v>53620950.949999996</v>
      </c>
      <c r="L146" s="16">
        <f>IF($C146,BETAW20T!K146,"")</f>
        <v>1557913</v>
      </c>
      <c r="M146" s="15">
        <f>IF($C146,BETAW20T!L146,"")</f>
        <v>0</v>
      </c>
      <c r="N146" s="14">
        <f>IF($C146,BETAW20T!M146,"")</f>
        <v>1.000834432422538</v>
      </c>
      <c r="O146" s="13">
        <f>IF($C146,BETAW20T!N146,"")</f>
        <v>0.99705232866631965</v>
      </c>
      <c r="P146" s="12">
        <f>IF($C146,BETAW20T!O146,"")</f>
        <v>3.7821037562184453E-3</v>
      </c>
    </row>
    <row r="147" spans="2:16" x14ac:dyDescent="0.3">
      <c r="B147" s="21">
        <f>BETAW20T!B147</f>
        <v>44208</v>
      </c>
      <c r="C147" s="73">
        <f t="shared" si="11"/>
        <v>1</v>
      </c>
      <c r="D147" s="20">
        <f>IF($C147,BETAW20T!C147,"")</f>
        <v>3743.21</v>
      </c>
      <c r="E147" s="22">
        <f>IF($C147,BETAW20T!D147,"")</f>
        <v>34.72</v>
      </c>
      <c r="F147" s="16">
        <f>IF($C147,BETAW20T!E147,"")</f>
        <v>546</v>
      </c>
      <c r="G147" s="16">
        <f>IF($C147,BETAW20T!F147,"")</f>
        <v>70</v>
      </c>
      <c r="H147" s="17">
        <f>IF($C147,BETAW20T!G147,"")</f>
        <v>54161861.249999993</v>
      </c>
      <c r="I147" s="16">
        <f>IF($C147,BETAW20T!H147,"")</f>
        <v>1557913</v>
      </c>
      <c r="J147" s="18">
        <f>IF($C147,BETAW20T!I147,"")</f>
        <v>34.765652029349518</v>
      </c>
      <c r="K147" s="17">
        <f>IF($C147,BETAW20T!J147,"")</f>
        <v>54161861.249999993</v>
      </c>
      <c r="L147" s="16">
        <f>IF($C147,BETAW20T!K147,"")</f>
        <v>1557913</v>
      </c>
      <c r="M147" s="15">
        <f>IF($C147,BETAW20T!L147,"")</f>
        <v>0</v>
      </c>
      <c r="N147" s="14">
        <f>IF($C147,BETAW20T!M147,"")</f>
        <v>1.0008041776813938</v>
      </c>
      <c r="O147" s="13">
        <f>IF($C147,BETAW20T!N147,"")</f>
        <v>0.99703953600745221</v>
      </c>
      <c r="P147" s="12">
        <f>IF($C147,BETAW20T!O147,"")</f>
        <v>3.7646416739417357E-3</v>
      </c>
    </row>
    <row r="148" spans="2:16" x14ac:dyDescent="0.3">
      <c r="B148" s="21">
        <f>BETAW20T!B148</f>
        <v>44207</v>
      </c>
      <c r="C148" s="73">
        <f t="shared" si="11"/>
        <v>1</v>
      </c>
      <c r="D148" s="20">
        <f>IF($C148,BETAW20T!C148,"")</f>
        <v>3785.77</v>
      </c>
      <c r="E148" s="22">
        <f>IF($C148,BETAW20T!D148,"")</f>
        <v>35.159999999999997</v>
      </c>
      <c r="F148" s="16">
        <f>IF($C148,BETAW20T!E148,"")</f>
        <v>860</v>
      </c>
      <c r="G148" s="16">
        <f>IF($C148,BETAW20T!F148,"")</f>
        <v>90</v>
      </c>
      <c r="H148" s="17">
        <f>IF($C148,BETAW20T!G148,"")</f>
        <v>54780135.089999996</v>
      </c>
      <c r="I148" s="16">
        <f>IF($C148,BETAW20T!H148,"")</f>
        <v>1557913</v>
      </c>
      <c r="J148" s="18">
        <f>IF($C148,BETAW20T!I148,"")</f>
        <v>35.162512341831665</v>
      </c>
      <c r="K148" s="17">
        <f>IF($C148,BETAW20T!J148,"")</f>
        <v>54780135.089999996</v>
      </c>
      <c r="L148" s="16">
        <f>IF($C148,BETAW20T!K148,"")</f>
        <v>1557913</v>
      </c>
      <c r="M148" s="15">
        <f>IF($C148,BETAW20T!L148,"")</f>
        <v>0</v>
      </c>
      <c r="N148" s="14">
        <f>IF($C148,BETAW20T!M148,"")</f>
        <v>1.0007731952455103</v>
      </c>
      <c r="O148" s="13">
        <f>IF($C148,BETAW20T!N148,"")</f>
        <v>0.99699627867420071</v>
      </c>
      <c r="P148" s="12">
        <f>IF($C148,BETAW20T!O148,"")</f>
        <v>3.7769165713096094E-3</v>
      </c>
    </row>
    <row r="149" spans="2:16" x14ac:dyDescent="0.3">
      <c r="B149" s="21">
        <f>BETAW20T!B149</f>
        <v>44204</v>
      </c>
      <c r="C149" s="73">
        <f t="shared" si="11"/>
        <v>1</v>
      </c>
      <c r="D149" s="20">
        <f>IF($C149,BETAW20T!C149,"")</f>
        <v>3796.33</v>
      </c>
      <c r="E149" s="22">
        <f>IF($C149,BETAW20T!D149,"")</f>
        <v>35.26</v>
      </c>
      <c r="F149" s="16">
        <f>IF($C149,BETAW20T!E149,"")</f>
        <v>563.11540000000002</v>
      </c>
      <c r="G149" s="16">
        <f>IF($C149,BETAW20T!F149,"")</f>
        <v>99</v>
      </c>
      <c r="H149" s="17">
        <f>IF($C149,BETAW20T!G149,"")</f>
        <v>54936588.560000002</v>
      </c>
      <c r="I149" s="16">
        <f>IF($C149,BETAW20T!H149,"")</f>
        <v>1557913</v>
      </c>
      <c r="J149" s="18">
        <f>IF($C149,BETAW20T!I149,"")</f>
        <v>35.262937378403031</v>
      </c>
      <c r="K149" s="17">
        <f>IF($C149,BETAW20T!J149,"")</f>
        <v>54936588.560000002</v>
      </c>
      <c r="L149" s="16">
        <f>IF($C149,BETAW20T!K149,"")</f>
        <v>1557913</v>
      </c>
      <c r="M149" s="15">
        <f>IF($C149,BETAW20T!L149,"")</f>
        <v>0</v>
      </c>
      <c r="N149" s="14">
        <f>IF($C149,BETAW20T!M149,"")</f>
        <v>1.000704997725836</v>
      </c>
      <c r="O149" s="13">
        <f>IF($C149,BETAW20T!N149,"")</f>
        <v>0.99692791572203865</v>
      </c>
      <c r="P149" s="12">
        <f>IF($C149,BETAW20T!O149,"")</f>
        <v>3.7770820037974339E-3</v>
      </c>
    </row>
    <row r="150" spans="2:16" x14ac:dyDescent="0.3">
      <c r="B150" s="21">
        <f>BETAW20T!B150</f>
        <v>44203</v>
      </c>
      <c r="C150" s="73">
        <f t="shared" si="11"/>
        <v>1</v>
      </c>
      <c r="D150" s="20">
        <f>IF($C150,BETAW20T!C150,"")</f>
        <v>3798.85</v>
      </c>
      <c r="E150" s="22">
        <f>IF($C150,BETAW20T!D150,"")</f>
        <v>34.664999999999999</v>
      </c>
      <c r="F150" s="16">
        <f>IF($C150,BETAW20T!E150,"")</f>
        <v>507.8252</v>
      </c>
      <c r="G150" s="16">
        <f>IF($C150,BETAW20T!F150,"")</f>
        <v>92</v>
      </c>
      <c r="H150" s="17">
        <f>IF($C150,BETAW20T!G150,"")</f>
        <v>54973542.719999999</v>
      </c>
      <c r="I150" s="16">
        <f>IF($C150,BETAW20T!H150,"")</f>
        <v>1557913</v>
      </c>
      <c r="J150" s="18">
        <f>IF($C150,BETAW20T!I150,"")</f>
        <v>35.2866576760063</v>
      </c>
      <c r="K150" s="17">
        <f>IF($C150,BETAW20T!J150,"")</f>
        <v>54973542.719999999</v>
      </c>
      <c r="L150" s="16">
        <f>IF($C150,BETAW20T!K150,"")</f>
        <v>1557913</v>
      </c>
      <c r="M150" s="15">
        <f>IF($C150,BETAW20T!L150,"")</f>
        <v>0</v>
      </c>
      <c r="N150" s="14">
        <f>IF($C150,BETAW20T!M150,"")</f>
        <v>1.0006825017661878</v>
      </c>
      <c r="O150" s="13">
        <f>IF($C150,BETAW20T!N150,"")</f>
        <v>0.99691341595239291</v>
      </c>
      <c r="P150" s="12">
        <f>IF($C150,BETAW20T!O150,"")</f>
        <v>3.7690858137949018E-3</v>
      </c>
    </row>
    <row r="151" spans="2:16" x14ac:dyDescent="0.3">
      <c r="B151" s="21">
        <f>BETAW20T!B151</f>
        <v>44201</v>
      </c>
      <c r="C151" s="73">
        <f t="shared" si="11"/>
        <v>1</v>
      </c>
      <c r="D151" s="20">
        <f>IF($C151,BETAW20T!C151,"")</f>
        <v>3679.81</v>
      </c>
      <c r="E151" s="22">
        <f>IF($C151,BETAW20T!D151,"")</f>
        <v>34.18</v>
      </c>
      <c r="F151" s="16">
        <f>IF($C151,BETAW20T!E151,"")</f>
        <v>241.10249999999999</v>
      </c>
      <c r="G151" s="16">
        <f>IF($C151,BETAW20T!F151,"")</f>
        <v>68</v>
      </c>
      <c r="H151" s="17">
        <f>IF($C151,BETAW20T!G151,"")</f>
        <v>53252181.170000002</v>
      </c>
      <c r="I151" s="16">
        <f>IF($C151,BETAW20T!H151,"")</f>
        <v>1557913</v>
      </c>
      <c r="J151" s="18">
        <f>IF($C151,BETAW20T!I151,"")</f>
        <v>34.181742606936332</v>
      </c>
      <c r="K151" s="17">
        <f>IF($C151,BETAW20T!J151,"")</f>
        <v>53252181.170000002</v>
      </c>
      <c r="L151" s="16">
        <f>IF($C151,BETAW20T!K151,"")</f>
        <v>1557913</v>
      </c>
      <c r="M151" s="15">
        <f>IF($C151,BETAW20T!L151,"")</f>
        <v>0</v>
      </c>
      <c r="N151" s="14">
        <f>IF($C151,BETAW20T!M151,"")</f>
        <v>1.0006597887490811</v>
      </c>
      <c r="O151" s="13">
        <f>IF($C151,BETAW20T!N151,"")</f>
        <v>0.99689468475531362</v>
      </c>
      <c r="P151" s="12">
        <f>IF($C151,BETAW20T!O151,"")</f>
        <v>3.7651039937675475E-3</v>
      </c>
    </row>
    <row r="152" spans="2:16" x14ac:dyDescent="0.3">
      <c r="B152" s="21">
        <f>BETAW20T!B152</f>
        <v>44200</v>
      </c>
      <c r="C152" s="73">
        <f t="shared" si="11"/>
        <v>1</v>
      </c>
      <c r="D152" s="20">
        <f>IF($C152,BETAW20T!C152,"")</f>
        <v>3679.13</v>
      </c>
      <c r="E152" s="22">
        <f>IF($C152,BETAW20T!D152,"")</f>
        <v>34.17</v>
      </c>
      <c r="F152" s="16">
        <f>IF($C152,BETAW20T!E152,"")</f>
        <v>433.37940000000003</v>
      </c>
      <c r="G152" s="16">
        <f>IF($C152,BETAW20T!F152,"")</f>
        <v>94</v>
      </c>
      <c r="H152" s="17">
        <f>IF($C152,BETAW20T!G152,"")</f>
        <v>53244136.380000003</v>
      </c>
      <c r="I152" s="16">
        <f>IF($C152,BETAW20T!H152,"")</f>
        <v>1557913</v>
      </c>
      <c r="J152" s="18">
        <f>IF($C152,BETAW20T!I152,"")</f>
        <v>34.176578781998742</v>
      </c>
      <c r="K152" s="17">
        <f>IF($C152,BETAW20T!J152,"")</f>
        <v>53244136.380000003</v>
      </c>
      <c r="L152" s="16">
        <f>IF($C152,BETAW20T!K152,"")</f>
        <v>1557913</v>
      </c>
      <c r="M152" s="15">
        <f>IF($C152,BETAW20T!L152,"")</f>
        <v>0</v>
      </c>
      <c r="N152" s="14">
        <f>IF($C152,BETAW20T!M152,"")</f>
        <v>1.0006378535235807</v>
      </c>
      <c r="O152" s="13">
        <f>IF($C152,BETAW20T!N152,"")</f>
        <v>0.99686842436864764</v>
      </c>
      <c r="P152" s="12">
        <f>IF($C152,BETAW20T!O152,"")</f>
        <v>3.7694291549329848E-3</v>
      </c>
    </row>
    <row r="153" spans="2:16" x14ac:dyDescent="0.3">
      <c r="B153" s="21">
        <f>BETAW20T!B153</f>
        <v>44195</v>
      </c>
      <c r="C153" s="73">
        <f t="shared" ref="C153:C168" si="12">IF(AND($B153&gt;=$D$3,OR($B153&lt;=$D$4,$B154&lt;$D$4)),1,0)</f>
        <v>1</v>
      </c>
      <c r="D153" s="20">
        <f>IF($C153,BETAW20T!C153,"")</f>
        <v>3633.75</v>
      </c>
      <c r="E153" s="22">
        <f>IF($C153,BETAW20T!D153,"")</f>
        <v>33.76</v>
      </c>
      <c r="F153" s="16">
        <f>IF($C153,BETAW20T!E153,"")</f>
        <v>358.28409999999997</v>
      </c>
      <c r="G153" s="16">
        <f>IF($C153,BETAW20T!F153,"")</f>
        <v>85</v>
      </c>
      <c r="H153" s="17">
        <f>IF($C153,BETAW20T!G153,"")</f>
        <v>52593534.060000002</v>
      </c>
      <c r="I153" s="16">
        <f>IF($C153,BETAW20T!H153,"")</f>
        <v>1557913</v>
      </c>
      <c r="J153" s="18">
        <f>IF($C153,BETAW20T!I153,"")</f>
        <v>33.758967323592529</v>
      </c>
      <c r="K153" s="17">
        <f>IF($C153,BETAW20T!J153,"")</f>
        <v>52593534.060000002</v>
      </c>
      <c r="L153" s="16">
        <f>IF($C153,BETAW20T!K153,"")</f>
        <v>1557913</v>
      </c>
      <c r="M153" s="15">
        <f>IF($C153,BETAW20T!L153,"")</f>
        <v>0</v>
      </c>
      <c r="N153" s="14">
        <f>IF($C153,BETAW20T!M153,"")</f>
        <v>1.0005349518814974</v>
      </c>
      <c r="O153" s="13">
        <f>IF($C153,BETAW20T!N153,"")</f>
        <v>0.99674741404894285</v>
      </c>
      <c r="P153" s="12">
        <f>IF($C153,BETAW20T!O153,"")</f>
        <v>3.78753783255462E-3</v>
      </c>
    </row>
    <row r="154" spans="2:16" x14ac:dyDescent="0.3">
      <c r="B154" s="21">
        <f>BETAW20T!B154</f>
        <v>44194</v>
      </c>
      <c r="C154" s="73">
        <f t="shared" si="12"/>
        <v>0</v>
      </c>
      <c r="D154" s="20" t="str">
        <f>IF($C154,BETAW20T!C154,"")</f>
        <v/>
      </c>
      <c r="E154" s="22" t="str">
        <f>IF($C154,BETAW20T!D154,"")</f>
        <v/>
      </c>
      <c r="F154" s="16" t="str">
        <f>IF($C154,BETAW20T!E154,"")</f>
        <v/>
      </c>
      <c r="G154" s="16" t="str">
        <f>IF($C154,BETAW20T!F154,"")</f>
        <v/>
      </c>
      <c r="H154" s="17" t="str">
        <f>IF($C154,BETAW20T!G154,"")</f>
        <v/>
      </c>
      <c r="I154" s="16" t="str">
        <f>IF($C154,BETAW20T!H154,"")</f>
        <v/>
      </c>
      <c r="J154" s="18" t="str">
        <f>IF($C154,BETAW20T!I154,"")</f>
        <v/>
      </c>
      <c r="K154" s="17" t="str">
        <f>IF($C154,BETAW20T!J154,"")</f>
        <v/>
      </c>
      <c r="L154" s="16" t="str">
        <f>IF($C154,BETAW20T!K154,"")</f>
        <v/>
      </c>
      <c r="M154" s="15" t="str">
        <f>IF($C154,BETAW20T!L154,"")</f>
        <v/>
      </c>
      <c r="N154" s="14" t="str">
        <f>IF($C154,BETAW20T!M154,"")</f>
        <v/>
      </c>
      <c r="O154" s="13" t="str">
        <f>IF($C154,BETAW20T!N154,"")</f>
        <v/>
      </c>
      <c r="P154" s="12" t="str">
        <f>IF($C154,BETAW20T!O154,"")</f>
        <v/>
      </c>
    </row>
    <row r="155" spans="2:16" x14ac:dyDescent="0.3">
      <c r="B155" s="21">
        <f>BETAW20T!B155</f>
        <v>44193</v>
      </c>
      <c r="C155" s="73">
        <f t="shared" si="12"/>
        <v>0</v>
      </c>
      <c r="D155" s="20" t="str">
        <f>IF($C155,BETAW20T!C155,"")</f>
        <v/>
      </c>
      <c r="E155" s="22" t="str">
        <f>IF($C155,BETAW20T!D155,"")</f>
        <v/>
      </c>
      <c r="F155" s="16" t="str">
        <f>IF($C155,BETAW20T!E155,"")</f>
        <v/>
      </c>
      <c r="G155" s="16" t="str">
        <f>IF($C155,BETAW20T!F155,"")</f>
        <v/>
      </c>
      <c r="H155" s="17" t="str">
        <f>IF($C155,BETAW20T!G155,"")</f>
        <v/>
      </c>
      <c r="I155" s="16" t="str">
        <f>IF($C155,BETAW20T!H155,"")</f>
        <v/>
      </c>
      <c r="J155" s="18" t="str">
        <f>IF($C155,BETAW20T!I155,"")</f>
        <v/>
      </c>
      <c r="K155" s="17" t="str">
        <f>IF($C155,BETAW20T!J155,"")</f>
        <v/>
      </c>
      <c r="L155" s="16" t="str">
        <f>IF($C155,BETAW20T!K155,"")</f>
        <v/>
      </c>
      <c r="M155" s="15" t="str">
        <f>IF($C155,BETAW20T!L155,"")</f>
        <v/>
      </c>
      <c r="N155" s="14" t="str">
        <f>IF($C155,BETAW20T!M155,"")</f>
        <v/>
      </c>
      <c r="O155" s="13" t="str">
        <f>IF($C155,BETAW20T!N155,"")</f>
        <v/>
      </c>
      <c r="P155" s="12" t="str">
        <f>IF($C155,BETAW20T!O155,"")</f>
        <v/>
      </c>
    </row>
    <row r="156" spans="2:16" x14ac:dyDescent="0.3">
      <c r="B156" s="21">
        <f>BETAW20T!B156</f>
        <v>44188</v>
      </c>
      <c r="C156" s="73">
        <f t="shared" si="12"/>
        <v>0</v>
      </c>
      <c r="D156" s="20" t="str">
        <f>IF($C156,BETAW20T!C156,"")</f>
        <v/>
      </c>
      <c r="E156" s="22" t="str">
        <f>IF($C156,BETAW20T!D156,"")</f>
        <v/>
      </c>
      <c r="F156" s="16" t="str">
        <f>IF($C156,BETAW20T!E156,"")</f>
        <v/>
      </c>
      <c r="G156" s="16" t="str">
        <f>IF($C156,BETAW20T!F156,"")</f>
        <v/>
      </c>
      <c r="H156" s="17" t="str">
        <f>IF($C156,BETAW20T!G156,"")</f>
        <v/>
      </c>
      <c r="I156" s="16" t="str">
        <f>IF($C156,BETAW20T!H156,"")</f>
        <v/>
      </c>
      <c r="J156" s="18" t="str">
        <f>IF($C156,BETAW20T!I156,"")</f>
        <v/>
      </c>
      <c r="K156" s="17" t="str">
        <f>IF($C156,BETAW20T!J156,"")</f>
        <v/>
      </c>
      <c r="L156" s="16" t="str">
        <f>IF($C156,BETAW20T!K156,"")</f>
        <v/>
      </c>
      <c r="M156" s="15" t="str">
        <f>IF($C156,BETAW20T!L156,"")</f>
        <v/>
      </c>
      <c r="N156" s="14" t="str">
        <f>IF($C156,BETAW20T!M156,"")</f>
        <v/>
      </c>
      <c r="O156" s="13" t="str">
        <f>IF($C156,BETAW20T!N156,"")</f>
        <v/>
      </c>
      <c r="P156" s="12" t="str">
        <f>IF($C156,BETAW20T!O156,"")</f>
        <v/>
      </c>
    </row>
    <row r="157" spans="2:16" x14ac:dyDescent="0.3">
      <c r="B157" s="21">
        <f>BETAW20T!B157</f>
        <v>44187</v>
      </c>
      <c r="C157" s="73">
        <f t="shared" si="12"/>
        <v>0</v>
      </c>
      <c r="D157" s="20" t="str">
        <f>IF($C157,BETAW20T!C157,"")</f>
        <v/>
      </c>
      <c r="E157" s="22" t="str">
        <f>IF($C157,BETAW20T!D157,"")</f>
        <v/>
      </c>
      <c r="F157" s="16" t="str">
        <f>IF($C157,BETAW20T!E157,"")</f>
        <v/>
      </c>
      <c r="G157" s="16" t="str">
        <f>IF($C157,BETAW20T!F157,"")</f>
        <v/>
      </c>
      <c r="H157" s="17" t="str">
        <f>IF($C157,BETAW20T!G157,"")</f>
        <v/>
      </c>
      <c r="I157" s="16" t="str">
        <f>IF($C157,BETAW20T!H157,"")</f>
        <v/>
      </c>
      <c r="J157" s="18" t="str">
        <f>IF($C157,BETAW20T!I157,"")</f>
        <v/>
      </c>
      <c r="K157" s="17" t="str">
        <f>IF($C157,BETAW20T!J157,"")</f>
        <v/>
      </c>
      <c r="L157" s="16" t="str">
        <f>IF($C157,BETAW20T!K157,"")</f>
        <v/>
      </c>
      <c r="M157" s="15" t="str">
        <f>IF($C157,BETAW20T!L157,"")</f>
        <v/>
      </c>
      <c r="N157" s="14" t="str">
        <f>IF($C157,BETAW20T!M157,"")</f>
        <v/>
      </c>
      <c r="O157" s="13" t="str">
        <f>IF($C157,BETAW20T!N157,"")</f>
        <v/>
      </c>
      <c r="P157" s="12" t="str">
        <f>IF($C157,BETAW20T!O157,"")</f>
        <v/>
      </c>
    </row>
    <row r="158" spans="2:16" x14ac:dyDescent="0.3">
      <c r="B158" s="21">
        <f>BETAW20T!B158</f>
        <v>44186</v>
      </c>
      <c r="C158" s="73">
        <f t="shared" si="12"/>
        <v>0</v>
      </c>
      <c r="D158" s="20" t="str">
        <f>IF($C158,BETAW20T!C158,"")</f>
        <v/>
      </c>
      <c r="E158" s="22" t="str">
        <f>IF($C158,BETAW20T!D158,"")</f>
        <v/>
      </c>
      <c r="F158" s="16" t="str">
        <f>IF($C158,BETAW20T!E158,"")</f>
        <v/>
      </c>
      <c r="G158" s="16" t="str">
        <f>IF($C158,BETAW20T!F158,"")</f>
        <v/>
      </c>
      <c r="H158" s="17" t="str">
        <f>IF($C158,BETAW20T!G158,"")</f>
        <v/>
      </c>
      <c r="I158" s="16" t="str">
        <f>IF($C158,BETAW20T!H158,"")</f>
        <v/>
      </c>
      <c r="J158" s="18" t="str">
        <f>IF($C158,BETAW20T!I158,"")</f>
        <v/>
      </c>
      <c r="K158" s="17" t="str">
        <f>IF($C158,BETAW20T!J158,"")</f>
        <v/>
      </c>
      <c r="L158" s="16" t="str">
        <f>IF($C158,BETAW20T!K158,"")</f>
        <v/>
      </c>
      <c r="M158" s="15" t="str">
        <f>IF($C158,BETAW20T!L158,"")</f>
        <v/>
      </c>
      <c r="N158" s="14" t="str">
        <f>IF($C158,BETAW20T!M158,"")</f>
        <v/>
      </c>
      <c r="O158" s="13" t="str">
        <f>IF($C158,BETAW20T!N158,"")</f>
        <v/>
      </c>
      <c r="P158" s="12" t="str">
        <f>IF($C158,BETAW20T!O158,"")</f>
        <v/>
      </c>
    </row>
    <row r="159" spans="2:16" x14ac:dyDescent="0.3">
      <c r="B159" s="21">
        <f>BETAW20T!B159</f>
        <v>44183</v>
      </c>
      <c r="C159" s="73">
        <f t="shared" si="12"/>
        <v>0</v>
      </c>
      <c r="D159" s="20" t="str">
        <f>IF($C159,BETAW20T!C159,"")</f>
        <v/>
      </c>
      <c r="E159" s="22" t="str">
        <f>IF($C159,BETAW20T!D159,"")</f>
        <v/>
      </c>
      <c r="F159" s="16" t="str">
        <f>IF($C159,BETAW20T!E159,"")</f>
        <v/>
      </c>
      <c r="G159" s="16" t="str">
        <f>IF($C159,BETAW20T!F159,"")</f>
        <v/>
      </c>
      <c r="H159" s="17" t="str">
        <f>IF($C159,BETAW20T!G159,"")</f>
        <v/>
      </c>
      <c r="I159" s="16" t="str">
        <f>IF($C159,BETAW20T!H159,"")</f>
        <v/>
      </c>
      <c r="J159" s="18" t="str">
        <f>IF($C159,BETAW20T!I159,"")</f>
        <v/>
      </c>
      <c r="K159" s="17" t="str">
        <f>IF($C159,BETAW20T!J159,"")</f>
        <v/>
      </c>
      <c r="L159" s="16" t="str">
        <f>IF($C159,BETAW20T!K159,"")</f>
        <v/>
      </c>
      <c r="M159" s="15" t="str">
        <f>IF($C159,BETAW20T!L159,"")</f>
        <v/>
      </c>
      <c r="N159" s="14" t="str">
        <f>IF($C159,BETAW20T!M159,"")</f>
        <v/>
      </c>
      <c r="O159" s="13" t="str">
        <f>IF($C159,BETAW20T!N159,"")</f>
        <v/>
      </c>
      <c r="P159" s="12" t="str">
        <f>IF($C159,BETAW20T!O159,"")</f>
        <v/>
      </c>
    </row>
    <row r="160" spans="2:16" x14ac:dyDescent="0.3">
      <c r="B160" s="21">
        <f>BETAW20T!B160</f>
        <v>44182</v>
      </c>
      <c r="C160" s="73">
        <f t="shared" si="12"/>
        <v>0</v>
      </c>
      <c r="D160" s="20" t="str">
        <f>IF($C160,BETAW20T!C160,"")</f>
        <v/>
      </c>
      <c r="E160" s="22" t="str">
        <f>IF($C160,BETAW20T!D160,"")</f>
        <v/>
      </c>
      <c r="F160" s="16" t="str">
        <f>IF($C160,BETAW20T!E160,"")</f>
        <v/>
      </c>
      <c r="G160" s="16" t="str">
        <f>IF($C160,BETAW20T!F160,"")</f>
        <v/>
      </c>
      <c r="H160" s="17" t="str">
        <f>IF($C160,BETAW20T!G160,"")</f>
        <v/>
      </c>
      <c r="I160" s="16" t="str">
        <f>IF($C160,BETAW20T!H160,"")</f>
        <v/>
      </c>
      <c r="J160" s="18" t="str">
        <f>IF($C160,BETAW20T!I160,"")</f>
        <v/>
      </c>
      <c r="K160" s="17" t="str">
        <f>IF($C160,BETAW20T!J160,"")</f>
        <v/>
      </c>
      <c r="L160" s="16" t="str">
        <f>IF($C160,BETAW20T!K160,"")</f>
        <v/>
      </c>
      <c r="M160" s="15" t="str">
        <f>IF($C160,BETAW20T!L160,"")</f>
        <v/>
      </c>
      <c r="N160" s="14" t="str">
        <f>IF($C160,BETAW20T!M160,"")</f>
        <v/>
      </c>
      <c r="O160" s="13" t="str">
        <f>IF($C160,BETAW20T!N160,"")</f>
        <v/>
      </c>
      <c r="P160" s="12" t="str">
        <f>IF($C160,BETAW20T!O160,"")</f>
        <v/>
      </c>
    </row>
    <row r="161" spans="2:16" x14ac:dyDescent="0.3">
      <c r="B161" s="21">
        <f>BETAW20T!B161</f>
        <v>44181</v>
      </c>
      <c r="C161" s="73">
        <f t="shared" si="12"/>
        <v>0</v>
      </c>
      <c r="D161" s="20" t="str">
        <f>IF($C161,BETAW20T!C161,"")</f>
        <v/>
      </c>
      <c r="E161" s="22" t="str">
        <f>IF($C161,BETAW20T!D161,"")</f>
        <v/>
      </c>
      <c r="F161" s="16" t="str">
        <f>IF($C161,BETAW20T!E161,"")</f>
        <v/>
      </c>
      <c r="G161" s="16" t="str">
        <f>IF($C161,BETAW20T!F161,"")</f>
        <v/>
      </c>
      <c r="H161" s="17" t="str">
        <f>IF($C161,BETAW20T!G161,"")</f>
        <v/>
      </c>
      <c r="I161" s="16" t="str">
        <f>IF($C161,BETAW20T!H161,"")</f>
        <v/>
      </c>
      <c r="J161" s="18" t="str">
        <f>IF($C161,BETAW20T!I161,"")</f>
        <v/>
      </c>
      <c r="K161" s="17" t="str">
        <f>IF($C161,BETAW20T!J161,"")</f>
        <v/>
      </c>
      <c r="L161" s="16" t="str">
        <f>IF($C161,BETAW20T!K161,"")</f>
        <v/>
      </c>
      <c r="M161" s="15" t="str">
        <f>IF($C161,BETAW20T!L161,"")</f>
        <v/>
      </c>
      <c r="N161" s="14" t="str">
        <f>IF($C161,BETAW20T!M161,"")</f>
        <v/>
      </c>
      <c r="O161" s="13" t="str">
        <f>IF($C161,BETAW20T!N161,"")</f>
        <v/>
      </c>
      <c r="P161" s="12" t="str">
        <f>IF($C161,BETAW20T!O161,"")</f>
        <v/>
      </c>
    </row>
    <row r="162" spans="2:16" x14ac:dyDescent="0.3">
      <c r="B162" s="21">
        <f>BETAW20T!B162</f>
        <v>44180</v>
      </c>
      <c r="C162" s="73">
        <f t="shared" si="12"/>
        <v>0</v>
      </c>
      <c r="D162" s="20" t="str">
        <f>IF($C162,BETAW20T!C162,"")</f>
        <v/>
      </c>
      <c r="E162" s="22" t="str">
        <f>IF($C162,BETAW20T!D162,"")</f>
        <v/>
      </c>
      <c r="F162" s="16" t="str">
        <f>IF($C162,BETAW20T!E162,"")</f>
        <v/>
      </c>
      <c r="G162" s="16" t="str">
        <f>IF($C162,BETAW20T!F162,"")</f>
        <v/>
      </c>
      <c r="H162" s="17" t="str">
        <f>IF($C162,BETAW20T!G162,"")</f>
        <v/>
      </c>
      <c r="I162" s="16" t="str">
        <f>IF($C162,BETAW20T!H162,"")</f>
        <v/>
      </c>
      <c r="J162" s="18" t="str">
        <f>IF($C162,BETAW20T!I162,"")</f>
        <v/>
      </c>
      <c r="K162" s="17" t="str">
        <f>IF($C162,BETAW20T!J162,"")</f>
        <v/>
      </c>
      <c r="L162" s="16" t="str">
        <f>IF($C162,BETAW20T!K162,"")</f>
        <v/>
      </c>
      <c r="M162" s="15" t="str">
        <f>IF($C162,BETAW20T!L162,"")</f>
        <v/>
      </c>
      <c r="N162" s="14" t="str">
        <f>IF($C162,BETAW20T!M162,"")</f>
        <v/>
      </c>
      <c r="O162" s="13" t="str">
        <f>IF($C162,BETAW20T!N162,"")</f>
        <v/>
      </c>
      <c r="P162" s="12" t="str">
        <f>IF($C162,BETAW20T!O162,"")</f>
        <v/>
      </c>
    </row>
    <row r="163" spans="2:16" x14ac:dyDescent="0.3">
      <c r="B163" s="21">
        <f>BETAW20T!B163</f>
        <v>44179</v>
      </c>
      <c r="C163" s="73">
        <f t="shared" si="12"/>
        <v>0</v>
      </c>
      <c r="D163" s="20" t="str">
        <f>IF($C163,BETAW20T!C163,"")</f>
        <v/>
      </c>
      <c r="E163" s="22" t="str">
        <f>IF($C163,BETAW20T!D163,"")</f>
        <v/>
      </c>
      <c r="F163" s="16" t="str">
        <f>IF($C163,BETAW20T!E163,"")</f>
        <v/>
      </c>
      <c r="G163" s="16" t="str">
        <f>IF($C163,BETAW20T!F163,"")</f>
        <v/>
      </c>
      <c r="H163" s="17" t="str">
        <f>IF($C163,BETAW20T!G163,"")</f>
        <v/>
      </c>
      <c r="I163" s="16" t="str">
        <f>IF($C163,BETAW20T!H163,"")</f>
        <v/>
      </c>
      <c r="J163" s="18" t="str">
        <f>IF($C163,BETAW20T!I163,"")</f>
        <v/>
      </c>
      <c r="K163" s="17" t="str">
        <f>IF($C163,BETAW20T!J163,"")</f>
        <v/>
      </c>
      <c r="L163" s="16" t="str">
        <f>IF($C163,BETAW20T!K163,"")</f>
        <v/>
      </c>
      <c r="M163" s="15" t="str">
        <f>IF($C163,BETAW20T!L163,"")</f>
        <v/>
      </c>
      <c r="N163" s="14" t="str">
        <f>IF($C163,BETAW20T!M163,"")</f>
        <v/>
      </c>
      <c r="O163" s="13" t="str">
        <f>IF($C163,BETAW20T!N163,"")</f>
        <v/>
      </c>
      <c r="P163" s="12" t="str">
        <f>IF($C163,BETAW20T!O163,"")</f>
        <v/>
      </c>
    </row>
    <row r="164" spans="2:16" x14ac:dyDescent="0.3">
      <c r="B164" s="21">
        <f>BETAW20T!B164</f>
        <v>44176</v>
      </c>
      <c r="C164" s="73">
        <f t="shared" si="12"/>
        <v>0</v>
      </c>
      <c r="D164" s="20" t="str">
        <f>IF($C164,BETAW20T!C164,"")</f>
        <v/>
      </c>
      <c r="E164" s="22" t="str">
        <f>IF($C164,BETAW20T!D164,"")</f>
        <v/>
      </c>
      <c r="F164" s="16" t="str">
        <f>IF($C164,BETAW20T!E164,"")</f>
        <v/>
      </c>
      <c r="G164" s="16" t="str">
        <f>IF($C164,BETAW20T!F164,"")</f>
        <v/>
      </c>
      <c r="H164" s="17" t="str">
        <f>IF($C164,BETAW20T!G164,"")</f>
        <v/>
      </c>
      <c r="I164" s="16" t="str">
        <f>IF($C164,BETAW20T!H164,"")</f>
        <v/>
      </c>
      <c r="J164" s="18" t="str">
        <f>IF($C164,BETAW20T!I164,"")</f>
        <v/>
      </c>
      <c r="K164" s="17" t="str">
        <f>IF($C164,BETAW20T!J164,"")</f>
        <v/>
      </c>
      <c r="L164" s="16" t="str">
        <f>IF($C164,BETAW20T!K164,"")</f>
        <v/>
      </c>
      <c r="M164" s="15" t="str">
        <f>IF($C164,BETAW20T!L164,"")</f>
        <v/>
      </c>
      <c r="N164" s="14" t="str">
        <f>IF($C164,BETAW20T!M164,"")</f>
        <v/>
      </c>
      <c r="O164" s="13" t="str">
        <f>IF($C164,BETAW20T!N164,"")</f>
        <v/>
      </c>
      <c r="P164" s="12" t="str">
        <f>IF($C164,BETAW20T!O164,"")</f>
        <v/>
      </c>
    </row>
    <row r="165" spans="2:16" x14ac:dyDescent="0.3">
      <c r="B165" s="21">
        <f>BETAW20T!B165</f>
        <v>44175</v>
      </c>
      <c r="C165" s="73">
        <f t="shared" si="12"/>
        <v>0</v>
      </c>
      <c r="D165" s="20" t="str">
        <f>IF($C165,BETAW20T!C165,"")</f>
        <v/>
      </c>
      <c r="E165" s="22" t="str">
        <f>IF($C165,BETAW20T!D165,"")</f>
        <v/>
      </c>
      <c r="F165" s="16" t="str">
        <f>IF($C165,BETAW20T!E165,"")</f>
        <v/>
      </c>
      <c r="G165" s="16" t="str">
        <f>IF($C165,BETAW20T!F165,"")</f>
        <v/>
      </c>
      <c r="H165" s="17" t="str">
        <f>IF($C165,BETAW20T!G165,"")</f>
        <v/>
      </c>
      <c r="I165" s="16" t="str">
        <f>IF($C165,BETAW20T!H165,"")</f>
        <v/>
      </c>
      <c r="J165" s="18" t="str">
        <f>IF($C165,BETAW20T!I165,"")</f>
        <v/>
      </c>
      <c r="K165" s="17" t="str">
        <f>IF($C165,BETAW20T!J165,"")</f>
        <v/>
      </c>
      <c r="L165" s="16" t="str">
        <f>IF($C165,BETAW20T!K165,"")</f>
        <v/>
      </c>
      <c r="M165" s="15" t="str">
        <f>IF($C165,BETAW20T!L165,"")</f>
        <v/>
      </c>
      <c r="N165" s="14" t="str">
        <f>IF($C165,BETAW20T!M165,"")</f>
        <v/>
      </c>
      <c r="O165" s="13" t="str">
        <f>IF($C165,BETAW20T!N165,"")</f>
        <v/>
      </c>
      <c r="P165" s="12" t="str">
        <f>IF($C165,BETAW20T!O165,"")</f>
        <v/>
      </c>
    </row>
    <row r="166" spans="2:16" x14ac:dyDescent="0.3">
      <c r="B166" s="21">
        <f>BETAW20T!B166</f>
        <v>44174</v>
      </c>
      <c r="C166" s="73">
        <f t="shared" si="12"/>
        <v>0</v>
      </c>
      <c r="D166" s="20" t="str">
        <f>IF($C166,BETAW20T!C166,"")</f>
        <v/>
      </c>
      <c r="E166" s="22" t="str">
        <f>IF($C166,BETAW20T!D166,"")</f>
        <v/>
      </c>
      <c r="F166" s="16" t="str">
        <f>IF($C166,BETAW20T!E166,"")</f>
        <v/>
      </c>
      <c r="G166" s="16" t="str">
        <f>IF($C166,BETAW20T!F166,"")</f>
        <v/>
      </c>
      <c r="H166" s="17" t="str">
        <f>IF($C166,BETAW20T!G166,"")</f>
        <v/>
      </c>
      <c r="I166" s="16" t="str">
        <f>IF($C166,BETAW20T!H166,"")</f>
        <v/>
      </c>
      <c r="J166" s="18" t="str">
        <f>IF($C166,BETAW20T!I166,"")</f>
        <v/>
      </c>
      <c r="K166" s="17" t="str">
        <f>IF($C166,BETAW20T!J166,"")</f>
        <v/>
      </c>
      <c r="L166" s="16" t="str">
        <f>IF($C166,BETAW20T!K166,"")</f>
        <v/>
      </c>
      <c r="M166" s="15" t="str">
        <f>IF($C166,BETAW20T!L166,"")</f>
        <v/>
      </c>
      <c r="N166" s="14" t="str">
        <f>IF($C166,BETAW20T!M166,"")</f>
        <v/>
      </c>
      <c r="O166" s="13" t="str">
        <f>IF($C166,BETAW20T!N166,"")</f>
        <v/>
      </c>
      <c r="P166" s="12" t="str">
        <f>IF($C166,BETAW20T!O166,"")</f>
        <v/>
      </c>
    </row>
    <row r="167" spans="2:16" x14ac:dyDescent="0.3">
      <c r="B167" s="21">
        <f>BETAW20T!B167</f>
        <v>44173</v>
      </c>
      <c r="C167" s="73">
        <f t="shared" si="12"/>
        <v>0</v>
      </c>
      <c r="D167" s="20" t="str">
        <f>IF($C167,BETAW20T!C167,"")</f>
        <v/>
      </c>
      <c r="E167" s="22" t="str">
        <f>IF($C167,BETAW20T!D167,"")</f>
        <v/>
      </c>
      <c r="F167" s="16" t="str">
        <f>IF($C167,BETAW20T!E167,"")</f>
        <v/>
      </c>
      <c r="G167" s="16" t="str">
        <f>IF($C167,BETAW20T!F167,"")</f>
        <v/>
      </c>
      <c r="H167" s="17" t="str">
        <f>IF($C167,BETAW20T!G167,"")</f>
        <v/>
      </c>
      <c r="I167" s="16" t="str">
        <f>IF($C167,BETAW20T!H167,"")</f>
        <v/>
      </c>
      <c r="J167" s="18" t="str">
        <f>IF($C167,BETAW20T!I167,"")</f>
        <v/>
      </c>
      <c r="K167" s="17" t="str">
        <f>IF($C167,BETAW20T!J167,"")</f>
        <v/>
      </c>
      <c r="L167" s="16" t="str">
        <f>IF($C167,BETAW20T!K167,"")</f>
        <v/>
      </c>
      <c r="M167" s="15" t="str">
        <f>IF($C167,BETAW20T!L167,"")</f>
        <v/>
      </c>
      <c r="N167" s="14" t="str">
        <f>IF($C167,BETAW20T!M167,"")</f>
        <v/>
      </c>
      <c r="O167" s="13" t="str">
        <f>IF($C167,BETAW20T!N167,"")</f>
        <v/>
      </c>
      <c r="P167" s="12" t="str">
        <f>IF($C167,BETAW20T!O167,"")</f>
        <v/>
      </c>
    </row>
    <row r="168" spans="2:16" x14ac:dyDescent="0.3">
      <c r="B168" s="21">
        <f>BETAW20T!B168</f>
        <v>44172</v>
      </c>
      <c r="C168" s="73">
        <f t="shared" si="12"/>
        <v>0</v>
      </c>
      <c r="D168" s="20" t="str">
        <f>IF($C168,BETAW20T!C168,"")</f>
        <v/>
      </c>
      <c r="E168" s="22" t="str">
        <f>IF($C168,BETAW20T!D168,"")</f>
        <v/>
      </c>
      <c r="F168" s="16" t="str">
        <f>IF($C168,BETAW20T!E168,"")</f>
        <v/>
      </c>
      <c r="G168" s="16" t="str">
        <f>IF($C168,BETAW20T!F168,"")</f>
        <v/>
      </c>
      <c r="H168" s="17" t="str">
        <f>IF($C168,BETAW20T!G168,"")</f>
        <v/>
      </c>
      <c r="I168" s="16" t="str">
        <f>IF($C168,BETAW20T!H168,"")</f>
        <v/>
      </c>
      <c r="J168" s="18" t="str">
        <f>IF($C168,BETAW20T!I168,"")</f>
        <v/>
      </c>
      <c r="K168" s="17" t="str">
        <f>IF($C168,BETAW20T!J168,"")</f>
        <v/>
      </c>
      <c r="L168" s="16" t="str">
        <f>IF($C168,BETAW20T!K168,"")</f>
        <v/>
      </c>
      <c r="M168" s="15" t="str">
        <f>IF($C168,BETAW20T!L168,"")</f>
        <v/>
      </c>
      <c r="N168" s="14" t="str">
        <f>IF($C168,BETAW20T!M168,"")</f>
        <v/>
      </c>
      <c r="O168" s="13" t="str">
        <f>IF($C168,BETAW20T!N168,"")</f>
        <v/>
      </c>
      <c r="P168" s="12" t="str">
        <f>IF($C168,BETAW20T!O168,"")</f>
        <v/>
      </c>
    </row>
    <row r="169" spans="2:16" x14ac:dyDescent="0.3">
      <c r="B169" s="21">
        <f>BETAW20T!B169</f>
        <v>44169</v>
      </c>
      <c r="C169" s="73">
        <f t="shared" ref="C169:C183" si="13">IF(AND($B169&gt;=$D$3,OR($B169&lt;=$D$4,$B170&lt;$D$4)),1,0)</f>
        <v>0</v>
      </c>
      <c r="D169" s="20" t="str">
        <f>IF($C169,BETAW20T!C169,"")</f>
        <v/>
      </c>
      <c r="E169" s="22" t="str">
        <f>IF($C169,BETAW20T!D169,"")</f>
        <v/>
      </c>
      <c r="F169" s="16" t="str">
        <f>IF($C169,BETAW20T!E169,"")</f>
        <v/>
      </c>
      <c r="G169" s="16" t="str">
        <f>IF($C169,BETAW20T!F169,"")</f>
        <v/>
      </c>
      <c r="H169" s="17" t="str">
        <f>IF($C169,BETAW20T!G169,"")</f>
        <v/>
      </c>
      <c r="I169" s="16" t="str">
        <f>IF($C169,BETAW20T!H169,"")</f>
        <v/>
      </c>
      <c r="J169" s="18" t="str">
        <f>IF($C169,BETAW20T!I169,"")</f>
        <v/>
      </c>
      <c r="K169" s="17" t="str">
        <f>IF($C169,BETAW20T!J169,"")</f>
        <v/>
      </c>
      <c r="L169" s="16" t="str">
        <f>IF($C169,BETAW20T!K169,"")</f>
        <v/>
      </c>
      <c r="M169" s="15" t="str">
        <f>IF($C169,BETAW20T!L169,"")</f>
        <v/>
      </c>
      <c r="N169" s="14" t="str">
        <f>IF($C169,BETAW20T!M169,"")</f>
        <v/>
      </c>
      <c r="O169" s="13" t="str">
        <f>IF($C169,BETAW20T!N169,"")</f>
        <v/>
      </c>
      <c r="P169" s="12" t="str">
        <f>IF($C169,BETAW20T!O169,"")</f>
        <v/>
      </c>
    </row>
    <row r="170" spans="2:16" x14ac:dyDescent="0.3">
      <c r="B170" s="21">
        <f>BETAW20T!B170</f>
        <v>44168</v>
      </c>
      <c r="C170" s="73">
        <f t="shared" si="13"/>
        <v>0</v>
      </c>
      <c r="D170" s="20" t="str">
        <f>IF($C170,BETAW20T!C170,"")</f>
        <v/>
      </c>
      <c r="E170" s="22" t="str">
        <f>IF($C170,BETAW20T!D170,"")</f>
        <v/>
      </c>
      <c r="F170" s="16" t="str">
        <f>IF($C170,BETAW20T!E170,"")</f>
        <v/>
      </c>
      <c r="G170" s="16" t="str">
        <f>IF($C170,BETAW20T!F170,"")</f>
        <v/>
      </c>
      <c r="H170" s="17" t="str">
        <f>IF($C170,BETAW20T!G170,"")</f>
        <v/>
      </c>
      <c r="I170" s="16" t="str">
        <f>IF($C170,BETAW20T!H170,"")</f>
        <v/>
      </c>
      <c r="J170" s="18" t="str">
        <f>IF($C170,BETAW20T!I170,"")</f>
        <v/>
      </c>
      <c r="K170" s="17" t="str">
        <f>IF($C170,BETAW20T!J170,"")</f>
        <v/>
      </c>
      <c r="L170" s="16" t="str">
        <f>IF($C170,BETAW20T!K170,"")</f>
        <v/>
      </c>
      <c r="M170" s="15" t="str">
        <f>IF($C170,BETAW20T!L170,"")</f>
        <v/>
      </c>
      <c r="N170" s="14" t="str">
        <f>IF($C170,BETAW20T!M170,"")</f>
        <v/>
      </c>
      <c r="O170" s="13" t="str">
        <f>IF($C170,BETAW20T!N170,"")</f>
        <v/>
      </c>
      <c r="P170" s="12" t="str">
        <f>IF($C170,BETAW20T!O170,"")</f>
        <v/>
      </c>
    </row>
    <row r="171" spans="2:16" x14ac:dyDescent="0.3">
      <c r="B171" s="21">
        <f>BETAW20T!B171</f>
        <v>44167</v>
      </c>
      <c r="C171" s="73">
        <f t="shared" si="13"/>
        <v>0</v>
      </c>
      <c r="D171" s="20" t="str">
        <f>IF($C171,BETAW20T!C171,"")</f>
        <v/>
      </c>
      <c r="E171" s="22" t="str">
        <f>IF($C171,BETAW20T!D171,"")</f>
        <v/>
      </c>
      <c r="F171" s="16" t="str">
        <f>IF($C171,BETAW20T!E171,"")</f>
        <v/>
      </c>
      <c r="G171" s="16" t="str">
        <f>IF($C171,BETAW20T!F171,"")</f>
        <v/>
      </c>
      <c r="H171" s="17" t="str">
        <f>IF($C171,BETAW20T!G171,"")</f>
        <v/>
      </c>
      <c r="I171" s="16" t="str">
        <f>IF($C171,BETAW20T!H171,"")</f>
        <v/>
      </c>
      <c r="J171" s="18" t="str">
        <f>IF($C171,BETAW20T!I171,"")</f>
        <v/>
      </c>
      <c r="K171" s="17" t="str">
        <f>IF($C171,BETAW20T!J171,"")</f>
        <v/>
      </c>
      <c r="L171" s="16" t="str">
        <f>IF($C171,BETAW20T!K171,"")</f>
        <v/>
      </c>
      <c r="M171" s="15" t="str">
        <f>IF($C171,BETAW20T!L171,"")</f>
        <v/>
      </c>
      <c r="N171" s="14" t="str">
        <f>IF($C171,BETAW20T!M171,"")</f>
        <v/>
      </c>
      <c r="O171" s="13" t="str">
        <f>IF($C171,BETAW20T!N171,"")</f>
        <v/>
      </c>
      <c r="P171" s="12" t="str">
        <f>IF($C171,BETAW20T!O171,"")</f>
        <v/>
      </c>
    </row>
    <row r="172" spans="2:16" x14ac:dyDescent="0.3">
      <c r="B172" s="21">
        <f>BETAW20T!B172</f>
        <v>44166</v>
      </c>
      <c r="C172" s="73">
        <f t="shared" si="13"/>
        <v>0</v>
      </c>
      <c r="D172" s="20" t="str">
        <f>IF($C172,BETAW20T!C172,"")</f>
        <v/>
      </c>
      <c r="E172" s="22" t="str">
        <f>IF($C172,BETAW20T!D172,"")</f>
        <v/>
      </c>
      <c r="F172" s="16" t="str">
        <f>IF($C172,BETAW20T!E172,"")</f>
        <v/>
      </c>
      <c r="G172" s="16" t="str">
        <f>IF($C172,BETAW20T!F172,"")</f>
        <v/>
      </c>
      <c r="H172" s="17" t="str">
        <f>IF($C172,BETAW20T!G172,"")</f>
        <v/>
      </c>
      <c r="I172" s="16" t="str">
        <f>IF($C172,BETAW20T!H172,"")</f>
        <v/>
      </c>
      <c r="J172" s="18" t="str">
        <f>IF($C172,BETAW20T!I172,"")</f>
        <v/>
      </c>
      <c r="K172" s="17" t="str">
        <f>IF($C172,BETAW20T!J172,"")</f>
        <v/>
      </c>
      <c r="L172" s="16" t="str">
        <f>IF($C172,BETAW20T!K172,"")</f>
        <v/>
      </c>
      <c r="M172" s="15" t="str">
        <f>IF($C172,BETAW20T!L172,"")</f>
        <v/>
      </c>
      <c r="N172" s="14" t="str">
        <f>IF($C172,BETAW20T!M172,"")</f>
        <v/>
      </c>
      <c r="O172" s="13" t="str">
        <f>IF($C172,BETAW20T!N172,"")</f>
        <v/>
      </c>
      <c r="P172" s="12" t="str">
        <f>IF($C172,BETAW20T!O172,"")</f>
        <v/>
      </c>
    </row>
    <row r="173" spans="2:16" x14ac:dyDescent="0.3">
      <c r="B173" s="21">
        <f>BETAW20T!B173</f>
        <v>44165</v>
      </c>
      <c r="C173" s="73">
        <f t="shared" si="13"/>
        <v>0</v>
      </c>
      <c r="D173" s="20" t="str">
        <f>IF($C173,BETAW20T!C173,"")</f>
        <v/>
      </c>
      <c r="E173" s="22" t="str">
        <f>IF($C173,BETAW20T!D173,"")</f>
        <v/>
      </c>
      <c r="F173" s="16" t="str">
        <f>IF($C173,BETAW20T!E173,"")</f>
        <v/>
      </c>
      <c r="G173" s="16" t="str">
        <f>IF($C173,BETAW20T!F173,"")</f>
        <v/>
      </c>
      <c r="H173" s="17" t="str">
        <f>IF($C173,BETAW20T!G173,"")</f>
        <v/>
      </c>
      <c r="I173" s="16" t="str">
        <f>IF($C173,BETAW20T!H173,"")</f>
        <v/>
      </c>
      <c r="J173" s="18" t="str">
        <f>IF($C173,BETAW20T!I173,"")</f>
        <v/>
      </c>
      <c r="K173" s="17" t="str">
        <f>IF($C173,BETAW20T!J173,"")</f>
        <v/>
      </c>
      <c r="L173" s="16" t="str">
        <f>IF($C173,BETAW20T!K173,"")</f>
        <v/>
      </c>
      <c r="M173" s="15" t="str">
        <f>IF($C173,BETAW20T!L173,"")</f>
        <v/>
      </c>
      <c r="N173" s="14" t="str">
        <f>IF($C173,BETAW20T!M173,"")</f>
        <v/>
      </c>
      <c r="O173" s="13" t="str">
        <f>IF($C173,BETAW20T!N173,"")</f>
        <v/>
      </c>
      <c r="P173" s="12" t="str">
        <f>IF($C173,BETAW20T!O173,"")</f>
        <v/>
      </c>
    </row>
    <row r="174" spans="2:16" x14ac:dyDescent="0.3">
      <c r="B174" s="21">
        <f>BETAW20T!B174</f>
        <v>44162</v>
      </c>
      <c r="C174" s="73">
        <f t="shared" si="13"/>
        <v>0</v>
      </c>
      <c r="D174" s="20" t="str">
        <f>IF($C174,BETAW20T!C174,"")</f>
        <v/>
      </c>
      <c r="E174" s="22" t="str">
        <f>IF($C174,BETAW20T!D174,"")</f>
        <v/>
      </c>
      <c r="F174" s="16" t="str">
        <f>IF($C174,BETAW20T!E174,"")</f>
        <v/>
      </c>
      <c r="G174" s="16" t="str">
        <f>IF($C174,BETAW20T!F174,"")</f>
        <v/>
      </c>
      <c r="H174" s="17" t="str">
        <f>IF($C174,BETAW20T!G174,"")</f>
        <v/>
      </c>
      <c r="I174" s="16" t="str">
        <f>IF($C174,BETAW20T!H174,"")</f>
        <v/>
      </c>
      <c r="J174" s="18" t="str">
        <f>IF($C174,BETAW20T!I174,"")</f>
        <v/>
      </c>
      <c r="K174" s="17" t="str">
        <f>IF($C174,BETAW20T!J174,"")</f>
        <v/>
      </c>
      <c r="L174" s="16" t="str">
        <f>IF($C174,BETAW20T!K174,"")</f>
        <v/>
      </c>
      <c r="M174" s="15" t="str">
        <f>IF($C174,BETAW20T!L174,"")</f>
        <v/>
      </c>
      <c r="N174" s="14" t="str">
        <f>IF($C174,BETAW20T!M174,"")</f>
        <v/>
      </c>
      <c r="O174" s="13" t="str">
        <f>IF($C174,BETAW20T!N174,"")</f>
        <v/>
      </c>
      <c r="P174" s="12" t="str">
        <f>IF($C174,BETAW20T!O174,"")</f>
        <v/>
      </c>
    </row>
    <row r="175" spans="2:16" x14ac:dyDescent="0.3">
      <c r="B175" s="21">
        <f>BETAW20T!B175</f>
        <v>44161</v>
      </c>
      <c r="C175" s="73">
        <f t="shared" si="13"/>
        <v>0</v>
      </c>
      <c r="D175" s="20" t="str">
        <f>IF($C175,BETAW20T!C175,"")</f>
        <v/>
      </c>
      <c r="E175" s="22" t="str">
        <f>IF($C175,BETAW20T!D175,"")</f>
        <v/>
      </c>
      <c r="F175" s="16" t="str">
        <f>IF($C175,BETAW20T!E175,"")</f>
        <v/>
      </c>
      <c r="G175" s="16" t="str">
        <f>IF($C175,BETAW20T!F175,"")</f>
        <v/>
      </c>
      <c r="H175" s="17" t="str">
        <f>IF($C175,BETAW20T!G175,"")</f>
        <v/>
      </c>
      <c r="I175" s="16" t="str">
        <f>IF($C175,BETAW20T!H175,"")</f>
        <v/>
      </c>
      <c r="J175" s="18" t="str">
        <f>IF($C175,BETAW20T!I175,"")</f>
        <v/>
      </c>
      <c r="K175" s="17" t="str">
        <f>IF($C175,BETAW20T!J175,"")</f>
        <v/>
      </c>
      <c r="L175" s="16" t="str">
        <f>IF($C175,BETAW20T!K175,"")</f>
        <v/>
      </c>
      <c r="M175" s="15" t="str">
        <f>IF($C175,BETAW20T!L175,"")</f>
        <v/>
      </c>
      <c r="N175" s="14" t="str">
        <f>IF($C175,BETAW20T!M175,"")</f>
        <v/>
      </c>
      <c r="O175" s="13" t="str">
        <f>IF($C175,BETAW20T!N175,"")</f>
        <v/>
      </c>
      <c r="P175" s="12" t="str">
        <f>IF($C175,BETAW20T!O175,"")</f>
        <v/>
      </c>
    </row>
    <row r="176" spans="2:16" x14ac:dyDescent="0.3">
      <c r="B176" s="21">
        <f>BETAW20T!B176</f>
        <v>44160</v>
      </c>
      <c r="C176" s="73">
        <f t="shared" si="13"/>
        <v>0</v>
      </c>
      <c r="D176" s="20" t="str">
        <f>IF($C176,BETAW20T!C176,"")</f>
        <v/>
      </c>
      <c r="E176" s="22" t="str">
        <f>IF($C176,BETAW20T!D176,"")</f>
        <v/>
      </c>
      <c r="F176" s="16" t="str">
        <f>IF($C176,BETAW20T!E176,"")</f>
        <v/>
      </c>
      <c r="G176" s="16" t="str">
        <f>IF($C176,BETAW20T!F176,"")</f>
        <v/>
      </c>
      <c r="H176" s="17" t="str">
        <f>IF($C176,BETAW20T!G176,"")</f>
        <v/>
      </c>
      <c r="I176" s="16" t="str">
        <f>IF($C176,BETAW20T!H176,"")</f>
        <v/>
      </c>
      <c r="J176" s="18" t="str">
        <f>IF($C176,BETAW20T!I176,"")</f>
        <v/>
      </c>
      <c r="K176" s="17" t="str">
        <f>IF($C176,BETAW20T!J176,"")</f>
        <v/>
      </c>
      <c r="L176" s="16" t="str">
        <f>IF($C176,BETAW20T!K176,"")</f>
        <v/>
      </c>
      <c r="M176" s="15" t="str">
        <f>IF($C176,BETAW20T!L176,"")</f>
        <v/>
      </c>
      <c r="N176" s="14" t="str">
        <f>IF($C176,BETAW20T!M176,"")</f>
        <v/>
      </c>
      <c r="O176" s="13" t="str">
        <f>IF($C176,BETAW20T!N176,"")</f>
        <v/>
      </c>
      <c r="P176" s="12" t="str">
        <f>IF($C176,BETAW20T!O176,"")</f>
        <v/>
      </c>
    </row>
    <row r="177" spans="2:16" x14ac:dyDescent="0.3">
      <c r="B177" s="21">
        <f>BETAW20T!B177</f>
        <v>44159</v>
      </c>
      <c r="C177" s="73">
        <f t="shared" si="13"/>
        <v>0</v>
      </c>
      <c r="D177" s="20" t="str">
        <f>IF($C177,BETAW20T!C177,"")</f>
        <v/>
      </c>
      <c r="E177" s="22" t="str">
        <f>IF($C177,BETAW20T!D177,"")</f>
        <v/>
      </c>
      <c r="F177" s="16" t="str">
        <f>IF($C177,BETAW20T!E177,"")</f>
        <v/>
      </c>
      <c r="G177" s="16" t="str">
        <f>IF($C177,BETAW20T!F177,"")</f>
        <v/>
      </c>
      <c r="H177" s="17" t="str">
        <f>IF($C177,BETAW20T!G177,"")</f>
        <v/>
      </c>
      <c r="I177" s="16" t="str">
        <f>IF($C177,BETAW20T!H177,"")</f>
        <v/>
      </c>
      <c r="J177" s="18" t="str">
        <f>IF($C177,BETAW20T!I177,"")</f>
        <v/>
      </c>
      <c r="K177" s="17" t="str">
        <f>IF($C177,BETAW20T!J177,"")</f>
        <v/>
      </c>
      <c r="L177" s="16" t="str">
        <f>IF($C177,BETAW20T!K177,"")</f>
        <v/>
      </c>
      <c r="M177" s="15" t="str">
        <f>IF($C177,BETAW20T!L177,"")</f>
        <v/>
      </c>
      <c r="N177" s="14" t="str">
        <f>IF($C177,BETAW20T!M177,"")</f>
        <v/>
      </c>
      <c r="O177" s="13" t="str">
        <f>IF($C177,BETAW20T!N177,"")</f>
        <v/>
      </c>
      <c r="P177" s="12" t="str">
        <f>IF($C177,BETAW20T!O177,"")</f>
        <v/>
      </c>
    </row>
    <row r="178" spans="2:16" x14ac:dyDescent="0.3">
      <c r="B178" s="21">
        <f>BETAW20T!B178</f>
        <v>44158</v>
      </c>
      <c r="C178" s="73">
        <f t="shared" si="13"/>
        <v>0</v>
      </c>
      <c r="D178" s="20" t="str">
        <f>IF($C178,BETAW20T!C178,"")</f>
        <v/>
      </c>
      <c r="E178" s="22" t="str">
        <f>IF($C178,BETAW20T!D178,"")</f>
        <v/>
      </c>
      <c r="F178" s="16" t="str">
        <f>IF($C178,BETAW20T!E178,"")</f>
        <v/>
      </c>
      <c r="G178" s="16" t="str">
        <f>IF($C178,BETAW20T!F178,"")</f>
        <v/>
      </c>
      <c r="H178" s="17" t="str">
        <f>IF($C178,BETAW20T!G178,"")</f>
        <v/>
      </c>
      <c r="I178" s="16" t="str">
        <f>IF($C178,BETAW20T!H178,"")</f>
        <v/>
      </c>
      <c r="J178" s="18" t="str">
        <f>IF($C178,BETAW20T!I178,"")</f>
        <v/>
      </c>
      <c r="K178" s="17" t="str">
        <f>IF($C178,BETAW20T!J178,"")</f>
        <v/>
      </c>
      <c r="L178" s="16" t="str">
        <f>IF($C178,BETAW20T!K178,"")</f>
        <v/>
      </c>
      <c r="M178" s="15" t="str">
        <f>IF($C178,BETAW20T!L178,"")</f>
        <v/>
      </c>
      <c r="N178" s="14" t="str">
        <f>IF($C178,BETAW20T!M178,"")</f>
        <v/>
      </c>
      <c r="O178" s="13" t="str">
        <f>IF($C178,BETAW20T!N178,"")</f>
        <v/>
      </c>
      <c r="P178" s="12" t="str">
        <f>IF($C178,BETAW20T!O178,"")</f>
        <v/>
      </c>
    </row>
    <row r="179" spans="2:16" x14ac:dyDescent="0.3">
      <c r="B179" s="21">
        <f>BETAW20T!B179</f>
        <v>44155</v>
      </c>
      <c r="C179" s="73">
        <f t="shared" si="13"/>
        <v>0</v>
      </c>
      <c r="D179" s="20" t="str">
        <f>IF($C179,BETAW20T!C179,"")</f>
        <v/>
      </c>
      <c r="E179" s="22" t="str">
        <f>IF($C179,BETAW20T!D179,"")</f>
        <v/>
      </c>
      <c r="F179" s="16" t="str">
        <f>IF($C179,BETAW20T!E179,"")</f>
        <v/>
      </c>
      <c r="G179" s="16" t="str">
        <f>IF($C179,BETAW20T!F179,"")</f>
        <v/>
      </c>
      <c r="H179" s="17" t="str">
        <f>IF($C179,BETAW20T!G179,"")</f>
        <v/>
      </c>
      <c r="I179" s="16" t="str">
        <f>IF($C179,BETAW20T!H179,"")</f>
        <v/>
      </c>
      <c r="J179" s="18" t="str">
        <f>IF($C179,BETAW20T!I179,"")</f>
        <v/>
      </c>
      <c r="K179" s="17" t="str">
        <f>IF($C179,BETAW20T!J179,"")</f>
        <v/>
      </c>
      <c r="L179" s="16" t="str">
        <f>IF($C179,BETAW20T!K179,"")</f>
        <v/>
      </c>
      <c r="M179" s="15" t="str">
        <f>IF($C179,BETAW20T!L179,"")</f>
        <v/>
      </c>
      <c r="N179" s="14" t="str">
        <f>IF($C179,BETAW20T!M179,"")</f>
        <v/>
      </c>
      <c r="O179" s="13" t="str">
        <f>IF($C179,BETAW20T!N179,"")</f>
        <v/>
      </c>
      <c r="P179" s="12" t="str">
        <f>IF($C179,BETAW20T!O179,"")</f>
        <v/>
      </c>
    </row>
    <row r="180" spans="2:16" x14ac:dyDescent="0.3">
      <c r="B180" s="21">
        <f>BETAW20T!B180</f>
        <v>44154</v>
      </c>
      <c r="C180" s="73">
        <f t="shared" si="13"/>
        <v>0</v>
      </c>
      <c r="D180" s="20" t="str">
        <f>IF($C180,BETAW20T!C180,"")</f>
        <v/>
      </c>
      <c r="E180" s="22" t="str">
        <f>IF($C180,BETAW20T!D180,"")</f>
        <v/>
      </c>
      <c r="F180" s="16" t="str">
        <f>IF($C180,BETAW20T!E180,"")</f>
        <v/>
      </c>
      <c r="G180" s="16" t="str">
        <f>IF($C180,BETAW20T!F180,"")</f>
        <v/>
      </c>
      <c r="H180" s="17" t="str">
        <f>IF($C180,BETAW20T!G180,"")</f>
        <v/>
      </c>
      <c r="I180" s="16" t="str">
        <f>IF($C180,BETAW20T!H180,"")</f>
        <v/>
      </c>
      <c r="J180" s="18" t="str">
        <f>IF($C180,BETAW20T!I180,"")</f>
        <v/>
      </c>
      <c r="K180" s="17" t="str">
        <f>IF($C180,BETAW20T!J180,"")</f>
        <v/>
      </c>
      <c r="L180" s="16" t="str">
        <f>IF($C180,BETAW20T!K180,"")</f>
        <v/>
      </c>
      <c r="M180" s="15" t="str">
        <f>IF($C180,BETAW20T!L180,"")</f>
        <v/>
      </c>
      <c r="N180" s="14" t="str">
        <f>IF($C180,BETAW20T!M180,"")</f>
        <v/>
      </c>
      <c r="O180" s="13" t="str">
        <f>IF($C180,BETAW20T!N180,"")</f>
        <v/>
      </c>
      <c r="P180" s="12" t="str">
        <f>IF($C180,BETAW20T!O180,"")</f>
        <v/>
      </c>
    </row>
    <row r="181" spans="2:16" x14ac:dyDescent="0.3">
      <c r="B181" s="21">
        <f>BETAW20T!B181</f>
        <v>44153</v>
      </c>
      <c r="C181" s="73">
        <f t="shared" si="13"/>
        <v>0</v>
      </c>
      <c r="D181" s="20" t="str">
        <f>IF($C181,BETAW20T!C181,"")</f>
        <v/>
      </c>
      <c r="E181" s="22" t="str">
        <f>IF($C181,BETAW20T!D181,"")</f>
        <v/>
      </c>
      <c r="F181" s="16" t="str">
        <f>IF($C181,BETAW20T!E181,"")</f>
        <v/>
      </c>
      <c r="G181" s="16" t="str">
        <f>IF($C181,BETAW20T!F181,"")</f>
        <v/>
      </c>
      <c r="H181" s="17" t="str">
        <f>IF($C181,BETAW20T!G181,"")</f>
        <v/>
      </c>
      <c r="I181" s="16" t="str">
        <f>IF($C181,BETAW20T!H181,"")</f>
        <v/>
      </c>
      <c r="J181" s="18" t="str">
        <f>IF($C181,BETAW20T!I181,"")</f>
        <v/>
      </c>
      <c r="K181" s="17" t="str">
        <f>IF($C181,BETAW20T!J181,"")</f>
        <v/>
      </c>
      <c r="L181" s="16" t="str">
        <f>IF($C181,BETAW20T!K181,"")</f>
        <v/>
      </c>
      <c r="M181" s="15" t="str">
        <f>IF($C181,BETAW20T!L181,"")</f>
        <v/>
      </c>
      <c r="N181" s="14" t="str">
        <f>IF($C181,BETAW20T!M181,"")</f>
        <v/>
      </c>
      <c r="O181" s="13" t="str">
        <f>IF($C181,BETAW20T!N181,"")</f>
        <v/>
      </c>
      <c r="P181" s="12" t="str">
        <f>IF($C181,BETAW20T!O181,"")</f>
        <v/>
      </c>
    </row>
    <row r="182" spans="2:16" x14ac:dyDescent="0.3">
      <c r="B182" s="21">
        <f>BETAW20T!B182</f>
        <v>44152</v>
      </c>
      <c r="C182" s="73">
        <f t="shared" si="13"/>
        <v>0</v>
      </c>
      <c r="D182" s="20" t="str">
        <f>IF($C182,BETAW20T!C182,"")</f>
        <v/>
      </c>
      <c r="E182" s="22" t="str">
        <f>IF($C182,BETAW20T!D182,"")</f>
        <v/>
      </c>
      <c r="F182" s="16" t="str">
        <f>IF($C182,BETAW20T!E182,"")</f>
        <v/>
      </c>
      <c r="G182" s="16" t="str">
        <f>IF($C182,BETAW20T!F182,"")</f>
        <v/>
      </c>
      <c r="H182" s="17" t="str">
        <f>IF($C182,BETAW20T!G182,"")</f>
        <v/>
      </c>
      <c r="I182" s="16" t="str">
        <f>IF($C182,BETAW20T!H182,"")</f>
        <v/>
      </c>
      <c r="J182" s="18" t="str">
        <f>IF($C182,BETAW20T!I182,"")</f>
        <v/>
      </c>
      <c r="K182" s="17" t="str">
        <f>IF($C182,BETAW20T!J182,"")</f>
        <v/>
      </c>
      <c r="L182" s="16" t="str">
        <f>IF($C182,BETAW20T!K182,"")</f>
        <v/>
      </c>
      <c r="M182" s="15" t="str">
        <f>IF($C182,BETAW20T!L182,"")</f>
        <v/>
      </c>
      <c r="N182" s="14" t="str">
        <f>IF($C182,BETAW20T!M182,"")</f>
        <v/>
      </c>
      <c r="O182" s="13" t="str">
        <f>IF($C182,BETAW20T!N182,"")</f>
        <v/>
      </c>
      <c r="P182" s="12" t="str">
        <f>IF($C182,BETAW20T!O182,"")</f>
        <v/>
      </c>
    </row>
    <row r="183" spans="2:16" x14ac:dyDescent="0.3">
      <c r="B183" s="21">
        <f>BETAW20T!B183</f>
        <v>44151</v>
      </c>
      <c r="C183" s="73">
        <f t="shared" si="13"/>
        <v>0</v>
      </c>
      <c r="D183" s="20" t="str">
        <f>IF($C183,BETAW20T!C183,"")</f>
        <v/>
      </c>
      <c r="E183" s="22" t="str">
        <f>IF($C183,BETAW20T!D183,"")</f>
        <v/>
      </c>
      <c r="F183" s="16" t="str">
        <f>IF($C183,BETAW20T!E183,"")</f>
        <v/>
      </c>
      <c r="G183" s="16" t="str">
        <f>IF($C183,BETAW20T!F183,"")</f>
        <v/>
      </c>
      <c r="H183" s="17" t="str">
        <f>IF($C183,BETAW20T!G183,"")</f>
        <v/>
      </c>
      <c r="I183" s="16" t="str">
        <f>IF($C183,BETAW20T!H183,"")</f>
        <v/>
      </c>
      <c r="J183" s="18" t="str">
        <f>IF($C183,BETAW20T!I183,"")</f>
        <v/>
      </c>
      <c r="K183" s="17" t="str">
        <f>IF($C183,BETAW20T!J183,"")</f>
        <v/>
      </c>
      <c r="L183" s="16" t="str">
        <f>IF($C183,BETAW20T!K183,"")</f>
        <v/>
      </c>
      <c r="M183" s="15" t="str">
        <f>IF($C183,BETAW20T!L183,"")</f>
        <v/>
      </c>
      <c r="N183" s="14" t="str">
        <f>IF($C183,BETAW20T!M183,"")</f>
        <v/>
      </c>
      <c r="O183" s="13" t="str">
        <f>IF($C183,BETAW20T!N183,"")</f>
        <v/>
      </c>
      <c r="P183" s="12" t="str">
        <f>IF($C183,BETAW20T!O183,"")</f>
        <v/>
      </c>
    </row>
    <row r="184" spans="2:16" x14ac:dyDescent="0.3">
      <c r="B184" s="21">
        <f>BETAW20T!B184</f>
        <v>44148</v>
      </c>
      <c r="C184" s="73">
        <f t="shared" ref="C184:C207" si="14">IF(AND($B184&gt;=$D$3,OR($B184&lt;=$D$4,$B185&lt;$D$4)),1,0)</f>
        <v>0</v>
      </c>
      <c r="D184" s="20" t="str">
        <f>IF($C184,BETAW20T!C184,"")</f>
        <v/>
      </c>
      <c r="E184" s="22" t="str">
        <f>IF($C184,BETAW20T!D184,"")</f>
        <v/>
      </c>
      <c r="F184" s="16" t="str">
        <f>IF($C184,BETAW20T!E184,"")</f>
        <v/>
      </c>
      <c r="G184" s="16" t="str">
        <f>IF($C184,BETAW20T!F184,"")</f>
        <v/>
      </c>
      <c r="H184" s="17" t="str">
        <f>IF($C184,BETAW20T!G184,"")</f>
        <v/>
      </c>
      <c r="I184" s="16" t="str">
        <f>IF($C184,BETAW20T!H184,"")</f>
        <v/>
      </c>
      <c r="J184" s="18" t="str">
        <f>IF($C184,BETAW20T!I184,"")</f>
        <v/>
      </c>
      <c r="K184" s="17" t="str">
        <f>IF($C184,BETAW20T!J184,"")</f>
        <v/>
      </c>
      <c r="L184" s="16" t="str">
        <f>IF($C184,BETAW20T!K184,"")</f>
        <v/>
      </c>
      <c r="M184" s="15" t="str">
        <f>IF($C184,BETAW20T!L184,"")</f>
        <v/>
      </c>
      <c r="N184" s="14" t="str">
        <f>IF($C184,BETAW20T!M184,"")</f>
        <v/>
      </c>
      <c r="O184" s="13" t="str">
        <f>IF($C184,BETAW20T!N184,"")</f>
        <v/>
      </c>
      <c r="P184" s="12" t="str">
        <f>IF($C184,BETAW20T!O184,"")</f>
        <v/>
      </c>
    </row>
    <row r="185" spans="2:16" x14ac:dyDescent="0.3">
      <c r="B185" s="21">
        <f>BETAW20T!B185</f>
        <v>44147</v>
      </c>
      <c r="C185" s="73">
        <f t="shared" si="14"/>
        <v>0</v>
      </c>
      <c r="D185" s="20" t="str">
        <f>IF($C185,BETAW20T!C185,"")</f>
        <v/>
      </c>
      <c r="E185" s="22" t="str">
        <f>IF($C185,BETAW20T!D185,"")</f>
        <v/>
      </c>
      <c r="F185" s="16" t="str">
        <f>IF($C185,BETAW20T!E185,"")</f>
        <v/>
      </c>
      <c r="G185" s="16" t="str">
        <f>IF($C185,BETAW20T!F185,"")</f>
        <v/>
      </c>
      <c r="H185" s="17" t="str">
        <f>IF($C185,BETAW20T!G185,"")</f>
        <v/>
      </c>
      <c r="I185" s="16" t="str">
        <f>IF($C185,BETAW20T!H185,"")</f>
        <v/>
      </c>
      <c r="J185" s="18" t="str">
        <f>IF($C185,BETAW20T!I185,"")</f>
        <v/>
      </c>
      <c r="K185" s="17" t="str">
        <f>IF($C185,BETAW20T!J185,"")</f>
        <v/>
      </c>
      <c r="L185" s="16" t="str">
        <f>IF($C185,BETAW20T!K185,"")</f>
        <v/>
      </c>
      <c r="M185" s="15" t="str">
        <f>IF($C185,BETAW20T!L185,"")</f>
        <v/>
      </c>
      <c r="N185" s="14" t="str">
        <f>IF($C185,BETAW20T!M185,"")</f>
        <v/>
      </c>
      <c r="O185" s="13" t="str">
        <f>IF($C185,BETAW20T!N185,"")</f>
        <v/>
      </c>
      <c r="P185" s="12" t="str">
        <f>IF($C185,BETAW20T!O185,"")</f>
        <v/>
      </c>
    </row>
    <row r="186" spans="2:16" x14ac:dyDescent="0.3">
      <c r="B186" s="21">
        <f>BETAW20T!B186</f>
        <v>44145</v>
      </c>
      <c r="C186" s="73">
        <f t="shared" si="14"/>
        <v>0</v>
      </c>
      <c r="D186" s="20" t="str">
        <f>IF($C186,BETAW20T!C186,"")</f>
        <v/>
      </c>
      <c r="E186" s="22" t="str">
        <f>IF($C186,BETAW20T!D186,"")</f>
        <v/>
      </c>
      <c r="F186" s="16" t="str">
        <f>IF($C186,BETAW20T!E186,"")</f>
        <v/>
      </c>
      <c r="G186" s="16" t="str">
        <f>IF($C186,BETAW20T!F186,"")</f>
        <v/>
      </c>
      <c r="H186" s="17" t="str">
        <f>IF($C186,BETAW20T!G186,"")</f>
        <v/>
      </c>
      <c r="I186" s="16" t="str">
        <f>IF($C186,BETAW20T!H186,"")</f>
        <v/>
      </c>
      <c r="J186" s="18" t="str">
        <f>IF($C186,BETAW20T!I186,"")</f>
        <v/>
      </c>
      <c r="K186" s="17" t="str">
        <f>IF($C186,BETAW20T!J186,"")</f>
        <v/>
      </c>
      <c r="L186" s="16" t="str">
        <f>IF($C186,BETAW20T!K186,"")</f>
        <v/>
      </c>
      <c r="M186" s="15" t="str">
        <f>IF($C186,BETAW20T!L186,"")</f>
        <v/>
      </c>
      <c r="N186" s="14" t="str">
        <f>IF($C186,BETAW20T!M186,"")</f>
        <v/>
      </c>
      <c r="O186" s="13" t="str">
        <f>IF($C186,BETAW20T!N186,"")</f>
        <v/>
      </c>
      <c r="P186" s="12" t="str">
        <f>IF($C186,BETAW20T!O186,"")</f>
        <v/>
      </c>
    </row>
    <row r="187" spans="2:16" x14ac:dyDescent="0.3">
      <c r="B187" s="21">
        <f>BETAW20T!B187</f>
        <v>44144</v>
      </c>
      <c r="C187" s="73">
        <f t="shared" si="14"/>
        <v>0</v>
      </c>
      <c r="D187" s="20" t="str">
        <f>IF($C187,BETAW20T!C187,"")</f>
        <v/>
      </c>
      <c r="E187" s="22" t="str">
        <f>IF($C187,BETAW20T!D187,"")</f>
        <v/>
      </c>
      <c r="F187" s="16" t="str">
        <f>IF($C187,BETAW20T!E187,"")</f>
        <v/>
      </c>
      <c r="G187" s="16" t="str">
        <f>IF($C187,BETAW20T!F187,"")</f>
        <v/>
      </c>
      <c r="H187" s="17" t="str">
        <f>IF($C187,BETAW20T!G187,"")</f>
        <v/>
      </c>
      <c r="I187" s="16" t="str">
        <f>IF($C187,BETAW20T!H187,"")</f>
        <v/>
      </c>
      <c r="J187" s="18" t="str">
        <f>IF($C187,BETAW20T!I187,"")</f>
        <v/>
      </c>
      <c r="K187" s="17" t="str">
        <f>IF($C187,BETAW20T!J187,"")</f>
        <v/>
      </c>
      <c r="L187" s="16" t="str">
        <f>IF($C187,BETAW20T!K187,"")</f>
        <v/>
      </c>
      <c r="M187" s="15" t="str">
        <f>IF($C187,BETAW20T!L187,"")</f>
        <v/>
      </c>
      <c r="N187" s="14" t="str">
        <f>IF($C187,BETAW20T!M187,"")</f>
        <v/>
      </c>
      <c r="O187" s="13" t="str">
        <f>IF($C187,BETAW20T!N187,"")</f>
        <v/>
      </c>
      <c r="P187" s="12" t="str">
        <f>IF($C187,BETAW20T!O187,"")</f>
        <v/>
      </c>
    </row>
    <row r="188" spans="2:16" x14ac:dyDescent="0.3">
      <c r="B188" s="21">
        <f>BETAW20T!B188</f>
        <v>44141</v>
      </c>
      <c r="C188" s="73">
        <f t="shared" si="14"/>
        <v>0</v>
      </c>
      <c r="D188" s="20" t="str">
        <f>IF($C188,BETAW20T!C188,"")</f>
        <v/>
      </c>
      <c r="E188" s="22" t="str">
        <f>IF($C188,BETAW20T!D188,"")</f>
        <v/>
      </c>
      <c r="F188" s="16" t="str">
        <f>IF($C188,BETAW20T!E188,"")</f>
        <v/>
      </c>
      <c r="G188" s="16" t="str">
        <f>IF($C188,BETAW20T!F188,"")</f>
        <v/>
      </c>
      <c r="H188" s="17" t="str">
        <f>IF($C188,BETAW20T!G188,"")</f>
        <v/>
      </c>
      <c r="I188" s="16" t="str">
        <f>IF($C188,BETAW20T!H188,"")</f>
        <v/>
      </c>
      <c r="J188" s="18" t="str">
        <f>IF($C188,BETAW20T!I188,"")</f>
        <v/>
      </c>
      <c r="K188" s="17" t="str">
        <f>IF($C188,BETAW20T!J188,"")</f>
        <v/>
      </c>
      <c r="L188" s="16" t="str">
        <f>IF($C188,BETAW20T!K188,"")</f>
        <v/>
      </c>
      <c r="M188" s="15" t="str">
        <f>IF($C188,BETAW20T!L188,"")</f>
        <v/>
      </c>
      <c r="N188" s="14" t="str">
        <f>IF($C188,BETAW20T!M188,"")</f>
        <v/>
      </c>
      <c r="O188" s="13" t="str">
        <f>IF($C188,BETAW20T!N188,"")</f>
        <v/>
      </c>
      <c r="P188" s="12" t="str">
        <f>IF($C188,BETAW20T!O188,"")</f>
        <v/>
      </c>
    </row>
    <row r="189" spans="2:16" x14ac:dyDescent="0.3">
      <c r="B189" s="21">
        <f>BETAW20T!B189</f>
        <v>44140</v>
      </c>
      <c r="C189" s="73">
        <f t="shared" si="14"/>
        <v>0</v>
      </c>
      <c r="D189" s="20" t="str">
        <f>IF($C189,BETAW20T!C189,"")</f>
        <v/>
      </c>
      <c r="E189" s="22" t="str">
        <f>IF($C189,BETAW20T!D189,"")</f>
        <v/>
      </c>
      <c r="F189" s="16" t="str">
        <f>IF($C189,BETAW20T!E189,"")</f>
        <v/>
      </c>
      <c r="G189" s="16" t="str">
        <f>IF($C189,BETAW20T!F189,"")</f>
        <v/>
      </c>
      <c r="H189" s="17" t="str">
        <f>IF($C189,BETAW20T!G189,"")</f>
        <v/>
      </c>
      <c r="I189" s="16" t="str">
        <f>IF($C189,BETAW20T!H189,"")</f>
        <v/>
      </c>
      <c r="J189" s="18" t="str">
        <f>IF($C189,BETAW20T!I189,"")</f>
        <v/>
      </c>
      <c r="K189" s="17" t="str">
        <f>IF($C189,BETAW20T!J189,"")</f>
        <v/>
      </c>
      <c r="L189" s="16" t="str">
        <f>IF($C189,BETAW20T!K189,"")</f>
        <v/>
      </c>
      <c r="M189" s="15" t="str">
        <f>IF($C189,BETAW20T!L189,"")</f>
        <v/>
      </c>
      <c r="N189" s="14" t="str">
        <f>IF($C189,BETAW20T!M189,"")</f>
        <v/>
      </c>
      <c r="O189" s="13" t="str">
        <f>IF($C189,BETAW20T!N189,"")</f>
        <v/>
      </c>
      <c r="P189" s="12" t="str">
        <f>IF($C189,BETAW20T!O189,"")</f>
        <v/>
      </c>
    </row>
    <row r="190" spans="2:16" x14ac:dyDescent="0.3">
      <c r="B190" s="21">
        <f>BETAW20T!B190</f>
        <v>44139</v>
      </c>
      <c r="C190" s="73">
        <f t="shared" si="14"/>
        <v>0</v>
      </c>
      <c r="D190" s="20" t="str">
        <f>IF($C190,BETAW20T!C190,"")</f>
        <v/>
      </c>
      <c r="E190" s="22" t="str">
        <f>IF($C190,BETAW20T!D190,"")</f>
        <v/>
      </c>
      <c r="F190" s="16" t="str">
        <f>IF($C190,BETAW20T!E190,"")</f>
        <v/>
      </c>
      <c r="G190" s="16" t="str">
        <f>IF($C190,BETAW20T!F190,"")</f>
        <v/>
      </c>
      <c r="H190" s="17" t="str">
        <f>IF($C190,BETAW20T!G190,"")</f>
        <v/>
      </c>
      <c r="I190" s="16" t="str">
        <f>IF($C190,BETAW20T!H190,"")</f>
        <v/>
      </c>
      <c r="J190" s="18" t="str">
        <f>IF($C190,BETAW20T!I190,"")</f>
        <v/>
      </c>
      <c r="K190" s="17" t="str">
        <f>IF($C190,BETAW20T!J190,"")</f>
        <v/>
      </c>
      <c r="L190" s="16" t="str">
        <f>IF($C190,BETAW20T!K190,"")</f>
        <v/>
      </c>
      <c r="M190" s="15" t="str">
        <f>IF($C190,BETAW20T!L190,"")</f>
        <v/>
      </c>
      <c r="N190" s="14" t="str">
        <f>IF($C190,BETAW20T!M190,"")</f>
        <v/>
      </c>
      <c r="O190" s="13" t="str">
        <f>IF($C190,BETAW20T!N190,"")</f>
        <v/>
      </c>
      <c r="P190" s="12" t="str">
        <f>IF($C190,BETAW20T!O190,"")</f>
        <v/>
      </c>
    </row>
    <row r="191" spans="2:16" x14ac:dyDescent="0.3">
      <c r="B191" s="21">
        <f>BETAW20T!B191</f>
        <v>44138</v>
      </c>
      <c r="C191" s="73">
        <f t="shared" si="14"/>
        <v>0</v>
      </c>
      <c r="D191" s="20" t="str">
        <f>IF($C191,BETAW20T!C191,"")</f>
        <v/>
      </c>
      <c r="E191" s="22" t="str">
        <f>IF($C191,BETAW20T!D191,"")</f>
        <v/>
      </c>
      <c r="F191" s="16" t="str">
        <f>IF($C191,BETAW20T!E191,"")</f>
        <v/>
      </c>
      <c r="G191" s="16" t="str">
        <f>IF($C191,BETAW20T!F191,"")</f>
        <v/>
      </c>
      <c r="H191" s="17" t="str">
        <f>IF($C191,BETAW20T!G191,"")</f>
        <v/>
      </c>
      <c r="I191" s="16" t="str">
        <f>IF($C191,BETAW20T!H191,"")</f>
        <v/>
      </c>
      <c r="J191" s="18" t="str">
        <f>IF($C191,BETAW20T!I191,"")</f>
        <v/>
      </c>
      <c r="K191" s="17" t="str">
        <f>IF($C191,BETAW20T!J191,"")</f>
        <v/>
      </c>
      <c r="L191" s="16" t="str">
        <f>IF($C191,BETAW20T!K191,"")</f>
        <v/>
      </c>
      <c r="M191" s="15" t="str">
        <f>IF($C191,BETAW20T!L191,"")</f>
        <v/>
      </c>
      <c r="N191" s="14" t="str">
        <f>IF($C191,BETAW20T!M191,"")</f>
        <v/>
      </c>
      <c r="O191" s="13" t="str">
        <f>IF($C191,BETAW20T!N191,"")</f>
        <v/>
      </c>
      <c r="P191" s="12" t="str">
        <f>IF($C191,BETAW20T!O191,"")</f>
        <v/>
      </c>
    </row>
    <row r="192" spans="2:16" x14ac:dyDescent="0.3">
      <c r="B192" s="21">
        <f>BETAW20T!B192</f>
        <v>44137</v>
      </c>
      <c r="C192" s="73">
        <f t="shared" si="14"/>
        <v>0</v>
      </c>
      <c r="D192" s="20" t="str">
        <f>IF($C192,BETAW20T!C192,"")</f>
        <v/>
      </c>
      <c r="E192" s="22" t="str">
        <f>IF($C192,BETAW20T!D192,"")</f>
        <v/>
      </c>
      <c r="F192" s="16" t="str">
        <f>IF($C192,BETAW20T!E192,"")</f>
        <v/>
      </c>
      <c r="G192" s="16" t="str">
        <f>IF($C192,BETAW20T!F192,"")</f>
        <v/>
      </c>
      <c r="H192" s="17" t="str">
        <f>IF($C192,BETAW20T!G192,"")</f>
        <v/>
      </c>
      <c r="I192" s="16" t="str">
        <f>IF($C192,BETAW20T!H192,"")</f>
        <v/>
      </c>
      <c r="J192" s="18" t="str">
        <f>IF($C192,BETAW20T!I192,"")</f>
        <v/>
      </c>
      <c r="K192" s="17" t="str">
        <f>IF($C192,BETAW20T!J192,"")</f>
        <v/>
      </c>
      <c r="L192" s="16" t="str">
        <f>IF($C192,BETAW20T!K192,"")</f>
        <v/>
      </c>
      <c r="M192" s="15" t="str">
        <f>IF($C192,BETAW20T!L192,"")</f>
        <v/>
      </c>
      <c r="N192" s="14" t="str">
        <f>IF($C192,BETAW20T!M192,"")</f>
        <v/>
      </c>
      <c r="O192" s="13" t="str">
        <f>IF($C192,BETAW20T!N192,"")</f>
        <v/>
      </c>
      <c r="P192" s="12" t="str">
        <f>IF($C192,BETAW20T!O192,"")</f>
        <v/>
      </c>
    </row>
    <row r="193" spans="2:16" x14ac:dyDescent="0.3">
      <c r="B193" s="21">
        <f>BETAW20T!B193</f>
        <v>44134</v>
      </c>
      <c r="C193" s="73">
        <f t="shared" si="14"/>
        <v>0</v>
      </c>
      <c r="D193" s="20" t="str">
        <f>IF($C193,BETAW20T!C193,"")</f>
        <v/>
      </c>
      <c r="E193" s="22" t="str">
        <f>IF($C193,BETAW20T!D193,"")</f>
        <v/>
      </c>
      <c r="F193" s="16" t="str">
        <f>IF($C193,BETAW20T!E193,"")</f>
        <v/>
      </c>
      <c r="G193" s="16" t="str">
        <f>IF($C193,BETAW20T!F193,"")</f>
        <v/>
      </c>
      <c r="H193" s="17" t="str">
        <f>IF($C193,BETAW20T!G193,"")</f>
        <v/>
      </c>
      <c r="I193" s="16" t="str">
        <f>IF($C193,BETAW20T!H193,"")</f>
        <v/>
      </c>
      <c r="J193" s="18" t="str">
        <f>IF($C193,BETAW20T!I193,"")</f>
        <v/>
      </c>
      <c r="K193" s="17" t="str">
        <f>IF($C193,BETAW20T!J193,"")</f>
        <v/>
      </c>
      <c r="L193" s="16" t="str">
        <f>IF($C193,BETAW20T!K193,"")</f>
        <v/>
      </c>
      <c r="M193" s="15" t="str">
        <f>IF($C193,BETAW20T!L193,"")</f>
        <v/>
      </c>
      <c r="N193" s="14" t="str">
        <f>IF($C193,BETAW20T!M193,"")</f>
        <v/>
      </c>
      <c r="O193" s="13" t="str">
        <f>IF($C193,BETAW20T!N193,"")</f>
        <v/>
      </c>
      <c r="P193" s="12" t="str">
        <f>IF($C193,BETAW20T!O193,"")</f>
        <v/>
      </c>
    </row>
    <row r="194" spans="2:16" x14ac:dyDescent="0.3">
      <c r="B194" s="21">
        <f>BETAW20T!B194</f>
        <v>44133</v>
      </c>
      <c r="C194" s="73">
        <f t="shared" si="14"/>
        <v>0</v>
      </c>
      <c r="D194" s="20" t="str">
        <f>IF($C194,BETAW20T!C194,"")</f>
        <v/>
      </c>
      <c r="E194" s="22" t="str">
        <f>IF($C194,BETAW20T!D194,"")</f>
        <v/>
      </c>
      <c r="F194" s="16" t="str">
        <f>IF($C194,BETAW20T!E194,"")</f>
        <v/>
      </c>
      <c r="G194" s="16" t="str">
        <f>IF($C194,BETAW20T!F194,"")</f>
        <v/>
      </c>
      <c r="H194" s="17" t="str">
        <f>IF($C194,BETAW20T!G194,"")</f>
        <v/>
      </c>
      <c r="I194" s="16" t="str">
        <f>IF($C194,BETAW20T!H194,"")</f>
        <v/>
      </c>
      <c r="J194" s="18" t="str">
        <f>IF($C194,BETAW20T!I194,"")</f>
        <v/>
      </c>
      <c r="K194" s="17" t="str">
        <f>IF($C194,BETAW20T!J194,"")</f>
        <v/>
      </c>
      <c r="L194" s="16" t="str">
        <f>IF($C194,BETAW20T!K194,"")</f>
        <v/>
      </c>
      <c r="M194" s="15" t="str">
        <f>IF($C194,BETAW20T!L194,"")</f>
        <v/>
      </c>
      <c r="N194" s="14" t="str">
        <f>IF($C194,BETAW20T!M194,"")</f>
        <v/>
      </c>
      <c r="O194" s="13" t="str">
        <f>IF($C194,BETAW20T!N194,"")</f>
        <v/>
      </c>
      <c r="P194" s="12" t="str">
        <f>IF($C194,BETAW20T!O194,"")</f>
        <v/>
      </c>
    </row>
    <row r="195" spans="2:16" x14ac:dyDescent="0.3">
      <c r="B195" s="21">
        <f>BETAW20T!B195</f>
        <v>44132</v>
      </c>
      <c r="C195" s="73">
        <f t="shared" si="14"/>
        <v>0</v>
      </c>
      <c r="D195" s="20" t="str">
        <f>IF($C195,BETAW20T!C195,"")</f>
        <v/>
      </c>
      <c r="E195" s="22" t="str">
        <f>IF($C195,BETAW20T!D195,"")</f>
        <v/>
      </c>
      <c r="F195" s="16" t="str">
        <f>IF($C195,BETAW20T!E195,"")</f>
        <v/>
      </c>
      <c r="G195" s="16" t="str">
        <f>IF($C195,BETAW20T!F195,"")</f>
        <v/>
      </c>
      <c r="H195" s="17" t="str">
        <f>IF($C195,BETAW20T!G195,"")</f>
        <v/>
      </c>
      <c r="I195" s="16" t="str">
        <f>IF($C195,BETAW20T!H195,"")</f>
        <v/>
      </c>
      <c r="J195" s="18" t="str">
        <f>IF($C195,BETAW20T!I195,"")</f>
        <v/>
      </c>
      <c r="K195" s="17" t="str">
        <f>IF($C195,BETAW20T!J195,"")</f>
        <v/>
      </c>
      <c r="L195" s="16" t="str">
        <f>IF($C195,BETAW20T!K195,"")</f>
        <v/>
      </c>
      <c r="M195" s="15" t="str">
        <f>IF($C195,BETAW20T!L195,"")</f>
        <v/>
      </c>
      <c r="N195" s="14" t="str">
        <f>IF($C195,BETAW20T!M195,"")</f>
        <v/>
      </c>
      <c r="O195" s="13" t="str">
        <f>IF($C195,BETAW20T!N195,"")</f>
        <v/>
      </c>
      <c r="P195" s="12" t="str">
        <f>IF($C195,BETAW20T!O195,"")</f>
        <v/>
      </c>
    </row>
    <row r="196" spans="2:16" x14ac:dyDescent="0.3">
      <c r="B196" s="21">
        <f>BETAW20T!B196</f>
        <v>44131</v>
      </c>
      <c r="C196" s="73">
        <f t="shared" si="14"/>
        <v>0</v>
      </c>
      <c r="D196" s="20" t="str">
        <f>IF($C196,BETAW20T!C196,"")</f>
        <v/>
      </c>
      <c r="E196" s="22" t="str">
        <f>IF($C196,BETAW20T!D196,"")</f>
        <v/>
      </c>
      <c r="F196" s="16" t="str">
        <f>IF($C196,BETAW20T!E196,"")</f>
        <v/>
      </c>
      <c r="G196" s="16" t="str">
        <f>IF($C196,BETAW20T!F196,"")</f>
        <v/>
      </c>
      <c r="H196" s="17" t="str">
        <f>IF($C196,BETAW20T!G196,"")</f>
        <v/>
      </c>
      <c r="I196" s="16" t="str">
        <f>IF($C196,BETAW20T!H196,"")</f>
        <v/>
      </c>
      <c r="J196" s="18" t="str">
        <f>IF($C196,BETAW20T!I196,"")</f>
        <v/>
      </c>
      <c r="K196" s="17" t="str">
        <f>IF($C196,BETAW20T!J196,"")</f>
        <v/>
      </c>
      <c r="L196" s="16" t="str">
        <f>IF($C196,BETAW20T!K196,"")</f>
        <v/>
      </c>
      <c r="M196" s="15" t="str">
        <f>IF($C196,BETAW20T!L196,"")</f>
        <v/>
      </c>
      <c r="N196" s="14" t="str">
        <f>IF($C196,BETAW20T!M196,"")</f>
        <v/>
      </c>
      <c r="O196" s="13" t="str">
        <f>IF($C196,BETAW20T!N196,"")</f>
        <v/>
      </c>
      <c r="P196" s="12" t="str">
        <f>IF($C196,BETAW20T!O196,"")</f>
        <v/>
      </c>
    </row>
    <row r="197" spans="2:16" x14ac:dyDescent="0.3">
      <c r="B197" s="21">
        <f>BETAW20T!B197</f>
        <v>44130</v>
      </c>
      <c r="C197" s="73">
        <f t="shared" si="14"/>
        <v>0</v>
      </c>
      <c r="D197" s="20" t="str">
        <f>IF($C197,BETAW20T!C197,"")</f>
        <v/>
      </c>
      <c r="E197" s="22" t="str">
        <f>IF($C197,BETAW20T!D197,"")</f>
        <v/>
      </c>
      <c r="F197" s="16" t="str">
        <f>IF($C197,BETAW20T!E197,"")</f>
        <v/>
      </c>
      <c r="G197" s="16" t="str">
        <f>IF($C197,BETAW20T!F197,"")</f>
        <v/>
      </c>
      <c r="H197" s="17" t="str">
        <f>IF($C197,BETAW20T!G197,"")</f>
        <v/>
      </c>
      <c r="I197" s="16" t="str">
        <f>IF($C197,BETAW20T!H197,"")</f>
        <v/>
      </c>
      <c r="J197" s="18" t="str">
        <f>IF($C197,BETAW20T!I197,"")</f>
        <v/>
      </c>
      <c r="K197" s="17" t="str">
        <f>IF($C197,BETAW20T!J197,"")</f>
        <v/>
      </c>
      <c r="L197" s="16" t="str">
        <f>IF($C197,BETAW20T!K197,"")</f>
        <v/>
      </c>
      <c r="M197" s="15" t="str">
        <f>IF($C197,BETAW20T!L197,"")</f>
        <v/>
      </c>
      <c r="N197" s="14" t="str">
        <f>IF($C197,BETAW20T!M197,"")</f>
        <v/>
      </c>
      <c r="O197" s="13" t="str">
        <f>IF($C197,BETAW20T!N197,"")</f>
        <v/>
      </c>
      <c r="P197" s="12" t="str">
        <f>IF($C197,BETAW20T!O197,"")</f>
        <v/>
      </c>
    </row>
    <row r="198" spans="2:16" x14ac:dyDescent="0.3">
      <c r="B198" s="21">
        <f>BETAW20T!B198</f>
        <v>44127</v>
      </c>
      <c r="C198" s="73">
        <f t="shared" si="14"/>
        <v>0</v>
      </c>
      <c r="D198" s="20" t="str">
        <f>IF($C198,BETAW20T!C198,"")</f>
        <v/>
      </c>
      <c r="E198" s="22" t="str">
        <f>IF($C198,BETAW20T!D198,"")</f>
        <v/>
      </c>
      <c r="F198" s="16" t="str">
        <f>IF($C198,BETAW20T!E198,"")</f>
        <v/>
      </c>
      <c r="G198" s="16" t="str">
        <f>IF($C198,BETAW20T!F198,"")</f>
        <v/>
      </c>
      <c r="H198" s="17" t="str">
        <f>IF($C198,BETAW20T!G198,"")</f>
        <v/>
      </c>
      <c r="I198" s="16" t="str">
        <f>IF($C198,BETAW20T!H198,"")</f>
        <v/>
      </c>
      <c r="J198" s="18" t="str">
        <f>IF($C198,BETAW20T!I198,"")</f>
        <v/>
      </c>
      <c r="K198" s="17" t="str">
        <f>IF($C198,BETAW20T!J198,"")</f>
        <v/>
      </c>
      <c r="L198" s="16" t="str">
        <f>IF($C198,BETAW20T!K198,"")</f>
        <v/>
      </c>
      <c r="M198" s="15" t="str">
        <f>IF($C198,BETAW20T!L198,"")</f>
        <v/>
      </c>
      <c r="N198" s="14" t="str">
        <f>IF($C198,BETAW20T!M198,"")</f>
        <v/>
      </c>
      <c r="O198" s="13" t="str">
        <f>IF($C198,BETAW20T!N198,"")</f>
        <v/>
      </c>
      <c r="P198" s="12" t="str">
        <f>IF($C198,BETAW20T!O198,"")</f>
        <v/>
      </c>
    </row>
    <row r="199" spans="2:16" x14ac:dyDescent="0.3">
      <c r="B199" s="21">
        <f>BETAW20T!B199</f>
        <v>44126</v>
      </c>
      <c r="C199" s="73">
        <f t="shared" si="14"/>
        <v>0</v>
      </c>
      <c r="D199" s="20" t="str">
        <f>IF($C199,BETAW20T!C199,"")</f>
        <v/>
      </c>
      <c r="E199" s="22" t="str">
        <f>IF($C199,BETAW20T!D199,"")</f>
        <v/>
      </c>
      <c r="F199" s="16" t="str">
        <f>IF($C199,BETAW20T!E199,"")</f>
        <v/>
      </c>
      <c r="G199" s="16" t="str">
        <f>IF($C199,BETAW20T!F199,"")</f>
        <v/>
      </c>
      <c r="H199" s="17" t="str">
        <f>IF($C199,BETAW20T!G199,"")</f>
        <v/>
      </c>
      <c r="I199" s="16" t="str">
        <f>IF($C199,BETAW20T!H199,"")</f>
        <v/>
      </c>
      <c r="J199" s="18" t="str">
        <f>IF($C199,BETAW20T!I199,"")</f>
        <v/>
      </c>
      <c r="K199" s="17" t="str">
        <f>IF($C199,BETAW20T!J199,"")</f>
        <v/>
      </c>
      <c r="L199" s="16" t="str">
        <f>IF($C199,BETAW20T!K199,"")</f>
        <v/>
      </c>
      <c r="M199" s="15" t="str">
        <f>IF($C199,BETAW20T!L199,"")</f>
        <v/>
      </c>
      <c r="N199" s="14" t="str">
        <f>IF($C199,BETAW20T!M199,"")</f>
        <v/>
      </c>
      <c r="O199" s="13" t="str">
        <f>IF($C199,BETAW20T!N199,"")</f>
        <v/>
      </c>
      <c r="P199" s="12" t="str">
        <f>IF($C199,BETAW20T!O199,"")</f>
        <v/>
      </c>
    </row>
    <row r="200" spans="2:16" x14ac:dyDescent="0.3">
      <c r="B200" s="21">
        <f>BETAW20T!B200</f>
        <v>44125</v>
      </c>
      <c r="C200" s="73">
        <f t="shared" si="14"/>
        <v>0</v>
      </c>
      <c r="D200" s="20" t="str">
        <f>IF($C200,BETAW20T!C200,"")</f>
        <v/>
      </c>
      <c r="E200" s="22" t="str">
        <f>IF($C200,BETAW20T!D200,"")</f>
        <v/>
      </c>
      <c r="F200" s="16" t="str">
        <f>IF($C200,BETAW20T!E200,"")</f>
        <v/>
      </c>
      <c r="G200" s="16" t="str">
        <f>IF($C200,BETAW20T!F200,"")</f>
        <v/>
      </c>
      <c r="H200" s="17" t="str">
        <f>IF($C200,BETAW20T!G200,"")</f>
        <v/>
      </c>
      <c r="I200" s="16" t="str">
        <f>IF($C200,BETAW20T!H200,"")</f>
        <v/>
      </c>
      <c r="J200" s="18" t="str">
        <f>IF($C200,BETAW20T!I200,"")</f>
        <v/>
      </c>
      <c r="K200" s="17" t="str">
        <f>IF($C200,BETAW20T!J200,"")</f>
        <v/>
      </c>
      <c r="L200" s="16" t="str">
        <f>IF($C200,BETAW20T!K200,"")</f>
        <v/>
      </c>
      <c r="M200" s="15" t="str">
        <f>IF($C200,BETAW20T!L200,"")</f>
        <v/>
      </c>
      <c r="N200" s="14" t="str">
        <f>IF($C200,BETAW20T!M200,"")</f>
        <v/>
      </c>
      <c r="O200" s="13" t="str">
        <f>IF($C200,BETAW20T!N200,"")</f>
        <v/>
      </c>
      <c r="P200" s="12" t="str">
        <f>IF($C200,BETAW20T!O200,"")</f>
        <v/>
      </c>
    </row>
    <row r="201" spans="2:16" x14ac:dyDescent="0.3">
      <c r="B201" s="21">
        <f>BETAW20T!B201</f>
        <v>44124</v>
      </c>
      <c r="C201" s="73">
        <f t="shared" si="14"/>
        <v>0</v>
      </c>
      <c r="D201" s="20" t="str">
        <f>IF($C201,BETAW20T!C201,"")</f>
        <v/>
      </c>
      <c r="E201" s="22" t="str">
        <f>IF($C201,BETAW20T!D201,"")</f>
        <v/>
      </c>
      <c r="F201" s="16" t="str">
        <f>IF($C201,BETAW20T!E201,"")</f>
        <v/>
      </c>
      <c r="G201" s="16" t="str">
        <f>IF($C201,BETAW20T!F201,"")</f>
        <v/>
      </c>
      <c r="H201" s="17" t="str">
        <f>IF($C201,BETAW20T!G201,"")</f>
        <v/>
      </c>
      <c r="I201" s="16" t="str">
        <f>IF($C201,BETAW20T!H201,"")</f>
        <v/>
      </c>
      <c r="J201" s="18" t="str">
        <f>IF($C201,BETAW20T!I201,"")</f>
        <v/>
      </c>
      <c r="K201" s="17" t="str">
        <f>IF($C201,BETAW20T!J201,"")</f>
        <v/>
      </c>
      <c r="L201" s="16" t="str">
        <f>IF($C201,BETAW20T!K201,"")</f>
        <v/>
      </c>
      <c r="M201" s="15" t="str">
        <f>IF($C201,BETAW20T!L201,"")</f>
        <v/>
      </c>
      <c r="N201" s="14" t="str">
        <f>IF($C201,BETAW20T!M201,"")</f>
        <v/>
      </c>
      <c r="O201" s="13" t="str">
        <f>IF($C201,BETAW20T!N201,"")</f>
        <v/>
      </c>
      <c r="P201" s="12" t="str">
        <f>IF($C201,BETAW20T!O201,"")</f>
        <v/>
      </c>
    </row>
    <row r="202" spans="2:16" x14ac:dyDescent="0.3">
      <c r="B202" s="21">
        <f>BETAW20T!B202</f>
        <v>44123</v>
      </c>
      <c r="C202" s="73">
        <f t="shared" si="14"/>
        <v>0</v>
      </c>
      <c r="D202" s="20" t="str">
        <f>IF($C202,BETAW20T!C202,"")</f>
        <v/>
      </c>
      <c r="E202" s="22" t="str">
        <f>IF($C202,BETAW20T!D202,"")</f>
        <v/>
      </c>
      <c r="F202" s="16" t="str">
        <f>IF($C202,BETAW20T!E202,"")</f>
        <v/>
      </c>
      <c r="G202" s="16" t="str">
        <f>IF($C202,BETAW20T!F202,"")</f>
        <v/>
      </c>
      <c r="H202" s="17" t="str">
        <f>IF($C202,BETAW20T!G202,"")</f>
        <v/>
      </c>
      <c r="I202" s="16" t="str">
        <f>IF($C202,BETAW20T!H202,"")</f>
        <v/>
      </c>
      <c r="J202" s="18" t="str">
        <f>IF($C202,BETAW20T!I202,"")</f>
        <v/>
      </c>
      <c r="K202" s="17" t="str">
        <f>IF($C202,BETAW20T!J202,"")</f>
        <v/>
      </c>
      <c r="L202" s="16" t="str">
        <f>IF($C202,BETAW20T!K202,"")</f>
        <v/>
      </c>
      <c r="M202" s="15" t="str">
        <f>IF($C202,BETAW20T!L202,"")</f>
        <v/>
      </c>
      <c r="N202" s="14" t="str">
        <f>IF($C202,BETAW20T!M202,"")</f>
        <v/>
      </c>
      <c r="O202" s="13" t="str">
        <f>IF($C202,BETAW20T!N202,"")</f>
        <v/>
      </c>
      <c r="P202" s="12" t="str">
        <f>IF($C202,BETAW20T!O202,"")</f>
        <v/>
      </c>
    </row>
    <row r="203" spans="2:16" x14ac:dyDescent="0.3">
      <c r="B203" s="21">
        <f>BETAW20T!B203</f>
        <v>44120</v>
      </c>
      <c r="C203" s="73">
        <f t="shared" si="14"/>
        <v>0</v>
      </c>
      <c r="D203" s="20" t="str">
        <f>IF($C203,BETAW20T!C203,"")</f>
        <v/>
      </c>
      <c r="E203" s="22" t="str">
        <f>IF($C203,BETAW20T!D203,"")</f>
        <v/>
      </c>
      <c r="F203" s="16" t="str">
        <f>IF($C203,BETAW20T!E203,"")</f>
        <v/>
      </c>
      <c r="G203" s="16" t="str">
        <f>IF($C203,BETAW20T!F203,"")</f>
        <v/>
      </c>
      <c r="H203" s="17" t="str">
        <f>IF($C203,BETAW20T!G203,"")</f>
        <v/>
      </c>
      <c r="I203" s="16" t="str">
        <f>IF($C203,BETAW20T!H203,"")</f>
        <v/>
      </c>
      <c r="J203" s="18" t="str">
        <f>IF($C203,BETAW20T!I203,"")</f>
        <v/>
      </c>
      <c r="K203" s="17" t="str">
        <f>IF($C203,BETAW20T!J203,"")</f>
        <v/>
      </c>
      <c r="L203" s="16" t="str">
        <f>IF($C203,BETAW20T!K203,"")</f>
        <v/>
      </c>
      <c r="M203" s="15" t="str">
        <f>IF($C203,BETAW20T!L203,"")</f>
        <v/>
      </c>
      <c r="N203" s="14" t="str">
        <f>IF($C203,BETAW20T!M203,"")</f>
        <v/>
      </c>
      <c r="O203" s="13" t="str">
        <f>IF($C203,BETAW20T!N203,"")</f>
        <v/>
      </c>
      <c r="P203" s="12" t="str">
        <f>IF($C203,BETAW20T!O203,"")</f>
        <v/>
      </c>
    </row>
    <row r="204" spans="2:16" x14ac:dyDescent="0.3">
      <c r="B204" s="21">
        <f>BETAW20T!B204</f>
        <v>44119</v>
      </c>
      <c r="C204" s="73">
        <f t="shared" si="14"/>
        <v>0</v>
      </c>
      <c r="D204" s="20" t="str">
        <f>IF($C204,BETAW20T!C204,"")</f>
        <v/>
      </c>
      <c r="E204" s="22" t="str">
        <f>IF($C204,BETAW20T!D204,"")</f>
        <v/>
      </c>
      <c r="F204" s="16" t="str">
        <f>IF($C204,BETAW20T!E204,"")</f>
        <v/>
      </c>
      <c r="G204" s="16" t="str">
        <f>IF($C204,BETAW20T!F204,"")</f>
        <v/>
      </c>
      <c r="H204" s="17" t="str">
        <f>IF($C204,BETAW20T!G204,"")</f>
        <v/>
      </c>
      <c r="I204" s="16" t="str">
        <f>IF($C204,BETAW20T!H204,"")</f>
        <v/>
      </c>
      <c r="J204" s="18" t="str">
        <f>IF($C204,BETAW20T!I204,"")</f>
        <v/>
      </c>
      <c r="K204" s="17" t="str">
        <f>IF($C204,BETAW20T!J204,"")</f>
        <v/>
      </c>
      <c r="L204" s="16" t="str">
        <f>IF($C204,BETAW20T!K204,"")</f>
        <v/>
      </c>
      <c r="M204" s="15" t="str">
        <f>IF($C204,BETAW20T!L204,"")</f>
        <v/>
      </c>
      <c r="N204" s="14" t="str">
        <f>IF($C204,BETAW20T!M204,"")</f>
        <v/>
      </c>
      <c r="O204" s="13" t="str">
        <f>IF($C204,BETAW20T!N204,"")</f>
        <v/>
      </c>
      <c r="P204" s="12" t="str">
        <f>IF($C204,BETAW20T!O204,"")</f>
        <v/>
      </c>
    </row>
    <row r="205" spans="2:16" x14ac:dyDescent="0.3">
      <c r="B205" s="21">
        <f>BETAW20T!B205</f>
        <v>44118</v>
      </c>
      <c r="C205" s="73">
        <f t="shared" si="14"/>
        <v>0</v>
      </c>
      <c r="D205" s="20" t="str">
        <f>IF($C205,BETAW20T!C205,"")</f>
        <v/>
      </c>
      <c r="E205" s="22" t="str">
        <f>IF($C205,BETAW20T!D205,"")</f>
        <v/>
      </c>
      <c r="F205" s="16" t="str">
        <f>IF($C205,BETAW20T!E205,"")</f>
        <v/>
      </c>
      <c r="G205" s="16" t="str">
        <f>IF($C205,BETAW20T!F205,"")</f>
        <v/>
      </c>
      <c r="H205" s="17" t="str">
        <f>IF($C205,BETAW20T!G205,"")</f>
        <v/>
      </c>
      <c r="I205" s="16" t="str">
        <f>IF($C205,BETAW20T!H205,"")</f>
        <v/>
      </c>
      <c r="J205" s="18" t="str">
        <f>IF($C205,BETAW20T!I205,"")</f>
        <v/>
      </c>
      <c r="K205" s="17" t="str">
        <f>IF($C205,BETAW20T!J205,"")</f>
        <v/>
      </c>
      <c r="L205" s="16" t="str">
        <f>IF($C205,BETAW20T!K205,"")</f>
        <v/>
      </c>
      <c r="M205" s="15" t="str">
        <f>IF($C205,BETAW20T!L205,"")</f>
        <v/>
      </c>
      <c r="N205" s="14" t="str">
        <f>IF($C205,BETAW20T!M205,"")</f>
        <v/>
      </c>
      <c r="O205" s="13" t="str">
        <f>IF($C205,BETAW20T!N205,"")</f>
        <v/>
      </c>
      <c r="P205" s="12" t="str">
        <f>IF($C205,BETAW20T!O205,"")</f>
        <v/>
      </c>
    </row>
    <row r="206" spans="2:16" x14ac:dyDescent="0.3">
      <c r="B206" s="21">
        <f>BETAW20T!B206</f>
        <v>44117</v>
      </c>
      <c r="C206" s="73">
        <f t="shared" si="14"/>
        <v>0</v>
      </c>
      <c r="D206" s="20" t="str">
        <f>IF($C206,BETAW20T!C206,"")</f>
        <v/>
      </c>
      <c r="E206" s="22" t="str">
        <f>IF($C206,BETAW20T!D206,"")</f>
        <v/>
      </c>
      <c r="F206" s="16" t="str">
        <f>IF($C206,BETAW20T!E206,"")</f>
        <v/>
      </c>
      <c r="G206" s="16" t="str">
        <f>IF($C206,BETAW20T!F206,"")</f>
        <v/>
      </c>
      <c r="H206" s="17" t="str">
        <f>IF($C206,BETAW20T!G206,"")</f>
        <v/>
      </c>
      <c r="I206" s="16" t="str">
        <f>IF($C206,BETAW20T!H206,"")</f>
        <v/>
      </c>
      <c r="J206" s="18" t="str">
        <f>IF($C206,BETAW20T!I206,"")</f>
        <v/>
      </c>
      <c r="K206" s="17" t="str">
        <f>IF($C206,BETAW20T!J206,"")</f>
        <v/>
      </c>
      <c r="L206" s="16" t="str">
        <f>IF($C206,BETAW20T!K206,"")</f>
        <v/>
      </c>
      <c r="M206" s="15" t="str">
        <f>IF($C206,BETAW20T!L206,"")</f>
        <v/>
      </c>
      <c r="N206" s="14" t="str">
        <f>IF($C206,BETAW20T!M206,"")</f>
        <v/>
      </c>
      <c r="O206" s="13" t="str">
        <f>IF($C206,BETAW20T!N206,"")</f>
        <v/>
      </c>
      <c r="P206" s="12" t="str">
        <f>IF($C206,BETAW20T!O206,"")</f>
        <v/>
      </c>
    </row>
    <row r="207" spans="2:16" x14ac:dyDescent="0.3">
      <c r="B207" s="21">
        <f>BETAW20T!B207</f>
        <v>44116</v>
      </c>
      <c r="C207" s="73">
        <f t="shared" si="14"/>
        <v>0</v>
      </c>
      <c r="D207" s="20" t="str">
        <f>IF($C207,BETAW20T!C207,"")</f>
        <v/>
      </c>
      <c r="E207" s="22" t="str">
        <f>IF($C207,BETAW20T!D207,"")</f>
        <v/>
      </c>
      <c r="F207" s="16" t="str">
        <f>IF($C207,BETAW20T!E207,"")</f>
        <v/>
      </c>
      <c r="G207" s="16" t="str">
        <f>IF($C207,BETAW20T!F207,"")</f>
        <v/>
      </c>
      <c r="H207" s="17" t="str">
        <f>IF($C207,BETAW20T!G207,"")</f>
        <v/>
      </c>
      <c r="I207" s="16" t="str">
        <f>IF($C207,BETAW20T!H207,"")</f>
        <v/>
      </c>
      <c r="J207" s="18" t="str">
        <f>IF($C207,BETAW20T!I207,"")</f>
        <v/>
      </c>
      <c r="K207" s="17" t="str">
        <f>IF($C207,BETAW20T!J207,"")</f>
        <v/>
      </c>
      <c r="L207" s="16" t="str">
        <f>IF($C207,BETAW20T!K207,"")</f>
        <v/>
      </c>
      <c r="M207" s="15" t="str">
        <f>IF($C207,BETAW20T!L207,"")</f>
        <v/>
      </c>
      <c r="N207" s="14" t="str">
        <f>IF($C207,BETAW20T!M207,"")</f>
        <v/>
      </c>
      <c r="O207" s="13" t="str">
        <f>IF($C207,BETAW20T!N207,"")</f>
        <v/>
      </c>
      <c r="P207" s="12" t="str">
        <f>IF($C207,BETAW20T!O207,"")</f>
        <v/>
      </c>
    </row>
    <row r="208" spans="2:16" x14ac:dyDescent="0.3">
      <c r="B208" s="21">
        <f>BETAW20T!B208</f>
        <v>44113</v>
      </c>
      <c r="C208" s="73">
        <f t="shared" ref="C208:C212" si="15">IF(AND($B208&gt;=$D$3,OR($B208&lt;=$D$4,$B209&lt;$D$4)),1,0)</f>
        <v>0</v>
      </c>
      <c r="D208" s="20" t="str">
        <f>IF($C208,BETAW20T!C208,"")</f>
        <v/>
      </c>
      <c r="E208" s="22" t="str">
        <f>IF($C208,BETAW20T!D208,"")</f>
        <v/>
      </c>
      <c r="F208" s="16" t="str">
        <f>IF($C208,BETAW20T!E208,"")</f>
        <v/>
      </c>
      <c r="G208" s="16" t="str">
        <f>IF($C208,BETAW20T!F208,"")</f>
        <v/>
      </c>
      <c r="H208" s="17" t="str">
        <f>IF($C208,BETAW20T!G208,"")</f>
        <v/>
      </c>
      <c r="I208" s="16" t="str">
        <f>IF($C208,BETAW20T!H208,"")</f>
        <v/>
      </c>
      <c r="J208" s="18" t="str">
        <f>IF($C208,BETAW20T!I208,"")</f>
        <v/>
      </c>
      <c r="K208" s="17" t="str">
        <f>IF($C208,BETAW20T!J208,"")</f>
        <v/>
      </c>
      <c r="L208" s="16" t="str">
        <f>IF($C208,BETAW20T!K208,"")</f>
        <v/>
      </c>
      <c r="M208" s="15" t="str">
        <f>IF($C208,BETAW20T!L208,"")</f>
        <v/>
      </c>
      <c r="N208" s="14" t="str">
        <f>IF($C208,BETAW20T!M208,"")</f>
        <v/>
      </c>
      <c r="O208" s="13" t="str">
        <f>IF($C208,BETAW20T!N208,"")</f>
        <v/>
      </c>
      <c r="P208" s="12" t="str">
        <f>IF($C208,BETAW20T!O208,"")</f>
        <v/>
      </c>
    </row>
    <row r="209" spans="2:16" x14ac:dyDescent="0.3">
      <c r="B209" s="21">
        <f>BETAW20T!B209</f>
        <v>44112</v>
      </c>
      <c r="C209" s="73">
        <f t="shared" si="15"/>
        <v>0</v>
      </c>
      <c r="D209" s="20" t="str">
        <f>IF($C209,BETAW20T!C209,"")</f>
        <v/>
      </c>
      <c r="E209" s="22" t="str">
        <f>IF($C209,BETAW20T!D209,"")</f>
        <v/>
      </c>
      <c r="F209" s="16" t="str">
        <f>IF($C209,BETAW20T!E209,"")</f>
        <v/>
      </c>
      <c r="G209" s="16" t="str">
        <f>IF($C209,BETAW20T!F209,"")</f>
        <v/>
      </c>
      <c r="H209" s="17" t="str">
        <f>IF($C209,BETAW20T!G209,"")</f>
        <v/>
      </c>
      <c r="I209" s="16" t="str">
        <f>IF($C209,BETAW20T!H209,"")</f>
        <v/>
      </c>
      <c r="J209" s="18" t="str">
        <f>IF($C209,BETAW20T!I209,"")</f>
        <v/>
      </c>
      <c r="K209" s="17" t="str">
        <f>IF($C209,BETAW20T!J209,"")</f>
        <v/>
      </c>
      <c r="L209" s="16" t="str">
        <f>IF($C209,BETAW20T!K209,"")</f>
        <v/>
      </c>
      <c r="M209" s="15" t="str">
        <f>IF($C209,BETAW20T!L209,"")</f>
        <v/>
      </c>
      <c r="N209" s="14" t="str">
        <f>IF($C209,BETAW20T!M209,"")</f>
        <v/>
      </c>
      <c r="O209" s="13" t="str">
        <f>IF($C209,BETAW20T!N209,"")</f>
        <v/>
      </c>
      <c r="P209" s="12" t="str">
        <f>IF($C209,BETAW20T!O209,"")</f>
        <v/>
      </c>
    </row>
    <row r="210" spans="2:16" x14ac:dyDescent="0.3">
      <c r="B210" s="21">
        <f>BETAW20T!B210</f>
        <v>44111</v>
      </c>
      <c r="C210" s="73">
        <f t="shared" si="15"/>
        <v>0</v>
      </c>
      <c r="D210" s="20" t="str">
        <f>IF($C210,BETAW20T!C210,"")</f>
        <v/>
      </c>
      <c r="E210" s="22" t="str">
        <f>IF($C210,BETAW20T!D210,"")</f>
        <v/>
      </c>
      <c r="F210" s="16" t="str">
        <f>IF($C210,BETAW20T!E210,"")</f>
        <v/>
      </c>
      <c r="G210" s="16" t="str">
        <f>IF($C210,BETAW20T!F210,"")</f>
        <v/>
      </c>
      <c r="H210" s="17" t="str">
        <f>IF($C210,BETAW20T!G210,"")</f>
        <v/>
      </c>
      <c r="I210" s="16" t="str">
        <f>IF($C210,BETAW20T!H210,"")</f>
        <v/>
      </c>
      <c r="J210" s="18" t="str">
        <f>IF($C210,BETAW20T!I210,"")</f>
        <v/>
      </c>
      <c r="K210" s="17" t="str">
        <f>IF($C210,BETAW20T!J210,"")</f>
        <v/>
      </c>
      <c r="L210" s="16" t="str">
        <f>IF($C210,BETAW20T!K210,"")</f>
        <v/>
      </c>
      <c r="M210" s="15" t="str">
        <f>IF($C210,BETAW20T!L210,"")</f>
        <v/>
      </c>
      <c r="N210" s="14" t="str">
        <f>IF($C210,BETAW20T!M210,"")</f>
        <v/>
      </c>
      <c r="O210" s="13" t="str">
        <f>IF($C210,BETAW20T!N210,"")</f>
        <v/>
      </c>
      <c r="P210" s="12" t="str">
        <f>IF($C210,BETAW20T!O210,"")</f>
        <v/>
      </c>
    </row>
    <row r="211" spans="2:16" x14ac:dyDescent="0.3">
      <c r="B211" s="21">
        <f>BETAW20T!B211</f>
        <v>44110</v>
      </c>
      <c r="C211" s="73">
        <f t="shared" si="15"/>
        <v>0</v>
      </c>
      <c r="D211" s="20" t="str">
        <f>IF($C211,BETAW20T!C211,"")</f>
        <v/>
      </c>
      <c r="E211" s="22" t="str">
        <f>IF($C211,BETAW20T!D211,"")</f>
        <v/>
      </c>
      <c r="F211" s="16" t="str">
        <f>IF($C211,BETAW20T!E211,"")</f>
        <v/>
      </c>
      <c r="G211" s="16" t="str">
        <f>IF($C211,BETAW20T!F211,"")</f>
        <v/>
      </c>
      <c r="H211" s="17" t="str">
        <f>IF($C211,BETAW20T!G211,"")</f>
        <v/>
      </c>
      <c r="I211" s="16" t="str">
        <f>IF($C211,BETAW20T!H211,"")</f>
        <v/>
      </c>
      <c r="J211" s="18" t="str">
        <f>IF($C211,BETAW20T!I211,"")</f>
        <v/>
      </c>
      <c r="K211" s="17" t="str">
        <f>IF($C211,BETAW20T!J211,"")</f>
        <v/>
      </c>
      <c r="L211" s="16" t="str">
        <f>IF($C211,BETAW20T!K211,"")</f>
        <v/>
      </c>
      <c r="M211" s="15" t="str">
        <f>IF($C211,BETAW20T!L211,"")</f>
        <v/>
      </c>
      <c r="N211" s="14" t="str">
        <f>IF($C211,BETAW20T!M211,"")</f>
        <v/>
      </c>
      <c r="O211" s="13" t="str">
        <f>IF($C211,BETAW20T!N211,"")</f>
        <v/>
      </c>
      <c r="P211" s="12" t="str">
        <f>IF($C211,BETAW20T!O211,"")</f>
        <v/>
      </c>
    </row>
    <row r="212" spans="2:16" x14ac:dyDescent="0.3">
      <c r="B212" s="21">
        <f>BETAW20T!B212</f>
        <v>44109</v>
      </c>
      <c r="C212" s="73">
        <f t="shared" si="15"/>
        <v>0</v>
      </c>
      <c r="D212" s="20" t="str">
        <f>IF($C212,BETAW20T!C212,"")</f>
        <v/>
      </c>
      <c r="E212" s="22" t="str">
        <f>IF($C212,BETAW20T!D212,"")</f>
        <v/>
      </c>
      <c r="F212" s="16" t="str">
        <f>IF($C212,BETAW20T!E212,"")</f>
        <v/>
      </c>
      <c r="G212" s="16" t="str">
        <f>IF($C212,BETAW20T!F212,"")</f>
        <v/>
      </c>
      <c r="H212" s="17" t="str">
        <f>IF($C212,BETAW20T!G212,"")</f>
        <v/>
      </c>
      <c r="I212" s="16" t="str">
        <f>IF($C212,BETAW20T!H212,"")</f>
        <v/>
      </c>
      <c r="J212" s="18" t="str">
        <f>IF($C212,BETAW20T!I212,"")</f>
        <v/>
      </c>
      <c r="K212" s="17" t="str">
        <f>IF($C212,BETAW20T!J212,"")</f>
        <v/>
      </c>
      <c r="L212" s="16" t="str">
        <f>IF($C212,BETAW20T!K212,"")</f>
        <v/>
      </c>
      <c r="M212" s="15" t="str">
        <f>IF($C212,BETAW20T!L212,"")</f>
        <v/>
      </c>
      <c r="N212" s="14" t="str">
        <f>IF($C212,BETAW20T!M212,"")</f>
        <v/>
      </c>
      <c r="O212" s="13" t="str">
        <f>IF($C212,BETAW20T!N212,"")</f>
        <v/>
      </c>
      <c r="P212" s="12" t="str">
        <f>IF($C212,BETAW20T!O212,"")</f>
        <v/>
      </c>
    </row>
    <row r="213" spans="2:16" x14ac:dyDescent="0.3">
      <c r="B213" s="21">
        <f>BETAW20T!B213</f>
        <v>44106</v>
      </c>
      <c r="C213" s="73">
        <f t="shared" ref="C213:C217" si="16">IF(AND($B213&gt;=$D$3,OR($B213&lt;=$D$4,$B214&lt;$D$4)),1,0)</f>
        <v>0</v>
      </c>
      <c r="D213" s="20" t="str">
        <f>IF($C213,BETAW20T!C213,"")</f>
        <v/>
      </c>
      <c r="E213" s="22" t="str">
        <f>IF($C213,BETAW20T!D213,"")</f>
        <v/>
      </c>
      <c r="F213" s="16" t="str">
        <f>IF($C213,BETAW20T!E213,"")</f>
        <v/>
      </c>
      <c r="G213" s="16" t="str">
        <f>IF($C213,BETAW20T!F213,"")</f>
        <v/>
      </c>
      <c r="H213" s="17" t="str">
        <f>IF($C213,BETAW20T!G213,"")</f>
        <v/>
      </c>
      <c r="I213" s="16" t="str">
        <f>IF($C213,BETAW20T!H213,"")</f>
        <v/>
      </c>
      <c r="J213" s="18" t="str">
        <f>IF($C213,BETAW20T!I213,"")</f>
        <v/>
      </c>
      <c r="K213" s="17" t="str">
        <f>IF($C213,BETAW20T!J213,"")</f>
        <v/>
      </c>
      <c r="L213" s="16" t="str">
        <f>IF($C213,BETAW20T!K213,"")</f>
        <v/>
      </c>
      <c r="M213" s="15" t="str">
        <f>IF($C213,BETAW20T!L213,"")</f>
        <v/>
      </c>
      <c r="N213" s="14" t="str">
        <f>IF($C213,BETAW20T!M213,"")</f>
        <v/>
      </c>
      <c r="O213" s="13" t="str">
        <f>IF($C213,BETAW20T!N213,"")</f>
        <v/>
      </c>
      <c r="P213" s="12" t="str">
        <f>IF($C213,BETAW20T!O213,"")</f>
        <v/>
      </c>
    </row>
    <row r="214" spans="2:16" x14ac:dyDescent="0.3">
      <c r="B214" s="21">
        <f>BETAW20T!B214</f>
        <v>44105</v>
      </c>
      <c r="C214" s="73">
        <f t="shared" si="16"/>
        <v>0</v>
      </c>
      <c r="D214" s="20" t="str">
        <f>IF($C214,BETAW20T!C214,"")</f>
        <v/>
      </c>
      <c r="E214" s="22" t="str">
        <f>IF($C214,BETAW20T!D214,"")</f>
        <v/>
      </c>
      <c r="F214" s="16" t="str">
        <f>IF($C214,BETAW20T!E214,"")</f>
        <v/>
      </c>
      <c r="G214" s="16" t="str">
        <f>IF($C214,BETAW20T!F214,"")</f>
        <v/>
      </c>
      <c r="H214" s="17" t="str">
        <f>IF($C214,BETAW20T!G214,"")</f>
        <v/>
      </c>
      <c r="I214" s="16" t="str">
        <f>IF($C214,BETAW20T!H214,"")</f>
        <v/>
      </c>
      <c r="J214" s="18" t="str">
        <f>IF($C214,BETAW20T!I214,"")</f>
        <v/>
      </c>
      <c r="K214" s="17" t="str">
        <f>IF($C214,BETAW20T!J214,"")</f>
        <v/>
      </c>
      <c r="L214" s="16" t="str">
        <f>IF($C214,BETAW20T!K214,"")</f>
        <v/>
      </c>
      <c r="M214" s="15" t="str">
        <f>IF($C214,BETAW20T!L214,"")</f>
        <v/>
      </c>
      <c r="N214" s="14" t="str">
        <f>IF($C214,BETAW20T!M214,"")</f>
        <v/>
      </c>
      <c r="O214" s="13" t="str">
        <f>IF($C214,BETAW20T!N214,"")</f>
        <v/>
      </c>
      <c r="P214" s="12" t="str">
        <f>IF($C214,BETAW20T!O214,"")</f>
        <v/>
      </c>
    </row>
    <row r="215" spans="2:16" x14ac:dyDescent="0.3">
      <c r="B215" s="21">
        <f>BETAW20T!B215</f>
        <v>44104</v>
      </c>
      <c r="C215" s="73">
        <f t="shared" si="16"/>
        <v>0</v>
      </c>
      <c r="D215" s="20" t="str">
        <f>IF($C215,BETAW20T!C215,"")</f>
        <v/>
      </c>
      <c r="E215" s="22" t="str">
        <f>IF($C215,BETAW20T!D215,"")</f>
        <v/>
      </c>
      <c r="F215" s="16" t="str">
        <f>IF($C215,BETAW20T!E215,"")</f>
        <v/>
      </c>
      <c r="G215" s="16" t="str">
        <f>IF($C215,BETAW20T!F215,"")</f>
        <v/>
      </c>
      <c r="H215" s="17" t="str">
        <f>IF($C215,BETAW20T!G215,"")</f>
        <v/>
      </c>
      <c r="I215" s="16" t="str">
        <f>IF($C215,BETAW20T!H215,"")</f>
        <v/>
      </c>
      <c r="J215" s="18" t="str">
        <f>IF($C215,BETAW20T!I215,"")</f>
        <v/>
      </c>
      <c r="K215" s="17" t="str">
        <f>IF($C215,BETAW20T!J215,"")</f>
        <v/>
      </c>
      <c r="L215" s="16" t="str">
        <f>IF($C215,BETAW20T!K215,"")</f>
        <v/>
      </c>
      <c r="M215" s="15" t="str">
        <f>IF($C215,BETAW20T!L215,"")</f>
        <v/>
      </c>
      <c r="N215" s="14" t="str">
        <f>IF($C215,BETAW20T!M215,"")</f>
        <v/>
      </c>
      <c r="O215" s="13" t="str">
        <f>IF($C215,BETAW20T!N215,"")</f>
        <v/>
      </c>
      <c r="P215" s="12" t="str">
        <f>IF($C215,BETAW20T!O215,"")</f>
        <v/>
      </c>
    </row>
    <row r="216" spans="2:16" x14ac:dyDescent="0.3">
      <c r="B216" s="21">
        <f>BETAW20T!B216</f>
        <v>44103</v>
      </c>
      <c r="C216" s="73">
        <f t="shared" si="16"/>
        <v>0</v>
      </c>
      <c r="D216" s="20" t="str">
        <f>IF($C216,BETAW20T!C216,"")</f>
        <v/>
      </c>
      <c r="E216" s="22" t="str">
        <f>IF($C216,BETAW20T!D216,"")</f>
        <v/>
      </c>
      <c r="F216" s="16" t="str">
        <f>IF($C216,BETAW20T!E216,"")</f>
        <v/>
      </c>
      <c r="G216" s="16" t="str">
        <f>IF($C216,BETAW20T!F216,"")</f>
        <v/>
      </c>
      <c r="H216" s="17" t="str">
        <f>IF($C216,BETAW20T!G216,"")</f>
        <v/>
      </c>
      <c r="I216" s="16" t="str">
        <f>IF($C216,BETAW20T!H216,"")</f>
        <v/>
      </c>
      <c r="J216" s="18" t="str">
        <f>IF($C216,BETAW20T!I216,"")</f>
        <v/>
      </c>
      <c r="K216" s="17" t="str">
        <f>IF($C216,BETAW20T!J216,"")</f>
        <v/>
      </c>
      <c r="L216" s="16" t="str">
        <f>IF($C216,BETAW20T!K216,"")</f>
        <v/>
      </c>
      <c r="M216" s="15" t="str">
        <f>IF($C216,BETAW20T!L216,"")</f>
        <v/>
      </c>
      <c r="N216" s="14" t="str">
        <f>IF($C216,BETAW20T!M216,"")</f>
        <v/>
      </c>
      <c r="O216" s="13" t="str">
        <f>IF($C216,BETAW20T!N216,"")</f>
        <v/>
      </c>
      <c r="P216" s="12" t="str">
        <f>IF($C216,BETAW20T!O216,"")</f>
        <v/>
      </c>
    </row>
    <row r="217" spans="2:16" x14ac:dyDescent="0.3">
      <c r="B217" s="21">
        <f>BETAW20T!B217</f>
        <v>44102</v>
      </c>
      <c r="C217" s="73">
        <f t="shared" si="16"/>
        <v>0</v>
      </c>
      <c r="D217" s="20" t="str">
        <f>IF($C217,BETAW20T!C217,"")</f>
        <v/>
      </c>
      <c r="E217" s="22" t="str">
        <f>IF($C217,BETAW20T!D217,"")</f>
        <v/>
      </c>
      <c r="F217" s="16" t="str">
        <f>IF($C217,BETAW20T!E217,"")</f>
        <v/>
      </c>
      <c r="G217" s="16" t="str">
        <f>IF($C217,BETAW20T!F217,"")</f>
        <v/>
      </c>
      <c r="H217" s="17" t="str">
        <f>IF($C217,BETAW20T!G217,"")</f>
        <v/>
      </c>
      <c r="I217" s="16" t="str">
        <f>IF($C217,BETAW20T!H217,"")</f>
        <v/>
      </c>
      <c r="J217" s="18" t="str">
        <f>IF($C217,BETAW20T!I217,"")</f>
        <v/>
      </c>
      <c r="K217" s="17" t="str">
        <f>IF($C217,BETAW20T!J217,"")</f>
        <v/>
      </c>
      <c r="L217" s="16" t="str">
        <f>IF($C217,BETAW20T!K217,"")</f>
        <v/>
      </c>
      <c r="M217" s="15" t="str">
        <f>IF($C217,BETAW20T!L217,"")</f>
        <v/>
      </c>
      <c r="N217" s="14" t="str">
        <f>IF($C217,BETAW20T!M217,"")</f>
        <v/>
      </c>
      <c r="O217" s="13" t="str">
        <f>IF($C217,BETAW20T!N217,"")</f>
        <v/>
      </c>
      <c r="P217" s="12" t="str">
        <f>IF($C217,BETAW20T!O217,"")</f>
        <v/>
      </c>
    </row>
    <row r="218" spans="2:16" x14ac:dyDescent="0.3">
      <c r="B218" s="21">
        <f>BETAW20T!B218</f>
        <v>44099</v>
      </c>
      <c r="C218" s="73">
        <f t="shared" ref="C218:C222" si="17">IF(AND($B218&gt;=$D$3,OR($B218&lt;=$D$4,$B219&lt;$D$4)),1,0)</f>
        <v>0</v>
      </c>
      <c r="D218" s="20" t="str">
        <f>IF($C218,BETAW20T!C218,"")</f>
        <v/>
      </c>
      <c r="E218" s="22" t="str">
        <f>IF($C218,BETAW20T!D218,"")</f>
        <v/>
      </c>
      <c r="F218" s="16" t="str">
        <f>IF($C218,BETAW20T!E218,"")</f>
        <v/>
      </c>
      <c r="G218" s="16" t="str">
        <f>IF($C218,BETAW20T!F218,"")</f>
        <v/>
      </c>
      <c r="H218" s="17" t="str">
        <f>IF($C218,BETAW20T!G218,"")</f>
        <v/>
      </c>
      <c r="I218" s="16" t="str">
        <f>IF($C218,BETAW20T!H218,"")</f>
        <v/>
      </c>
      <c r="J218" s="18" t="str">
        <f>IF($C218,BETAW20T!I218,"")</f>
        <v/>
      </c>
      <c r="K218" s="17" t="str">
        <f>IF($C218,BETAW20T!J218,"")</f>
        <v/>
      </c>
      <c r="L218" s="16" t="str">
        <f>IF($C218,BETAW20T!K218,"")</f>
        <v/>
      </c>
      <c r="M218" s="15" t="str">
        <f>IF($C218,BETAW20T!L218,"")</f>
        <v/>
      </c>
      <c r="N218" s="14" t="str">
        <f>IF($C218,BETAW20T!M218,"")</f>
        <v/>
      </c>
      <c r="O218" s="13" t="str">
        <f>IF($C218,BETAW20T!N218,"")</f>
        <v/>
      </c>
      <c r="P218" s="12" t="str">
        <f>IF($C218,BETAW20T!O218,"")</f>
        <v/>
      </c>
    </row>
    <row r="219" spans="2:16" x14ac:dyDescent="0.3">
      <c r="B219" s="21">
        <f>BETAW20T!B219</f>
        <v>44098</v>
      </c>
      <c r="C219" s="73">
        <f t="shared" si="17"/>
        <v>0</v>
      </c>
      <c r="D219" s="20" t="str">
        <f>IF($C219,BETAW20T!C219,"")</f>
        <v/>
      </c>
      <c r="E219" s="22" t="str">
        <f>IF($C219,BETAW20T!D219,"")</f>
        <v/>
      </c>
      <c r="F219" s="16" t="str">
        <f>IF($C219,BETAW20T!E219,"")</f>
        <v/>
      </c>
      <c r="G219" s="16" t="str">
        <f>IF($C219,BETAW20T!F219,"")</f>
        <v/>
      </c>
      <c r="H219" s="17" t="str">
        <f>IF($C219,BETAW20T!G219,"")</f>
        <v/>
      </c>
      <c r="I219" s="16" t="str">
        <f>IF($C219,BETAW20T!H219,"")</f>
        <v/>
      </c>
      <c r="J219" s="18" t="str">
        <f>IF($C219,BETAW20T!I219,"")</f>
        <v/>
      </c>
      <c r="K219" s="17" t="str">
        <f>IF($C219,BETAW20T!J219,"")</f>
        <v/>
      </c>
      <c r="L219" s="16" t="str">
        <f>IF($C219,BETAW20T!K219,"")</f>
        <v/>
      </c>
      <c r="M219" s="15" t="str">
        <f>IF($C219,BETAW20T!L219,"")</f>
        <v/>
      </c>
      <c r="N219" s="14" t="str">
        <f>IF($C219,BETAW20T!M219,"")</f>
        <v/>
      </c>
      <c r="O219" s="13" t="str">
        <f>IF($C219,BETAW20T!N219,"")</f>
        <v/>
      </c>
      <c r="P219" s="12" t="str">
        <f>IF($C219,BETAW20T!O219,"")</f>
        <v/>
      </c>
    </row>
    <row r="220" spans="2:16" x14ac:dyDescent="0.3">
      <c r="B220" s="21">
        <f>BETAW20T!B220</f>
        <v>44097</v>
      </c>
      <c r="C220" s="73">
        <f t="shared" si="17"/>
        <v>0</v>
      </c>
      <c r="D220" s="20" t="str">
        <f>IF($C220,BETAW20T!C220,"")</f>
        <v/>
      </c>
      <c r="E220" s="22" t="str">
        <f>IF($C220,BETAW20T!D220,"")</f>
        <v/>
      </c>
      <c r="F220" s="16" t="str">
        <f>IF($C220,BETAW20T!E220,"")</f>
        <v/>
      </c>
      <c r="G220" s="16" t="str">
        <f>IF($C220,BETAW20T!F220,"")</f>
        <v/>
      </c>
      <c r="H220" s="17" t="str">
        <f>IF($C220,BETAW20T!G220,"")</f>
        <v/>
      </c>
      <c r="I220" s="16" t="str">
        <f>IF($C220,BETAW20T!H220,"")</f>
        <v/>
      </c>
      <c r="J220" s="18" t="str">
        <f>IF($C220,BETAW20T!I220,"")</f>
        <v/>
      </c>
      <c r="K220" s="17" t="str">
        <f>IF($C220,BETAW20T!J220,"")</f>
        <v/>
      </c>
      <c r="L220" s="16" t="str">
        <f>IF($C220,BETAW20T!K220,"")</f>
        <v/>
      </c>
      <c r="M220" s="15" t="str">
        <f>IF($C220,BETAW20T!L220,"")</f>
        <v/>
      </c>
      <c r="N220" s="14" t="str">
        <f>IF($C220,BETAW20T!M220,"")</f>
        <v/>
      </c>
      <c r="O220" s="13" t="str">
        <f>IF($C220,BETAW20T!N220,"")</f>
        <v/>
      </c>
      <c r="P220" s="12" t="str">
        <f>IF($C220,BETAW20T!O220,"")</f>
        <v/>
      </c>
    </row>
    <row r="221" spans="2:16" x14ac:dyDescent="0.3">
      <c r="B221" s="21">
        <f>BETAW20T!B221</f>
        <v>44096</v>
      </c>
      <c r="C221" s="73">
        <f t="shared" si="17"/>
        <v>0</v>
      </c>
      <c r="D221" s="20" t="str">
        <f>IF($C221,BETAW20T!C221,"")</f>
        <v/>
      </c>
      <c r="E221" s="22" t="str">
        <f>IF($C221,BETAW20T!D221,"")</f>
        <v/>
      </c>
      <c r="F221" s="16" t="str">
        <f>IF($C221,BETAW20T!E221,"")</f>
        <v/>
      </c>
      <c r="G221" s="16" t="str">
        <f>IF($C221,BETAW20T!F221,"")</f>
        <v/>
      </c>
      <c r="H221" s="17" t="str">
        <f>IF($C221,BETAW20T!G221,"")</f>
        <v/>
      </c>
      <c r="I221" s="16" t="str">
        <f>IF($C221,BETAW20T!H221,"")</f>
        <v/>
      </c>
      <c r="J221" s="18" t="str">
        <f>IF($C221,BETAW20T!I221,"")</f>
        <v/>
      </c>
      <c r="K221" s="17" t="str">
        <f>IF($C221,BETAW20T!J221,"")</f>
        <v/>
      </c>
      <c r="L221" s="16" t="str">
        <f>IF($C221,BETAW20T!K221,"")</f>
        <v/>
      </c>
      <c r="M221" s="15" t="str">
        <f>IF($C221,BETAW20T!L221,"")</f>
        <v/>
      </c>
      <c r="N221" s="14" t="str">
        <f>IF($C221,BETAW20T!M221,"")</f>
        <v/>
      </c>
      <c r="O221" s="13" t="str">
        <f>IF($C221,BETAW20T!N221,"")</f>
        <v/>
      </c>
      <c r="P221" s="12" t="str">
        <f>IF($C221,BETAW20T!O221,"")</f>
        <v/>
      </c>
    </row>
    <row r="222" spans="2:16" x14ac:dyDescent="0.3">
      <c r="B222" s="21">
        <f>BETAW20T!B222</f>
        <v>44095</v>
      </c>
      <c r="C222" s="73">
        <f t="shared" si="17"/>
        <v>0</v>
      </c>
      <c r="D222" s="20" t="str">
        <f>IF($C222,BETAW20T!C222,"")</f>
        <v/>
      </c>
      <c r="E222" s="22" t="str">
        <f>IF($C222,BETAW20T!D222,"")</f>
        <v/>
      </c>
      <c r="F222" s="16" t="str">
        <f>IF($C222,BETAW20T!E222,"")</f>
        <v/>
      </c>
      <c r="G222" s="16" t="str">
        <f>IF($C222,BETAW20T!F222,"")</f>
        <v/>
      </c>
      <c r="H222" s="17" t="str">
        <f>IF($C222,BETAW20T!G222,"")</f>
        <v/>
      </c>
      <c r="I222" s="16" t="str">
        <f>IF($C222,BETAW20T!H222,"")</f>
        <v/>
      </c>
      <c r="J222" s="18" t="str">
        <f>IF($C222,BETAW20T!I222,"")</f>
        <v/>
      </c>
      <c r="K222" s="17" t="str">
        <f>IF($C222,BETAW20T!J222,"")</f>
        <v/>
      </c>
      <c r="L222" s="16" t="str">
        <f>IF($C222,BETAW20T!K222,"")</f>
        <v/>
      </c>
      <c r="M222" s="15" t="str">
        <f>IF($C222,BETAW20T!L222,"")</f>
        <v/>
      </c>
      <c r="N222" s="14" t="str">
        <f>IF($C222,BETAW20T!M222,"")</f>
        <v/>
      </c>
      <c r="O222" s="13" t="str">
        <f>IF($C222,BETAW20T!N222,"")</f>
        <v/>
      </c>
      <c r="P222" s="12" t="str">
        <f>IF($C222,BETAW20T!O222,"")</f>
        <v/>
      </c>
    </row>
    <row r="223" spans="2:16" x14ac:dyDescent="0.3">
      <c r="B223" s="21">
        <f>BETAW20T!B223</f>
        <v>44092</v>
      </c>
      <c r="C223" s="73">
        <f t="shared" ref="C223:C242" si="18">IF(AND($B223&gt;=$D$3,OR($B223&lt;=$D$4,$B224&lt;$D$4)),1,0)</f>
        <v>0</v>
      </c>
      <c r="D223" s="20" t="str">
        <f>IF($C223,BETAW20T!C223,"")</f>
        <v/>
      </c>
      <c r="E223" s="22" t="str">
        <f>IF($C223,BETAW20T!D223,"")</f>
        <v/>
      </c>
      <c r="F223" s="16" t="str">
        <f>IF($C223,BETAW20T!E223,"")</f>
        <v/>
      </c>
      <c r="G223" s="16" t="str">
        <f>IF($C223,BETAW20T!F223,"")</f>
        <v/>
      </c>
      <c r="H223" s="17" t="str">
        <f>IF($C223,BETAW20T!G223,"")</f>
        <v/>
      </c>
      <c r="I223" s="16" t="str">
        <f>IF($C223,BETAW20T!H223,"")</f>
        <v/>
      </c>
      <c r="J223" s="18" t="str">
        <f>IF($C223,BETAW20T!I223,"")</f>
        <v/>
      </c>
      <c r="K223" s="17" t="str">
        <f>IF($C223,BETAW20T!J223,"")</f>
        <v/>
      </c>
      <c r="L223" s="16" t="str">
        <f>IF($C223,BETAW20T!K223,"")</f>
        <v/>
      </c>
      <c r="M223" s="15" t="str">
        <f>IF($C223,BETAW20T!L223,"")</f>
        <v/>
      </c>
      <c r="N223" s="14" t="str">
        <f>IF($C223,BETAW20T!M223,"")</f>
        <v/>
      </c>
      <c r="O223" s="13" t="str">
        <f>IF($C223,BETAW20T!N223,"")</f>
        <v/>
      </c>
      <c r="P223" s="12" t="str">
        <f>IF($C223,BETAW20T!O223,"")</f>
        <v/>
      </c>
    </row>
    <row r="224" spans="2:16" x14ac:dyDescent="0.3">
      <c r="B224" s="21">
        <f>BETAW20T!B224</f>
        <v>44091</v>
      </c>
      <c r="C224" s="73">
        <f t="shared" si="18"/>
        <v>0</v>
      </c>
      <c r="D224" s="20" t="str">
        <f>IF($C224,BETAW20T!C224,"")</f>
        <v/>
      </c>
      <c r="E224" s="22" t="str">
        <f>IF($C224,BETAW20T!D224,"")</f>
        <v/>
      </c>
      <c r="F224" s="16" t="str">
        <f>IF($C224,BETAW20T!E224,"")</f>
        <v/>
      </c>
      <c r="G224" s="16" t="str">
        <f>IF($C224,BETAW20T!F224,"")</f>
        <v/>
      </c>
      <c r="H224" s="17" t="str">
        <f>IF($C224,BETAW20T!G224,"")</f>
        <v/>
      </c>
      <c r="I224" s="16" t="str">
        <f>IF($C224,BETAW20T!H224,"")</f>
        <v/>
      </c>
      <c r="J224" s="18" t="str">
        <f>IF($C224,BETAW20T!I224,"")</f>
        <v/>
      </c>
      <c r="K224" s="17" t="str">
        <f>IF($C224,BETAW20T!J224,"")</f>
        <v/>
      </c>
      <c r="L224" s="16" t="str">
        <f>IF($C224,BETAW20T!K224,"")</f>
        <v/>
      </c>
      <c r="M224" s="15" t="str">
        <f>IF($C224,BETAW20T!L224,"")</f>
        <v/>
      </c>
      <c r="N224" s="14" t="str">
        <f>IF($C224,BETAW20T!M224,"")</f>
        <v/>
      </c>
      <c r="O224" s="13" t="str">
        <f>IF($C224,BETAW20T!N224,"")</f>
        <v/>
      </c>
      <c r="P224" s="12" t="str">
        <f>IF($C224,BETAW20T!O224,"")</f>
        <v/>
      </c>
    </row>
    <row r="225" spans="2:16" x14ac:dyDescent="0.3">
      <c r="B225" s="21">
        <f>BETAW20T!B225</f>
        <v>44090</v>
      </c>
      <c r="C225" s="73">
        <f t="shared" si="18"/>
        <v>0</v>
      </c>
      <c r="D225" s="20" t="str">
        <f>IF($C225,BETAW20T!C225,"")</f>
        <v/>
      </c>
      <c r="E225" s="22" t="str">
        <f>IF($C225,BETAW20T!D225,"")</f>
        <v/>
      </c>
      <c r="F225" s="16" t="str">
        <f>IF($C225,BETAW20T!E225,"")</f>
        <v/>
      </c>
      <c r="G225" s="16" t="str">
        <f>IF($C225,BETAW20T!F225,"")</f>
        <v/>
      </c>
      <c r="H225" s="17" t="str">
        <f>IF($C225,BETAW20T!G225,"")</f>
        <v/>
      </c>
      <c r="I225" s="16" t="str">
        <f>IF($C225,BETAW20T!H225,"")</f>
        <v/>
      </c>
      <c r="J225" s="18" t="str">
        <f>IF($C225,BETAW20T!I225,"")</f>
        <v/>
      </c>
      <c r="K225" s="17" t="str">
        <f>IF($C225,BETAW20T!J225,"")</f>
        <v/>
      </c>
      <c r="L225" s="16" t="str">
        <f>IF($C225,BETAW20T!K225,"")</f>
        <v/>
      </c>
      <c r="M225" s="15" t="str">
        <f>IF($C225,BETAW20T!L225,"")</f>
        <v/>
      </c>
      <c r="N225" s="14" t="str">
        <f>IF($C225,BETAW20T!M225,"")</f>
        <v/>
      </c>
      <c r="O225" s="13" t="str">
        <f>IF($C225,BETAW20T!N225,"")</f>
        <v/>
      </c>
      <c r="P225" s="12" t="str">
        <f>IF($C225,BETAW20T!O225,"")</f>
        <v/>
      </c>
    </row>
    <row r="226" spans="2:16" x14ac:dyDescent="0.3">
      <c r="B226" s="21">
        <f>BETAW20T!B226</f>
        <v>44089</v>
      </c>
      <c r="C226" s="73">
        <f t="shared" si="18"/>
        <v>0</v>
      </c>
      <c r="D226" s="20" t="str">
        <f>IF($C226,BETAW20T!C226,"")</f>
        <v/>
      </c>
      <c r="E226" s="22" t="str">
        <f>IF($C226,BETAW20T!D226,"")</f>
        <v/>
      </c>
      <c r="F226" s="16" t="str">
        <f>IF($C226,BETAW20T!E226,"")</f>
        <v/>
      </c>
      <c r="G226" s="16" t="str">
        <f>IF($C226,BETAW20T!F226,"")</f>
        <v/>
      </c>
      <c r="H226" s="17" t="str">
        <f>IF($C226,BETAW20T!G226,"")</f>
        <v/>
      </c>
      <c r="I226" s="16" t="str">
        <f>IF($C226,BETAW20T!H226,"")</f>
        <v/>
      </c>
      <c r="J226" s="18" t="str">
        <f>IF($C226,BETAW20T!I226,"")</f>
        <v/>
      </c>
      <c r="K226" s="17" t="str">
        <f>IF($C226,BETAW20T!J226,"")</f>
        <v/>
      </c>
      <c r="L226" s="16" t="str">
        <f>IF($C226,BETAW20T!K226,"")</f>
        <v/>
      </c>
      <c r="M226" s="15" t="str">
        <f>IF($C226,BETAW20T!L226,"")</f>
        <v/>
      </c>
      <c r="N226" s="14" t="str">
        <f>IF($C226,BETAW20T!M226,"")</f>
        <v/>
      </c>
      <c r="O226" s="13" t="str">
        <f>IF($C226,BETAW20T!N226,"")</f>
        <v/>
      </c>
      <c r="P226" s="12" t="str">
        <f>IF($C226,BETAW20T!O226,"")</f>
        <v/>
      </c>
    </row>
    <row r="227" spans="2:16" x14ac:dyDescent="0.3">
      <c r="B227" s="21">
        <f>BETAW20T!B227</f>
        <v>44088</v>
      </c>
      <c r="C227" s="73">
        <f t="shared" si="18"/>
        <v>0</v>
      </c>
      <c r="D227" s="20" t="str">
        <f>IF($C227,BETAW20T!C227,"")</f>
        <v/>
      </c>
      <c r="E227" s="22" t="str">
        <f>IF($C227,BETAW20T!D227,"")</f>
        <v/>
      </c>
      <c r="F227" s="16" t="str">
        <f>IF($C227,BETAW20T!E227,"")</f>
        <v/>
      </c>
      <c r="G227" s="16" t="str">
        <f>IF($C227,BETAW20T!F227,"")</f>
        <v/>
      </c>
      <c r="H227" s="17" t="str">
        <f>IF($C227,BETAW20T!G227,"")</f>
        <v/>
      </c>
      <c r="I227" s="16" t="str">
        <f>IF($C227,BETAW20T!H227,"")</f>
        <v/>
      </c>
      <c r="J227" s="18" t="str">
        <f>IF($C227,BETAW20T!I227,"")</f>
        <v/>
      </c>
      <c r="K227" s="17" t="str">
        <f>IF($C227,BETAW20T!J227,"")</f>
        <v/>
      </c>
      <c r="L227" s="16" t="str">
        <f>IF($C227,BETAW20T!K227,"")</f>
        <v/>
      </c>
      <c r="M227" s="15" t="str">
        <f>IF($C227,BETAW20T!L227,"")</f>
        <v/>
      </c>
      <c r="N227" s="14" t="str">
        <f>IF($C227,BETAW20T!M227,"")</f>
        <v/>
      </c>
      <c r="O227" s="13" t="str">
        <f>IF($C227,BETAW20T!N227,"")</f>
        <v/>
      </c>
      <c r="P227" s="12" t="str">
        <f>IF($C227,BETAW20T!O227,"")</f>
        <v/>
      </c>
    </row>
    <row r="228" spans="2:16" x14ac:dyDescent="0.3">
      <c r="B228" s="21">
        <f>BETAW20T!B228</f>
        <v>44085</v>
      </c>
      <c r="C228" s="73">
        <f t="shared" si="18"/>
        <v>0</v>
      </c>
      <c r="D228" s="20" t="str">
        <f>IF($C228,BETAW20T!C228,"")</f>
        <v/>
      </c>
      <c r="E228" s="22" t="str">
        <f>IF($C228,BETAW20T!D228,"")</f>
        <v/>
      </c>
      <c r="F228" s="16" t="str">
        <f>IF($C228,BETAW20T!E228,"")</f>
        <v/>
      </c>
      <c r="G228" s="16" t="str">
        <f>IF($C228,BETAW20T!F228,"")</f>
        <v/>
      </c>
      <c r="H228" s="17" t="str">
        <f>IF($C228,BETAW20T!G228,"")</f>
        <v/>
      </c>
      <c r="I228" s="16" t="str">
        <f>IF($C228,BETAW20T!H228,"")</f>
        <v/>
      </c>
      <c r="J228" s="18" t="str">
        <f>IF($C228,BETAW20T!I228,"")</f>
        <v/>
      </c>
      <c r="K228" s="17" t="str">
        <f>IF($C228,BETAW20T!J228,"")</f>
        <v/>
      </c>
      <c r="L228" s="16" t="str">
        <f>IF($C228,BETAW20T!K228,"")</f>
        <v/>
      </c>
      <c r="M228" s="15" t="str">
        <f>IF($C228,BETAW20T!L228,"")</f>
        <v/>
      </c>
      <c r="N228" s="14" t="str">
        <f>IF($C228,BETAW20T!M228,"")</f>
        <v/>
      </c>
      <c r="O228" s="13" t="str">
        <f>IF($C228,BETAW20T!N228,"")</f>
        <v/>
      </c>
      <c r="P228" s="12" t="str">
        <f>IF($C228,BETAW20T!O228,"")</f>
        <v/>
      </c>
    </row>
    <row r="229" spans="2:16" x14ac:dyDescent="0.3">
      <c r="B229" s="21">
        <f>BETAW20T!B229</f>
        <v>44084</v>
      </c>
      <c r="C229" s="73">
        <f t="shared" si="18"/>
        <v>0</v>
      </c>
      <c r="D229" s="20" t="str">
        <f>IF($C229,BETAW20T!C229,"")</f>
        <v/>
      </c>
      <c r="E229" s="22" t="str">
        <f>IF($C229,BETAW20T!D229,"")</f>
        <v/>
      </c>
      <c r="F229" s="16" t="str">
        <f>IF($C229,BETAW20T!E229,"")</f>
        <v/>
      </c>
      <c r="G229" s="16" t="str">
        <f>IF($C229,BETAW20T!F229,"")</f>
        <v/>
      </c>
      <c r="H229" s="17" t="str">
        <f>IF($C229,BETAW20T!G229,"")</f>
        <v/>
      </c>
      <c r="I229" s="16" t="str">
        <f>IF($C229,BETAW20T!H229,"")</f>
        <v/>
      </c>
      <c r="J229" s="18" t="str">
        <f>IF($C229,BETAW20T!I229,"")</f>
        <v/>
      </c>
      <c r="K229" s="17" t="str">
        <f>IF($C229,BETAW20T!J229,"")</f>
        <v/>
      </c>
      <c r="L229" s="16" t="str">
        <f>IF($C229,BETAW20T!K229,"")</f>
        <v/>
      </c>
      <c r="M229" s="15" t="str">
        <f>IF($C229,BETAW20T!L229,"")</f>
        <v/>
      </c>
      <c r="N229" s="14" t="str">
        <f>IF($C229,BETAW20T!M229,"")</f>
        <v/>
      </c>
      <c r="O229" s="13" t="str">
        <f>IF($C229,BETAW20T!N229,"")</f>
        <v/>
      </c>
      <c r="P229" s="12" t="str">
        <f>IF($C229,BETAW20T!O229,"")</f>
        <v/>
      </c>
    </row>
    <row r="230" spans="2:16" x14ac:dyDescent="0.3">
      <c r="B230" s="21">
        <f>BETAW20T!B230</f>
        <v>44083</v>
      </c>
      <c r="C230" s="73">
        <f t="shared" si="18"/>
        <v>0</v>
      </c>
      <c r="D230" s="20" t="str">
        <f>IF($C230,BETAW20T!C230,"")</f>
        <v/>
      </c>
      <c r="E230" s="22" t="str">
        <f>IF($C230,BETAW20T!D230,"")</f>
        <v/>
      </c>
      <c r="F230" s="16" t="str">
        <f>IF($C230,BETAW20T!E230,"")</f>
        <v/>
      </c>
      <c r="G230" s="16" t="str">
        <f>IF($C230,BETAW20T!F230,"")</f>
        <v/>
      </c>
      <c r="H230" s="17" t="str">
        <f>IF($C230,BETAW20T!G230,"")</f>
        <v/>
      </c>
      <c r="I230" s="16" t="str">
        <f>IF($C230,BETAW20T!H230,"")</f>
        <v/>
      </c>
      <c r="J230" s="18" t="str">
        <f>IF($C230,BETAW20T!I230,"")</f>
        <v/>
      </c>
      <c r="K230" s="17" t="str">
        <f>IF($C230,BETAW20T!J230,"")</f>
        <v/>
      </c>
      <c r="L230" s="16" t="str">
        <f>IF($C230,BETAW20T!K230,"")</f>
        <v/>
      </c>
      <c r="M230" s="15" t="str">
        <f>IF($C230,BETAW20T!L230,"")</f>
        <v/>
      </c>
      <c r="N230" s="14" t="str">
        <f>IF($C230,BETAW20T!M230,"")</f>
        <v/>
      </c>
      <c r="O230" s="13" t="str">
        <f>IF($C230,BETAW20T!N230,"")</f>
        <v/>
      </c>
      <c r="P230" s="12" t="str">
        <f>IF($C230,BETAW20T!O230,"")</f>
        <v/>
      </c>
    </row>
    <row r="231" spans="2:16" x14ac:dyDescent="0.3">
      <c r="B231" s="21">
        <f>BETAW20T!B231</f>
        <v>44082</v>
      </c>
      <c r="C231" s="73">
        <f t="shared" si="18"/>
        <v>0</v>
      </c>
      <c r="D231" s="20" t="str">
        <f>IF($C231,BETAW20T!C231,"")</f>
        <v/>
      </c>
      <c r="E231" s="22" t="str">
        <f>IF($C231,BETAW20T!D231,"")</f>
        <v/>
      </c>
      <c r="F231" s="16" t="str">
        <f>IF($C231,BETAW20T!E231,"")</f>
        <v/>
      </c>
      <c r="G231" s="16" t="str">
        <f>IF($C231,BETAW20T!F231,"")</f>
        <v/>
      </c>
      <c r="H231" s="17" t="str">
        <f>IF($C231,BETAW20T!G231,"")</f>
        <v/>
      </c>
      <c r="I231" s="16" t="str">
        <f>IF($C231,BETAW20T!H231,"")</f>
        <v/>
      </c>
      <c r="J231" s="18" t="str">
        <f>IF($C231,BETAW20T!I231,"")</f>
        <v/>
      </c>
      <c r="K231" s="17" t="str">
        <f>IF($C231,BETAW20T!J231,"")</f>
        <v/>
      </c>
      <c r="L231" s="16" t="str">
        <f>IF($C231,BETAW20T!K231,"")</f>
        <v/>
      </c>
      <c r="M231" s="15" t="str">
        <f>IF($C231,BETAW20T!L231,"")</f>
        <v/>
      </c>
      <c r="N231" s="14" t="str">
        <f>IF($C231,BETAW20T!M231,"")</f>
        <v/>
      </c>
      <c r="O231" s="13" t="str">
        <f>IF($C231,BETAW20T!N231,"")</f>
        <v/>
      </c>
      <c r="P231" s="12" t="str">
        <f>IF($C231,BETAW20T!O231,"")</f>
        <v/>
      </c>
    </row>
    <row r="232" spans="2:16" x14ac:dyDescent="0.3">
      <c r="B232" s="21">
        <f>BETAW20T!B232</f>
        <v>44081</v>
      </c>
      <c r="C232" s="73">
        <f t="shared" si="18"/>
        <v>0</v>
      </c>
      <c r="D232" s="20" t="str">
        <f>IF($C232,BETAW20T!C232,"")</f>
        <v/>
      </c>
      <c r="E232" s="22" t="str">
        <f>IF($C232,BETAW20T!D232,"")</f>
        <v/>
      </c>
      <c r="F232" s="16" t="str">
        <f>IF($C232,BETAW20T!E232,"")</f>
        <v/>
      </c>
      <c r="G232" s="16" t="str">
        <f>IF($C232,BETAW20T!F232,"")</f>
        <v/>
      </c>
      <c r="H232" s="17" t="str">
        <f>IF($C232,BETAW20T!G232,"")</f>
        <v/>
      </c>
      <c r="I232" s="16" t="str">
        <f>IF($C232,BETAW20T!H232,"")</f>
        <v/>
      </c>
      <c r="J232" s="18" t="str">
        <f>IF($C232,BETAW20T!I232,"")</f>
        <v/>
      </c>
      <c r="K232" s="17" t="str">
        <f>IF($C232,BETAW20T!J232,"")</f>
        <v/>
      </c>
      <c r="L232" s="16" t="str">
        <f>IF($C232,BETAW20T!K232,"")</f>
        <v/>
      </c>
      <c r="M232" s="15" t="str">
        <f>IF($C232,BETAW20T!L232,"")</f>
        <v/>
      </c>
      <c r="N232" s="14" t="str">
        <f>IF($C232,BETAW20T!M232,"")</f>
        <v/>
      </c>
      <c r="O232" s="13" t="str">
        <f>IF($C232,BETAW20T!N232,"")</f>
        <v/>
      </c>
      <c r="P232" s="12" t="str">
        <f>IF($C232,BETAW20T!O232,"")</f>
        <v/>
      </c>
    </row>
    <row r="233" spans="2:16" x14ac:dyDescent="0.3">
      <c r="B233" s="21">
        <f>BETAW20T!B233</f>
        <v>44078</v>
      </c>
      <c r="C233" s="73">
        <f t="shared" si="18"/>
        <v>0</v>
      </c>
      <c r="D233" s="20" t="str">
        <f>IF($C233,BETAW20T!C233,"")</f>
        <v/>
      </c>
      <c r="E233" s="22" t="str">
        <f>IF($C233,BETAW20T!D233,"")</f>
        <v/>
      </c>
      <c r="F233" s="16" t="str">
        <f>IF($C233,BETAW20T!E233,"")</f>
        <v/>
      </c>
      <c r="G233" s="16" t="str">
        <f>IF($C233,BETAW20T!F233,"")</f>
        <v/>
      </c>
      <c r="H233" s="17" t="str">
        <f>IF($C233,BETAW20T!G233,"")</f>
        <v/>
      </c>
      <c r="I233" s="16" t="str">
        <f>IF($C233,BETAW20T!H233,"")</f>
        <v/>
      </c>
      <c r="J233" s="18" t="str">
        <f>IF($C233,BETAW20T!I233,"")</f>
        <v/>
      </c>
      <c r="K233" s="17" t="str">
        <f>IF($C233,BETAW20T!J233,"")</f>
        <v/>
      </c>
      <c r="L233" s="16" t="str">
        <f>IF($C233,BETAW20T!K233,"")</f>
        <v/>
      </c>
      <c r="M233" s="15" t="str">
        <f>IF($C233,BETAW20T!L233,"")</f>
        <v/>
      </c>
      <c r="N233" s="14" t="str">
        <f>IF($C233,BETAW20T!M233,"")</f>
        <v/>
      </c>
      <c r="O233" s="13" t="str">
        <f>IF($C233,BETAW20T!N233,"")</f>
        <v/>
      </c>
      <c r="P233" s="12" t="str">
        <f>IF($C233,BETAW20T!O233,"")</f>
        <v/>
      </c>
    </row>
    <row r="234" spans="2:16" x14ac:dyDescent="0.3">
      <c r="B234" s="21">
        <f>BETAW20T!B234</f>
        <v>44077</v>
      </c>
      <c r="C234" s="73">
        <f t="shared" si="18"/>
        <v>0</v>
      </c>
      <c r="D234" s="20" t="str">
        <f>IF($C234,BETAW20T!C234,"")</f>
        <v/>
      </c>
      <c r="E234" s="22" t="str">
        <f>IF($C234,BETAW20T!D234,"")</f>
        <v/>
      </c>
      <c r="F234" s="16" t="str">
        <f>IF($C234,BETAW20T!E234,"")</f>
        <v/>
      </c>
      <c r="G234" s="16" t="str">
        <f>IF($C234,BETAW20T!F234,"")</f>
        <v/>
      </c>
      <c r="H234" s="17" t="str">
        <f>IF($C234,BETAW20T!G234,"")</f>
        <v/>
      </c>
      <c r="I234" s="16" t="str">
        <f>IF($C234,BETAW20T!H234,"")</f>
        <v/>
      </c>
      <c r="J234" s="18" t="str">
        <f>IF($C234,BETAW20T!I234,"")</f>
        <v/>
      </c>
      <c r="K234" s="17" t="str">
        <f>IF($C234,BETAW20T!J234,"")</f>
        <v/>
      </c>
      <c r="L234" s="16" t="str">
        <f>IF($C234,BETAW20T!K234,"")</f>
        <v/>
      </c>
      <c r="M234" s="15" t="str">
        <f>IF($C234,BETAW20T!L234,"")</f>
        <v/>
      </c>
      <c r="N234" s="14" t="str">
        <f>IF($C234,BETAW20T!M234,"")</f>
        <v/>
      </c>
      <c r="O234" s="13" t="str">
        <f>IF($C234,BETAW20T!N234,"")</f>
        <v/>
      </c>
      <c r="P234" s="12" t="str">
        <f>IF($C234,BETAW20T!O234,"")</f>
        <v/>
      </c>
    </row>
    <row r="235" spans="2:16" x14ac:dyDescent="0.3">
      <c r="B235" s="21">
        <f>BETAW20T!B235</f>
        <v>44076</v>
      </c>
      <c r="C235" s="73">
        <f t="shared" si="18"/>
        <v>0</v>
      </c>
      <c r="D235" s="20" t="str">
        <f>IF($C235,BETAW20T!C235,"")</f>
        <v/>
      </c>
      <c r="E235" s="22" t="str">
        <f>IF($C235,BETAW20T!D235,"")</f>
        <v/>
      </c>
      <c r="F235" s="16" t="str">
        <f>IF($C235,BETAW20T!E235,"")</f>
        <v/>
      </c>
      <c r="G235" s="16" t="str">
        <f>IF($C235,BETAW20T!F235,"")</f>
        <v/>
      </c>
      <c r="H235" s="17" t="str">
        <f>IF($C235,BETAW20T!G235,"")</f>
        <v/>
      </c>
      <c r="I235" s="16" t="str">
        <f>IF($C235,BETAW20T!H235,"")</f>
        <v/>
      </c>
      <c r="J235" s="18" t="str">
        <f>IF($C235,BETAW20T!I235,"")</f>
        <v/>
      </c>
      <c r="K235" s="17" t="str">
        <f>IF($C235,BETAW20T!J235,"")</f>
        <v/>
      </c>
      <c r="L235" s="16" t="str">
        <f>IF($C235,BETAW20T!K235,"")</f>
        <v/>
      </c>
      <c r="M235" s="15" t="str">
        <f>IF($C235,BETAW20T!L235,"")</f>
        <v/>
      </c>
      <c r="N235" s="14" t="str">
        <f>IF($C235,BETAW20T!M235,"")</f>
        <v/>
      </c>
      <c r="O235" s="13" t="str">
        <f>IF($C235,BETAW20T!N235,"")</f>
        <v/>
      </c>
      <c r="P235" s="12" t="str">
        <f>IF($C235,BETAW20T!O235,"")</f>
        <v/>
      </c>
    </row>
    <row r="236" spans="2:16" x14ac:dyDescent="0.3">
      <c r="B236" s="21">
        <f>BETAW20T!B236</f>
        <v>44075</v>
      </c>
      <c r="C236" s="73">
        <f t="shared" si="18"/>
        <v>0</v>
      </c>
      <c r="D236" s="20" t="str">
        <f>IF($C236,BETAW20T!C236,"")</f>
        <v/>
      </c>
      <c r="E236" s="22" t="str">
        <f>IF($C236,BETAW20T!D236,"")</f>
        <v/>
      </c>
      <c r="F236" s="16" t="str">
        <f>IF($C236,BETAW20T!E236,"")</f>
        <v/>
      </c>
      <c r="G236" s="16" t="str">
        <f>IF($C236,BETAW20T!F236,"")</f>
        <v/>
      </c>
      <c r="H236" s="17" t="str">
        <f>IF($C236,BETAW20T!G236,"")</f>
        <v/>
      </c>
      <c r="I236" s="16" t="str">
        <f>IF($C236,BETAW20T!H236,"")</f>
        <v/>
      </c>
      <c r="J236" s="18" t="str">
        <f>IF($C236,BETAW20T!I236,"")</f>
        <v/>
      </c>
      <c r="K236" s="17" t="str">
        <f>IF($C236,BETAW20T!J236,"")</f>
        <v/>
      </c>
      <c r="L236" s="16" t="str">
        <f>IF($C236,BETAW20T!K236,"")</f>
        <v/>
      </c>
      <c r="M236" s="15" t="str">
        <f>IF($C236,BETAW20T!L236,"")</f>
        <v/>
      </c>
      <c r="N236" s="14" t="str">
        <f>IF($C236,BETAW20T!M236,"")</f>
        <v/>
      </c>
      <c r="O236" s="13" t="str">
        <f>IF($C236,BETAW20T!N236,"")</f>
        <v/>
      </c>
      <c r="P236" s="12" t="str">
        <f>IF($C236,BETAW20T!O236,"")</f>
        <v/>
      </c>
    </row>
    <row r="237" spans="2:16" x14ac:dyDescent="0.3">
      <c r="B237" s="21">
        <f>BETAW20T!B237</f>
        <v>44074</v>
      </c>
      <c r="C237" s="73">
        <f t="shared" si="18"/>
        <v>0</v>
      </c>
      <c r="D237" s="20" t="str">
        <f>IF($C237,BETAW20T!C237,"")</f>
        <v/>
      </c>
      <c r="E237" s="22" t="str">
        <f>IF($C237,BETAW20T!D237,"")</f>
        <v/>
      </c>
      <c r="F237" s="16" t="str">
        <f>IF($C237,BETAW20T!E237,"")</f>
        <v/>
      </c>
      <c r="G237" s="16" t="str">
        <f>IF($C237,BETAW20T!F237,"")</f>
        <v/>
      </c>
      <c r="H237" s="17" t="str">
        <f>IF($C237,BETAW20T!G237,"")</f>
        <v/>
      </c>
      <c r="I237" s="16" t="str">
        <f>IF($C237,BETAW20T!H237,"")</f>
        <v/>
      </c>
      <c r="J237" s="18" t="str">
        <f>IF($C237,BETAW20T!I237,"")</f>
        <v/>
      </c>
      <c r="K237" s="17" t="str">
        <f>IF($C237,BETAW20T!J237,"")</f>
        <v/>
      </c>
      <c r="L237" s="16" t="str">
        <f>IF($C237,BETAW20T!K237,"")</f>
        <v/>
      </c>
      <c r="M237" s="15" t="str">
        <f>IF($C237,BETAW20T!L237,"")</f>
        <v/>
      </c>
      <c r="N237" s="14" t="str">
        <f>IF($C237,BETAW20T!M237,"")</f>
        <v/>
      </c>
      <c r="O237" s="13" t="str">
        <f>IF($C237,BETAW20T!N237,"")</f>
        <v/>
      </c>
      <c r="P237" s="12" t="str">
        <f>IF($C237,BETAW20T!O237,"")</f>
        <v/>
      </c>
    </row>
    <row r="238" spans="2:16" x14ac:dyDescent="0.3">
      <c r="B238" s="21">
        <f>BETAW20T!B238</f>
        <v>44071</v>
      </c>
      <c r="C238" s="73">
        <f t="shared" si="18"/>
        <v>0</v>
      </c>
      <c r="D238" s="20" t="str">
        <f>IF($C238,BETAW20T!C238,"")</f>
        <v/>
      </c>
      <c r="E238" s="22" t="str">
        <f>IF($C238,BETAW20T!D238,"")</f>
        <v/>
      </c>
      <c r="F238" s="16" t="str">
        <f>IF($C238,BETAW20T!E238,"")</f>
        <v/>
      </c>
      <c r="G238" s="16" t="str">
        <f>IF($C238,BETAW20T!F238,"")</f>
        <v/>
      </c>
      <c r="H238" s="17" t="str">
        <f>IF($C238,BETAW20T!G238,"")</f>
        <v/>
      </c>
      <c r="I238" s="16" t="str">
        <f>IF($C238,BETAW20T!H238,"")</f>
        <v/>
      </c>
      <c r="J238" s="18" t="str">
        <f>IF($C238,BETAW20T!I238,"")</f>
        <v/>
      </c>
      <c r="K238" s="17" t="str">
        <f>IF($C238,BETAW20T!J238,"")</f>
        <v/>
      </c>
      <c r="L238" s="16" t="str">
        <f>IF($C238,BETAW20T!K238,"")</f>
        <v/>
      </c>
      <c r="M238" s="15" t="str">
        <f>IF($C238,BETAW20T!L238,"")</f>
        <v/>
      </c>
      <c r="N238" s="14" t="str">
        <f>IF($C238,BETAW20T!M238,"")</f>
        <v/>
      </c>
      <c r="O238" s="13" t="str">
        <f>IF($C238,BETAW20T!N238,"")</f>
        <v/>
      </c>
      <c r="P238" s="12" t="str">
        <f>IF($C238,BETAW20T!O238,"")</f>
        <v/>
      </c>
    </row>
    <row r="239" spans="2:16" x14ac:dyDescent="0.3">
      <c r="B239" s="21">
        <f>BETAW20T!B239</f>
        <v>44070</v>
      </c>
      <c r="C239" s="73">
        <f t="shared" si="18"/>
        <v>0</v>
      </c>
      <c r="D239" s="20" t="str">
        <f>IF($C239,BETAW20T!C239,"")</f>
        <v/>
      </c>
      <c r="E239" s="22" t="str">
        <f>IF($C239,BETAW20T!D239,"")</f>
        <v/>
      </c>
      <c r="F239" s="16" t="str">
        <f>IF($C239,BETAW20T!E239,"")</f>
        <v/>
      </c>
      <c r="G239" s="16" t="str">
        <f>IF($C239,BETAW20T!F239,"")</f>
        <v/>
      </c>
      <c r="H239" s="17" t="str">
        <f>IF($C239,BETAW20T!G239,"")</f>
        <v/>
      </c>
      <c r="I239" s="16" t="str">
        <f>IF($C239,BETAW20T!H239,"")</f>
        <v/>
      </c>
      <c r="J239" s="18" t="str">
        <f>IF($C239,BETAW20T!I239,"")</f>
        <v/>
      </c>
      <c r="K239" s="17" t="str">
        <f>IF($C239,BETAW20T!J239,"")</f>
        <v/>
      </c>
      <c r="L239" s="16" t="str">
        <f>IF($C239,BETAW20T!K239,"")</f>
        <v/>
      </c>
      <c r="M239" s="15" t="str">
        <f>IF($C239,BETAW20T!L239,"")</f>
        <v/>
      </c>
      <c r="N239" s="14" t="str">
        <f>IF($C239,BETAW20T!M239,"")</f>
        <v/>
      </c>
      <c r="O239" s="13" t="str">
        <f>IF($C239,BETAW20T!N239,"")</f>
        <v/>
      </c>
      <c r="P239" s="12" t="str">
        <f>IF($C239,BETAW20T!O239,"")</f>
        <v/>
      </c>
    </row>
    <row r="240" spans="2:16" x14ac:dyDescent="0.3">
      <c r="B240" s="21">
        <f>BETAW20T!B240</f>
        <v>44069</v>
      </c>
      <c r="C240" s="73">
        <f t="shared" si="18"/>
        <v>0</v>
      </c>
      <c r="D240" s="20" t="str">
        <f>IF($C240,BETAW20T!C240,"")</f>
        <v/>
      </c>
      <c r="E240" s="22" t="str">
        <f>IF($C240,BETAW20T!D240,"")</f>
        <v/>
      </c>
      <c r="F240" s="16" t="str">
        <f>IF($C240,BETAW20T!E240,"")</f>
        <v/>
      </c>
      <c r="G240" s="16" t="str">
        <f>IF($C240,BETAW20T!F240,"")</f>
        <v/>
      </c>
      <c r="H240" s="17" t="str">
        <f>IF($C240,BETAW20T!G240,"")</f>
        <v/>
      </c>
      <c r="I240" s="16" t="str">
        <f>IF($C240,BETAW20T!H240,"")</f>
        <v/>
      </c>
      <c r="J240" s="18" t="str">
        <f>IF($C240,BETAW20T!I240,"")</f>
        <v/>
      </c>
      <c r="K240" s="17" t="str">
        <f>IF($C240,BETAW20T!J240,"")</f>
        <v/>
      </c>
      <c r="L240" s="16" t="str">
        <f>IF($C240,BETAW20T!K240,"")</f>
        <v/>
      </c>
      <c r="M240" s="15" t="str">
        <f>IF($C240,BETAW20T!L240,"")</f>
        <v/>
      </c>
      <c r="N240" s="14" t="str">
        <f>IF($C240,BETAW20T!M240,"")</f>
        <v/>
      </c>
      <c r="O240" s="13" t="str">
        <f>IF($C240,BETAW20T!N240,"")</f>
        <v/>
      </c>
      <c r="P240" s="12" t="str">
        <f>IF($C240,BETAW20T!O240,"")</f>
        <v/>
      </c>
    </row>
    <row r="241" spans="2:16" x14ac:dyDescent="0.3">
      <c r="B241" s="21">
        <f>BETAW20T!B241</f>
        <v>44068</v>
      </c>
      <c r="C241" s="73">
        <f t="shared" si="18"/>
        <v>0</v>
      </c>
      <c r="D241" s="20" t="str">
        <f>IF($C241,BETAW20T!C241,"")</f>
        <v/>
      </c>
      <c r="E241" s="22" t="str">
        <f>IF($C241,BETAW20T!D241,"")</f>
        <v/>
      </c>
      <c r="F241" s="16" t="str">
        <f>IF($C241,BETAW20T!E241,"")</f>
        <v/>
      </c>
      <c r="G241" s="16" t="str">
        <f>IF($C241,BETAW20T!F241,"")</f>
        <v/>
      </c>
      <c r="H241" s="17" t="str">
        <f>IF($C241,BETAW20T!G241,"")</f>
        <v/>
      </c>
      <c r="I241" s="16" t="str">
        <f>IF($C241,BETAW20T!H241,"")</f>
        <v/>
      </c>
      <c r="J241" s="18" t="str">
        <f>IF($C241,BETAW20T!I241,"")</f>
        <v/>
      </c>
      <c r="K241" s="17" t="str">
        <f>IF($C241,BETAW20T!J241,"")</f>
        <v/>
      </c>
      <c r="L241" s="16" t="str">
        <f>IF($C241,BETAW20T!K241,"")</f>
        <v/>
      </c>
      <c r="M241" s="15" t="str">
        <f>IF($C241,BETAW20T!L241,"")</f>
        <v/>
      </c>
      <c r="N241" s="14" t="str">
        <f>IF($C241,BETAW20T!M241,"")</f>
        <v/>
      </c>
      <c r="O241" s="13" t="str">
        <f>IF($C241,BETAW20T!N241,"")</f>
        <v/>
      </c>
      <c r="P241" s="12" t="str">
        <f>IF($C241,BETAW20T!O241,"")</f>
        <v/>
      </c>
    </row>
    <row r="242" spans="2:16" x14ac:dyDescent="0.3">
      <c r="B242" s="21">
        <f>BETAW20T!B242</f>
        <v>44067</v>
      </c>
      <c r="C242" s="73">
        <f t="shared" si="18"/>
        <v>0</v>
      </c>
      <c r="D242" s="20" t="str">
        <f>IF($C242,BETAW20T!C242,"")</f>
        <v/>
      </c>
      <c r="E242" s="22" t="str">
        <f>IF($C242,BETAW20T!D242,"")</f>
        <v/>
      </c>
      <c r="F242" s="16" t="str">
        <f>IF($C242,BETAW20T!E242,"")</f>
        <v/>
      </c>
      <c r="G242" s="16" t="str">
        <f>IF($C242,BETAW20T!F242,"")</f>
        <v/>
      </c>
      <c r="H242" s="17" t="str">
        <f>IF($C242,BETAW20T!G242,"")</f>
        <v/>
      </c>
      <c r="I242" s="16" t="str">
        <f>IF($C242,BETAW20T!H242,"")</f>
        <v/>
      </c>
      <c r="J242" s="18" t="str">
        <f>IF($C242,BETAW20T!I242,"")</f>
        <v/>
      </c>
      <c r="K242" s="17" t="str">
        <f>IF($C242,BETAW20T!J242,"")</f>
        <v/>
      </c>
      <c r="L242" s="16" t="str">
        <f>IF($C242,BETAW20T!K242,"")</f>
        <v/>
      </c>
      <c r="M242" s="15" t="str">
        <f>IF($C242,BETAW20T!L242,"")</f>
        <v/>
      </c>
      <c r="N242" s="14" t="str">
        <f>IF($C242,BETAW20T!M242,"")</f>
        <v/>
      </c>
      <c r="O242" s="13" t="str">
        <f>IF($C242,BETAW20T!N242,"")</f>
        <v/>
      </c>
      <c r="P242" s="12" t="str">
        <f>IF($C242,BETAW20T!O242,"")</f>
        <v/>
      </c>
    </row>
    <row r="243" spans="2:16" x14ac:dyDescent="0.3">
      <c r="B243" s="21">
        <f>BETAW20T!B243</f>
        <v>44064</v>
      </c>
      <c r="C243" s="73">
        <f t="shared" ref="C243:C247" si="19">IF(AND($B243&gt;=$D$3,OR($B243&lt;=$D$4,$B244&lt;$D$4)),1,0)</f>
        <v>0</v>
      </c>
      <c r="D243" s="20" t="str">
        <f>IF($C243,BETAW20T!C243,"")</f>
        <v/>
      </c>
      <c r="E243" s="22" t="str">
        <f>IF($C243,BETAW20T!D243,"")</f>
        <v/>
      </c>
      <c r="F243" s="16" t="str">
        <f>IF($C243,BETAW20T!E243,"")</f>
        <v/>
      </c>
      <c r="G243" s="16" t="str">
        <f>IF($C243,BETAW20T!F243,"")</f>
        <v/>
      </c>
      <c r="H243" s="17" t="str">
        <f>IF($C243,BETAW20T!G243,"")</f>
        <v/>
      </c>
      <c r="I243" s="16" t="str">
        <f>IF($C243,BETAW20T!H243,"")</f>
        <v/>
      </c>
      <c r="J243" s="18" t="str">
        <f>IF($C243,BETAW20T!I243,"")</f>
        <v/>
      </c>
      <c r="K243" s="17" t="str">
        <f>IF($C243,BETAW20T!J243,"")</f>
        <v/>
      </c>
      <c r="L243" s="16" t="str">
        <f>IF($C243,BETAW20T!K243,"")</f>
        <v/>
      </c>
      <c r="M243" s="15" t="str">
        <f>IF($C243,BETAW20T!L243,"")</f>
        <v/>
      </c>
      <c r="N243" s="14" t="str">
        <f>IF($C243,BETAW20T!M243,"")</f>
        <v/>
      </c>
      <c r="O243" s="13" t="str">
        <f>IF($C243,BETAW20T!N243,"")</f>
        <v/>
      </c>
      <c r="P243" s="12" t="str">
        <f>IF($C243,BETAW20T!O243,"")</f>
        <v/>
      </c>
    </row>
    <row r="244" spans="2:16" x14ac:dyDescent="0.3">
      <c r="B244" s="21">
        <f>BETAW20T!B244</f>
        <v>44063</v>
      </c>
      <c r="C244" s="73">
        <f t="shared" si="19"/>
        <v>0</v>
      </c>
      <c r="D244" s="20" t="str">
        <f>IF($C244,BETAW20T!C244,"")</f>
        <v/>
      </c>
      <c r="E244" s="22" t="str">
        <f>IF($C244,BETAW20T!D244,"")</f>
        <v/>
      </c>
      <c r="F244" s="16" t="str">
        <f>IF($C244,BETAW20T!E244,"")</f>
        <v/>
      </c>
      <c r="G244" s="16" t="str">
        <f>IF($C244,BETAW20T!F244,"")</f>
        <v/>
      </c>
      <c r="H244" s="17" t="str">
        <f>IF($C244,BETAW20T!G244,"")</f>
        <v/>
      </c>
      <c r="I244" s="16" t="str">
        <f>IF($C244,BETAW20T!H244,"")</f>
        <v/>
      </c>
      <c r="J244" s="18" t="str">
        <f>IF($C244,BETAW20T!I244,"")</f>
        <v/>
      </c>
      <c r="K244" s="17" t="str">
        <f>IF($C244,BETAW20T!J244,"")</f>
        <v/>
      </c>
      <c r="L244" s="16" t="str">
        <f>IF($C244,BETAW20T!K244,"")</f>
        <v/>
      </c>
      <c r="M244" s="15" t="str">
        <f>IF($C244,BETAW20T!L244,"")</f>
        <v/>
      </c>
      <c r="N244" s="14" t="str">
        <f>IF($C244,BETAW20T!M244,"")</f>
        <v/>
      </c>
      <c r="O244" s="13" t="str">
        <f>IF($C244,BETAW20T!N244,"")</f>
        <v/>
      </c>
      <c r="P244" s="12" t="str">
        <f>IF($C244,BETAW20T!O244,"")</f>
        <v/>
      </c>
    </row>
    <row r="245" spans="2:16" x14ac:dyDescent="0.3">
      <c r="B245" s="21">
        <f>BETAW20T!B245</f>
        <v>44062</v>
      </c>
      <c r="C245" s="73">
        <f t="shared" si="19"/>
        <v>0</v>
      </c>
      <c r="D245" s="20" t="str">
        <f>IF($C245,BETAW20T!C245,"")</f>
        <v/>
      </c>
      <c r="E245" s="22" t="str">
        <f>IF($C245,BETAW20T!D245,"")</f>
        <v/>
      </c>
      <c r="F245" s="16" t="str">
        <f>IF($C245,BETAW20T!E245,"")</f>
        <v/>
      </c>
      <c r="G245" s="16" t="str">
        <f>IF($C245,BETAW20T!F245,"")</f>
        <v/>
      </c>
      <c r="H245" s="17" t="str">
        <f>IF($C245,BETAW20T!G245,"")</f>
        <v/>
      </c>
      <c r="I245" s="16" t="str">
        <f>IF($C245,BETAW20T!H245,"")</f>
        <v/>
      </c>
      <c r="J245" s="18" t="str">
        <f>IF($C245,BETAW20T!I245,"")</f>
        <v/>
      </c>
      <c r="K245" s="17" t="str">
        <f>IF($C245,BETAW20T!J245,"")</f>
        <v/>
      </c>
      <c r="L245" s="16" t="str">
        <f>IF($C245,BETAW20T!K245,"")</f>
        <v/>
      </c>
      <c r="M245" s="15" t="str">
        <f>IF($C245,BETAW20T!L245,"")</f>
        <v/>
      </c>
      <c r="N245" s="14" t="str">
        <f>IF($C245,BETAW20T!M245,"")</f>
        <v/>
      </c>
      <c r="O245" s="13" t="str">
        <f>IF($C245,BETAW20T!N245,"")</f>
        <v/>
      </c>
      <c r="P245" s="12" t="str">
        <f>IF($C245,BETAW20T!O245,"")</f>
        <v/>
      </c>
    </row>
    <row r="246" spans="2:16" x14ac:dyDescent="0.3">
      <c r="B246" s="21">
        <f>BETAW20T!B246</f>
        <v>44061</v>
      </c>
      <c r="C246" s="73">
        <f t="shared" si="19"/>
        <v>0</v>
      </c>
      <c r="D246" s="20" t="str">
        <f>IF($C246,BETAW20T!C246,"")</f>
        <v/>
      </c>
      <c r="E246" s="22" t="str">
        <f>IF($C246,BETAW20T!D246,"")</f>
        <v/>
      </c>
      <c r="F246" s="16" t="str">
        <f>IF($C246,BETAW20T!E246,"")</f>
        <v/>
      </c>
      <c r="G246" s="16" t="str">
        <f>IF($C246,BETAW20T!F246,"")</f>
        <v/>
      </c>
      <c r="H246" s="17" t="str">
        <f>IF($C246,BETAW20T!G246,"")</f>
        <v/>
      </c>
      <c r="I246" s="16" t="str">
        <f>IF($C246,BETAW20T!H246,"")</f>
        <v/>
      </c>
      <c r="J246" s="18" t="str">
        <f>IF($C246,BETAW20T!I246,"")</f>
        <v/>
      </c>
      <c r="K246" s="17" t="str">
        <f>IF($C246,BETAW20T!J246,"")</f>
        <v/>
      </c>
      <c r="L246" s="16" t="str">
        <f>IF($C246,BETAW20T!K246,"")</f>
        <v/>
      </c>
      <c r="M246" s="15" t="str">
        <f>IF($C246,BETAW20T!L246,"")</f>
        <v/>
      </c>
      <c r="N246" s="14" t="str">
        <f>IF($C246,BETAW20T!M246,"")</f>
        <v/>
      </c>
      <c r="O246" s="13" t="str">
        <f>IF($C246,BETAW20T!N246,"")</f>
        <v/>
      </c>
      <c r="P246" s="12" t="str">
        <f>IF($C246,BETAW20T!O246,"")</f>
        <v/>
      </c>
    </row>
    <row r="247" spans="2:16" x14ac:dyDescent="0.3">
      <c r="B247" s="21">
        <f>BETAW20T!B247</f>
        <v>44060</v>
      </c>
      <c r="C247" s="73">
        <f t="shared" si="19"/>
        <v>0</v>
      </c>
      <c r="D247" s="20" t="str">
        <f>IF($C247,BETAW20T!C247,"")</f>
        <v/>
      </c>
      <c r="E247" s="22" t="str">
        <f>IF($C247,BETAW20T!D247,"")</f>
        <v/>
      </c>
      <c r="F247" s="16" t="str">
        <f>IF($C247,BETAW20T!E247,"")</f>
        <v/>
      </c>
      <c r="G247" s="16" t="str">
        <f>IF($C247,BETAW20T!F247,"")</f>
        <v/>
      </c>
      <c r="H247" s="17" t="str">
        <f>IF($C247,BETAW20T!G247,"")</f>
        <v/>
      </c>
      <c r="I247" s="16" t="str">
        <f>IF($C247,BETAW20T!H247,"")</f>
        <v/>
      </c>
      <c r="J247" s="18" t="str">
        <f>IF($C247,BETAW20T!I247,"")</f>
        <v/>
      </c>
      <c r="K247" s="17" t="str">
        <f>IF($C247,BETAW20T!J247,"")</f>
        <v/>
      </c>
      <c r="L247" s="16" t="str">
        <f>IF($C247,BETAW20T!K247,"")</f>
        <v/>
      </c>
      <c r="M247" s="15" t="str">
        <f>IF($C247,BETAW20T!L247,"")</f>
        <v/>
      </c>
      <c r="N247" s="14" t="str">
        <f>IF($C247,BETAW20T!M247,"")</f>
        <v/>
      </c>
      <c r="O247" s="13" t="str">
        <f>IF($C247,BETAW20T!N247,"")</f>
        <v/>
      </c>
      <c r="P247" s="12" t="str">
        <f>IF($C247,BETAW20T!O247,"")</f>
        <v/>
      </c>
    </row>
    <row r="248" spans="2:16" x14ac:dyDescent="0.3">
      <c r="B248" s="21">
        <f>BETAW20T!B248</f>
        <v>44057</v>
      </c>
      <c r="C248" s="73">
        <f t="shared" ref="C248:C252" si="20">IF(AND($B248&gt;=$D$3,OR($B248&lt;=$D$4,$B249&lt;$D$4)),1,0)</f>
        <v>0</v>
      </c>
      <c r="D248" s="20" t="str">
        <f>IF($C248,BETAW20T!C248,"")</f>
        <v/>
      </c>
      <c r="E248" s="22" t="str">
        <f>IF($C248,BETAW20T!D248,"")</f>
        <v/>
      </c>
      <c r="F248" s="16" t="str">
        <f>IF($C248,BETAW20T!E248,"")</f>
        <v/>
      </c>
      <c r="G248" s="16" t="str">
        <f>IF($C248,BETAW20T!F248,"")</f>
        <v/>
      </c>
      <c r="H248" s="17" t="str">
        <f>IF($C248,BETAW20T!G248,"")</f>
        <v/>
      </c>
      <c r="I248" s="16" t="str">
        <f>IF($C248,BETAW20T!H248,"")</f>
        <v/>
      </c>
      <c r="J248" s="18" t="str">
        <f>IF($C248,BETAW20T!I248,"")</f>
        <v/>
      </c>
      <c r="K248" s="17" t="str">
        <f>IF($C248,BETAW20T!J248,"")</f>
        <v/>
      </c>
      <c r="L248" s="16" t="str">
        <f>IF($C248,BETAW20T!K248,"")</f>
        <v/>
      </c>
      <c r="M248" s="15" t="str">
        <f>IF($C248,BETAW20T!L248,"")</f>
        <v/>
      </c>
      <c r="N248" s="14" t="str">
        <f>IF($C248,BETAW20T!M248,"")</f>
        <v/>
      </c>
      <c r="O248" s="13" t="str">
        <f>IF($C248,BETAW20T!N248,"")</f>
        <v/>
      </c>
      <c r="P248" s="12" t="str">
        <f>IF($C248,BETAW20T!O248,"")</f>
        <v/>
      </c>
    </row>
    <row r="249" spans="2:16" x14ac:dyDescent="0.3">
      <c r="B249" s="21">
        <f>BETAW20T!B249</f>
        <v>44056</v>
      </c>
      <c r="C249" s="73">
        <f t="shared" si="20"/>
        <v>0</v>
      </c>
      <c r="D249" s="20" t="str">
        <f>IF($C249,BETAW20T!C249,"")</f>
        <v/>
      </c>
      <c r="E249" s="22" t="str">
        <f>IF($C249,BETAW20T!D249,"")</f>
        <v/>
      </c>
      <c r="F249" s="16" t="str">
        <f>IF($C249,BETAW20T!E249,"")</f>
        <v/>
      </c>
      <c r="G249" s="16" t="str">
        <f>IF($C249,BETAW20T!F249,"")</f>
        <v/>
      </c>
      <c r="H249" s="17" t="str">
        <f>IF($C249,BETAW20T!G249,"")</f>
        <v/>
      </c>
      <c r="I249" s="16" t="str">
        <f>IF($C249,BETAW20T!H249,"")</f>
        <v/>
      </c>
      <c r="J249" s="18" t="str">
        <f>IF($C249,BETAW20T!I249,"")</f>
        <v/>
      </c>
      <c r="K249" s="17" t="str">
        <f>IF($C249,BETAW20T!J249,"")</f>
        <v/>
      </c>
      <c r="L249" s="16" t="str">
        <f>IF($C249,BETAW20T!K249,"")</f>
        <v/>
      </c>
      <c r="M249" s="15" t="str">
        <f>IF($C249,BETAW20T!L249,"")</f>
        <v/>
      </c>
      <c r="N249" s="14" t="str">
        <f>IF($C249,BETAW20T!M249,"")</f>
        <v/>
      </c>
      <c r="O249" s="13" t="str">
        <f>IF($C249,BETAW20T!N249,"")</f>
        <v/>
      </c>
      <c r="P249" s="12" t="str">
        <f>IF($C249,BETAW20T!O249,"")</f>
        <v/>
      </c>
    </row>
    <row r="250" spans="2:16" x14ac:dyDescent="0.3">
      <c r="B250" s="21">
        <f>BETAW20T!B250</f>
        <v>44055</v>
      </c>
      <c r="C250" s="73">
        <f t="shared" si="20"/>
        <v>0</v>
      </c>
      <c r="D250" s="20" t="str">
        <f>IF($C250,BETAW20T!C250,"")</f>
        <v/>
      </c>
      <c r="E250" s="22" t="str">
        <f>IF($C250,BETAW20T!D250,"")</f>
        <v/>
      </c>
      <c r="F250" s="16" t="str">
        <f>IF($C250,BETAW20T!E250,"")</f>
        <v/>
      </c>
      <c r="G250" s="16" t="str">
        <f>IF($C250,BETAW20T!F250,"")</f>
        <v/>
      </c>
      <c r="H250" s="17" t="str">
        <f>IF($C250,BETAW20T!G250,"")</f>
        <v/>
      </c>
      <c r="I250" s="16" t="str">
        <f>IF($C250,BETAW20T!H250,"")</f>
        <v/>
      </c>
      <c r="J250" s="18" t="str">
        <f>IF($C250,BETAW20T!I250,"")</f>
        <v/>
      </c>
      <c r="K250" s="17" t="str">
        <f>IF($C250,BETAW20T!J250,"")</f>
        <v/>
      </c>
      <c r="L250" s="16" t="str">
        <f>IF($C250,BETAW20T!K250,"")</f>
        <v/>
      </c>
      <c r="M250" s="15" t="str">
        <f>IF($C250,BETAW20T!L250,"")</f>
        <v/>
      </c>
      <c r="N250" s="14" t="str">
        <f>IF($C250,BETAW20T!M250,"")</f>
        <v/>
      </c>
      <c r="O250" s="13" t="str">
        <f>IF($C250,BETAW20T!N250,"")</f>
        <v/>
      </c>
      <c r="P250" s="12" t="str">
        <f>IF($C250,BETAW20T!O250,"")</f>
        <v/>
      </c>
    </row>
    <row r="251" spans="2:16" x14ac:dyDescent="0.3">
      <c r="B251" s="21">
        <f>BETAW20T!B251</f>
        <v>44054</v>
      </c>
      <c r="C251" s="73">
        <f t="shared" si="20"/>
        <v>0</v>
      </c>
      <c r="D251" s="20" t="str">
        <f>IF($C251,BETAW20T!C251,"")</f>
        <v/>
      </c>
      <c r="E251" s="22" t="str">
        <f>IF($C251,BETAW20T!D251,"")</f>
        <v/>
      </c>
      <c r="F251" s="16" t="str">
        <f>IF($C251,BETAW20T!E251,"")</f>
        <v/>
      </c>
      <c r="G251" s="16" t="str">
        <f>IF($C251,BETAW20T!F251,"")</f>
        <v/>
      </c>
      <c r="H251" s="17" t="str">
        <f>IF($C251,BETAW20T!G251,"")</f>
        <v/>
      </c>
      <c r="I251" s="16" t="str">
        <f>IF($C251,BETAW20T!H251,"")</f>
        <v/>
      </c>
      <c r="J251" s="18" t="str">
        <f>IF($C251,BETAW20T!I251,"")</f>
        <v/>
      </c>
      <c r="K251" s="17" t="str">
        <f>IF($C251,BETAW20T!J251,"")</f>
        <v/>
      </c>
      <c r="L251" s="16" t="str">
        <f>IF($C251,BETAW20T!K251,"")</f>
        <v/>
      </c>
      <c r="M251" s="15" t="str">
        <f>IF($C251,BETAW20T!L251,"")</f>
        <v/>
      </c>
      <c r="N251" s="14" t="str">
        <f>IF($C251,BETAW20T!M251,"")</f>
        <v/>
      </c>
      <c r="O251" s="13" t="str">
        <f>IF($C251,BETAW20T!N251,"")</f>
        <v/>
      </c>
      <c r="P251" s="12" t="str">
        <f>IF($C251,BETAW20T!O251,"")</f>
        <v/>
      </c>
    </row>
    <row r="252" spans="2:16" x14ac:dyDescent="0.3">
      <c r="B252" s="21">
        <f>BETAW20T!B252</f>
        <v>44053</v>
      </c>
      <c r="C252" s="73">
        <f t="shared" si="20"/>
        <v>0</v>
      </c>
      <c r="D252" s="20" t="str">
        <f>IF($C252,BETAW20T!C252,"")</f>
        <v/>
      </c>
      <c r="E252" s="22" t="str">
        <f>IF($C252,BETAW20T!D252,"")</f>
        <v/>
      </c>
      <c r="F252" s="16" t="str">
        <f>IF($C252,BETAW20T!E252,"")</f>
        <v/>
      </c>
      <c r="G252" s="16" t="str">
        <f>IF($C252,BETAW20T!F252,"")</f>
        <v/>
      </c>
      <c r="H252" s="17" t="str">
        <f>IF($C252,BETAW20T!G252,"")</f>
        <v/>
      </c>
      <c r="I252" s="16" t="str">
        <f>IF($C252,BETAW20T!H252,"")</f>
        <v/>
      </c>
      <c r="J252" s="18" t="str">
        <f>IF($C252,BETAW20T!I252,"")</f>
        <v/>
      </c>
      <c r="K252" s="17" t="str">
        <f>IF($C252,BETAW20T!J252,"")</f>
        <v/>
      </c>
      <c r="L252" s="16" t="str">
        <f>IF($C252,BETAW20T!K252,"")</f>
        <v/>
      </c>
      <c r="M252" s="15" t="str">
        <f>IF($C252,BETAW20T!L252,"")</f>
        <v/>
      </c>
      <c r="N252" s="14" t="str">
        <f>IF($C252,BETAW20T!M252,"")</f>
        <v/>
      </c>
      <c r="O252" s="13" t="str">
        <f>IF($C252,BETAW20T!N252,"")</f>
        <v/>
      </c>
      <c r="P252" s="12" t="str">
        <f>IF($C252,BETAW20T!O252,"")</f>
        <v/>
      </c>
    </row>
    <row r="253" spans="2:16" x14ac:dyDescent="0.3">
      <c r="B253" s="21">
        <f>BETAW20T!B253</f>
        <v>44050</v>
      </c>
      <c r="C253" s="73">
        <f t="shared" ref="C253:C256" si="21">IF(AND($B253&gt;=$D$3,OR($B253&lt;=$D$4,$B254&lt;$D$4)),1,0)</f>
        <v>0</v>
      </c>
      <c r="D253" s="20" t="str">
        <f>IF($C253,BETAW20T!C253,"")</f>
        <v/>
      </c>
      <c r="E253" s="22" t="str">
        <f>IF($C253,BETAW20T!D253,"")</f>
        <v/>
      </c>
      <c r="F253" s="16" t="str">
        <f>IF($C253,BETAW20T!E253,"")</f>
        <v/>
      </c>
      <c r="G253" s="16" t="str">
        <f>IF($C253,BETAW20T!F253,"")</f>
        <v/>
      </c>
      <c r="H253" s="17" t="str">
        <f>IF($C253,BETAW20T!G253,"")</f>
        <v/>
      </c>
      <c r="I253" s="16" t="str">
        <f>IF($C253,BETAW20T!H253,"")</f>
        <v/>
      </c>
      <c r="J253" s="18" t="str">
        <f>IF($C253,BETAW20T!I253,"")</f>
        <v/>
      </c>
      <c r="K253" s="17" t="str">
        <f>IF($C253,BETAW20T!J253,"")</f>
        <v/>
      </c>
      <c r="L253" s="16" t="str">
        <f>IF($C253,BETAW20T!K253,"")</f>
        <v/>
      </c>
      <c r="M253" s="15" t="str">
        <f>IF($C253,BETAW20T!L253,"")</f>
        <v/>
      </c>
      <c r="N253" s="14" t="str">
        <f>IF($C253,BETAW20T!M253,"")</f>
        <v/>
      </c>
      <c r="O253" s="13" t="str">
        <f>IF($C253,BETAW20T!N253,"")</f>
        <v/>
      </c>
      <c r="P253" s="12" t="str">
        <f>IF($C253,BETAW20T!O253,"")</f>
        <v/>
      </c>
    </row>
    <row r="254" spans="2:16" x14ac:dyDescent="0.3">
      <c r="B254" s="21">
        <f>BETAW20T!B254</f>
        <v>44049</v>
      </c>
      <c r="C254" s="73">
        <f t="shared" si="21"/>
        <v>0</v>
      </c>
      <c r="D254" s="20" t="str">
        <f>IF($C254,BETAW20T!C254,"")</f>
        <v/>
      </c>
      <c r="E254" s="22" t="str">
        <f>IF($C254,BETAW20T!D254,"")</f>
        <v/>
      </c>
      <c r="F254" s="16" t="str">
        <f>IF($C254,BETAW20T!E254,"")</f>
        <v/>
      </c>
      <c r="G254" s="16" t="str">
        <f>IF($C254,BETAW20T!F254,"")</f>
        <v/>
      </c>
      <c r="H254" s="17" t="str">
        <f>IF($C254,BETAW20T!G254,"")</f>
        <v/>
      </c>
      <c r="I254" s="16" t="str">
        <f>IF($C254,BETAW20T!H254,"")</f>
        <v/>
      </c>
      <c r="J254" s="18" t="str">
        <f>IF($C254,BETAW20T!I254,"")</f>
        <v/>
      </c>
      <c r="K254" s="17" t="str">
        <f>IF($C254,BETAW20T!J254,"")</f>
        <v/>
      </c>
      <c r="L254" s="16" t="str">
        <f>IF($C254,BETAW20T!K254,"")</f>
        <v/>
      </c>
      <c r="M254" s="15" t="str">
        <f>IF($C254,BETAW20T!L254,"")</f>
        <v/>
      </c>
      <c r="N254" s="14" t="str">
        <f>IF($C254,BETAW20T!M254,"")</f>
        <v/>
      </c>
      <c r="O254" s="13" t="str">
        <f>IF($C254,BETAW20T!N254,"")</f>
        <v/>
      </c>
      <c r="P254" s="12" t="str">
        <f>IF($C254,BETAW20T!O254,"")</f>
        <v/>
      </c>
    </row>
    <row r="255" spans="2:16" x14ac:dyDescent="0.3">
      <c r="B255" s="21">
        <f>BETAW20T!B255</f>
        <v>44048</v>
      </c>
      <c r="C255" s="73">
        <f t="shared" si="21"/>
        <v>0</v>
      </c>
      <c r="D255" s="20" t="str">
        <f>IF($C255,BETAW20T!C255,"")</f>
        <v/>
      </c>
      <c r="E255" s="22" t="str">
        <f>IF($C255,BETAW20T!D255,"")</f>
        <v/>
      </c>
      <c r="F255" s="16" t="str">
        <f>IF($C255,BETAW20T!E255,"")</f>
        <v/>
      </c>
      <c r="G255" s="16" t="str">
        <f>IF($C255,BETAW20T!F255,"")</f>
        <v/>
      </c>
      <c r="H255" s="17" t="str">
        <f>IF($C255,BETAW20T!G255,"")</f>
        <v/>
      </c>
      <c r="I255" s="16" t="str">
        <f>IF($C255,BETAW20T!H255,"")</f>
        <v/>
      </c>
      <c r="J255" s="18" t="str">
        <f>IF($C255,BETAW20T!I255,"")</f>
        <v/>
      </c>
      <c r="K255" s="17" t="str">
        <f>IF($C255,BETAW20T!J255,"")</f>
        <v/>
      </c>
      <c r="L255" s="16" t="str">
        <f>IF($C255,BETAW20T!K255,"")</f>
        <v/>
      </c>
      <c r="M255" s="15" t="str">
        <f>IF($C255,BETAW20T!L255,"")</f>
        <v/>
      </c>
      <c r="N255" s="14" t="str">
        <f>IF($C255,BETAW20T!M255,"")</f>
        <v/>
      </c>
      <c r="O255" s="13" t="str">
        <f>IF($C255,BETAW20T!N255,"")</f>
        <v/>
      </c>
      <c r="P255" s="12" t="str">
        <f>IF($C255,BETAW20T!O255,"")</f>
        <v/>
      </c>
    </row>
    <row r="256" spans="2:16" x14ac:dyDescent="0.3">
      <c r="B256" s="21">
        <f>BETAW20T!B256</f>
        <v>44047</v>
      </c>
      <c r="C256" s="73">
        <f t="shared" si="21"/>
        <v>0</v>
      </c>
      <c r="D256" s="20" t="str">
        <f>IF($C256,BETAW20T!C256,"")</f>
        <v/>
      </c>
      <c r="E256" s="22" t="str">
        <f>IF($C256,BETAW20T!D256,"")</f>
        <v/>
      </c>
      <c r="F256" s="16" t="str">
        <f>IF($C256,BETAW20T!E256,"")</f>
        <v/>
      </c>
      <c r="G256" s="16" t="str">
        <f>IF($C256,BETAW20T!F256,"")</f>
        <v/>
      </c>
      <c r="H256" s="17" t="str">
        <f>IF($C256,BETAW20T!G256,"")</f>
        <v/>
      </c>
      <c r="I256" s="16" t="str">
        <f>IF($C256,BETAW20T!H256,"")</f>
        <v/>
      </c>
      <c r="J256" s="18" t="str">
        <f>IF($C256,BETAW20T!I256,"")</f>
        <v/>
      </c>
      <c r="K256" s="17" t="str">
        <f>IF($C256,BETAW20T!J256,"")</f>
        <v/>
      </c>
      <c r="L256" s="16" t="str">
        <f>IF($C256,BETAW20T!K256,"")</f>
        <v/>
      </c>
      <c r="M256" s="15" t="str">
        <f>IF($C256,BETAW20T!L256,"")</f>
        <v/>
      </c>
      <c r="N256" s="14" t="str">
        <f>IF($C256,BETAW20T!M256,"")</f>
        <v/>
      </c>
      <c r="O256" s="13" t="str">
        <f>IF($C256,BETAW20T!N256,"")</f>
        <v/>
      </c>
      <c r="P256" s="12" t="str">
        <f>IF($C256,BETAW20T!O256,"")</f>
        <v/>
      </c>
    </row>
    <row r="257" spans="2:16" x14ac:dyDescent="0.3">
      <c r="B257" s="21">
        <f>BETAW20T!B257</f>
        <v>44046</v>
      </c>
      <c r="C257" s="73">
        <f t="shared" ref="C257:C262" si="22">IF(AND($B257&gt;=$D$3,OR($B257&lt;=$D$4,$B258&lt;$D$4)),1,0)</f>
        <v>0</v>
      </c>
      <c r="D257" s="20" t="str">
        <f>IF($C257,BETAW20T!C257,"")</f>
        <v/>
      </c>
      <c r="E257" s="22" t="str">
        <f>IF($C257,BETAW20T!D257,"")</f>
        <v/>
      </c>
      <c r="F257" s="16" t="str">
        <f>IF($C257,BETAW20T!E257,"")</f>
        <v/>
      </c>
      <c r="G257" s="16" t="str">
        <f>IF($C257,BETAW20T!F257,"")</f>
        <v/>
      </c>
      <c r="H257" s="17" t="str">
        <f>IF($C257,BETAW20T!G257,"")</f>
        <v/>
      </c>
      <c r="I257" s="16" t="str">
        <f>IF($C257,BETAW20T!H257,"")</f>
        <v/>
      </c>
      <c r="J257" s="18" t="str">
        <f>IF($C257,BETAW20T!I257,"")</f>
        <v/>
      </c>
      <c r="K257" s="17" t="str">
        <f>IF($C257,BETAW20T!J257,"")</f>
        <v/>
      </c>
      <c r="L257" s="16" t="str">
        <f>IF($C257,BETAW20T!K257,"")</f>
        <v/>
      </c>
      <c r="M257" s="15" t="str">
        <f>IF($C257,BETAW20T!L257,"")</f>
        <v/>
      </c>
      <c r="N257" s="14" t="str">
        <f>IF($C257,BETAW20T!M257,"")</f>
        <v/>
      </c>
      <c r="O257" s="13" t="str">
        <f>IF($C257,BETAW20T!N257,"")</f>
        <v/>
      </c>
      <c r="P257" s="12" t="str">
        <f>IF($C257,BETAW20T!O257,"")</f>
        <v/>
      </c>
    </row>
    <row r="258" spans="2:16" x14ac:dyDescent="0.3">
      <c r="B258" s="21">
        <f>BETAW20T!B258</f>
        <v>44043</v>
      </c>
      <c r="C258" s="73">
        <f t="shared" si="22"/>
        <v>0</v>
      </c>
      <c r="D258" s="20" t="str">
        <f>IF($C258,BETAW20T!C258,"")</f>
        <v/>
      </c>
      <c r="E258" s="22" t="str">
        <f>IF($C258,BETAW20T!D258,"")</f>
        <v/>
      </c>
      <c r="F258" s="16" t="str">
        <f>IF($C258,BETAW20T!E258,"")</f>
        <v/>
      </c>
      <c r="G258" s="16" t="str">
        <f>IF($C258,BETAW20T!F258,"")</f>
        <v/>
      </c>
      <c r="H258" s="17" t="str">
        <f>IF($C258,BETAW20T!G258,"")</f>
        <v/>
      </c>
      <c r="I258" s="16" t="str">
        <f>IF($C258,BETAW20T!H258,"")</f>
        <v/>
      </c>
      <c r="J258" s="18" t="str">
        <f>IF($C258,BETAW20T!I258,"")</f>
        <v/>
      </c>
      <c r="K258" s="17" t="str">
        <f>IF($C258,BETAW20T!J258,"")</f>
        <v/>
      </c>
      <c r="L258" s="16" t="str">
        <f>IF($C258,BETAW20T!K258,"")</f>
        <v/>
      </c>
      <c r="M258" s="15" t="str">
        <f>IF($C258,BETAW20T!L258,"")</f>
        <v/>
      </c>
      <c r="N258" s="14" t="str">
        <f>IF($C258,BETAW20T!M258,"")</f>
        <v/>
      </c>
      <c r="O258" s="13" t="str">
        <f>IF($C258,BETAW20T!N258,"")</f>
        <v/>
      </c>
      <c r="P258" s="12" t="str">
        <f>IF($C258,BETAW20T!O258,"")</f>
        <v/>
      </c>
    </row>
    <row r="259" spans="2:16" x14ac:dyDescent="0.3">
      <c r="B259" s="21">
        <f>BETAW20T!B259</f>
        <v>44042</v>
      </c>
      <c r="C259" s="73">
        <f t="shared" si="22"/>
        <v>0</v>
      </c>
      <c r="D259" s="20" t="str">
        <f>IF($C259,BETAW20T!C259,"")</f>
        <v/>
      </c>
      <c r="E259" s="22" t="str">
        <f>IF($C259,BETAW20T!D259,"")</f>
        <v/>
      </c>
      <c r="F259" s="16" t="str">
        <f>IF($C259,BETAW20T!E259,"")</f>
        <v/>
      </c>
      <c r="G259" s="16" t="str">
        <f>IF($C259,BETAW20T!F259,"")</f>
        <v/>
      </c>
      <c r="H259" s="17" t="str">
        <f>IF($C259,BETAW20T!G259,"")</f>
        <v/>
      </c>
      <c r="I259" s="16" t="str">
        <f>IF($C259,BETAW20T!H259,"")</f>
        <v/>
      </c>
      <c r="J259" s="18" t="str">
        <f>IF($C259,BETAW20T!I259,"")</f>
        <v/>
      </c>
      <c r="K259" s="17" t="str">
        <f>IF($C259,BETAW20T!J259,"")</f>
        <v/>
      </c>
      <c r="L259" s="16" t="str">
        <f>IF($C259,BETAW20T!K259,"")</f>
        <v/>
      </c>
      <c r="M259" s="15" t="str">
        <f>IF($C259,BETAW20T!L259,"")</f>
        <v/>
      </c>
      <c r="N259" s="14" t="str">
        <f>IF($C259,BETAW20T!M259,"")</f>
        <v/>
      </c>
      <c r="O259" s="13" t="str">
        <f>IF($C259,BETAW20T!N259,"")</f>
        <v/>
      </c>
      <c r="P259" s="12" t="str">
        <f>IF($C259,BETAW20T!O259,"")</f>
        <v/>
      </c>
    </row>
    <row r="260" spans="2:16" x14ac:dyDescent="0.3">
      <c r="B260" s="21">
        <f>BETAW20T!B260</f>
        <v>44041</v>
      </c>
      <c r="C260" s="73">
        <f t="shared" si="22"/>
        <v>0</v>
      </c>
      <c r="D260" s="20" t="str">
        <f>IF($C260,BETAW20T!C260,"")</f>
        <v/>
      </c>
      <c r="E260" s="22" t="str">
        <f>IF($C260,BETAW20T!D260,"")</f>
        <v/>
      </c>
      <c r="F260" s="16" t="str">
        <f>IF($C260,BETAW20T!E260,"")</f>
        <v/>
      </c>
      <c r="G260" s="16" t="str">
        <f>IF($C260,BETAW20T!F260,"")</f>
        <v/>
      </c>
      <c r="H260" s="17" t="str">
        <f>IF($C260,BETAW20T!G260,"")</f>
        <v/>
      </c>
      <c r="I260" s="16" t="str">
        <f>IF($C260,BETAW20T!H260,"")</f>
        <v/>
      </c>
      <c r="J260" s="18" t="str">
        <f>IF($C260,BETAW20T!I260,"")</f>
        <v/>
      </c>
      <c r="K260" s="17" t="str">
        <f>IF($C260,BETAW20T!J260,"")</f>
        <v/>
      </c>
      <c r="L260" s="16" t="str">
        <f>IF($C260,BETAW20T!K260,"")</f>
        <v/>
      </c>
      <c r="M260" s="15" t="str">
        <f>IF($C260,BETAW20T!L260,"")</f>
        <v/>
      </c>
      <c r="N260" s="14" t="str">
        <f>IF($C260,BETAW20T!M260,"")</f>
        <v/>
      </c>
      <c r="O260" s="13" t="str">
        <f>IF($C260,BETAW20T!N260,"")</f>
        <v/>
      </c>
      <c r="P260" s="12" t="str">
        <f>IF($C260,BETAW20T!O260,"")</f>
        <v/>
      </c>
    </row>
    <row r="261" spans="2:16" x14ac:dyDescent="0.3">
      <c r="B261" s="21">
        <f>BETAW20T!B261</f>
        <v>44040</v>
      </c>
      <c r="C261" s="73">
        <f t="shared" si="22"/>
        <v>0</v>
      </c>
      <c r="D261" s="20" t="str">
        <f>IF($C261,BETAW20T!C261,"")</f>
        <v/>
      </c>
      <c r="E261" s="22" t="str">
        <f>IF($C261,BETAW20T!D261,"")</f>
        <v/>
      </c>
      <c r="F261" s="16" t="str">
        <f>IF($C261,BETAW20T!E261,"")</f>
        <v/>
      </c>
      <c r="G261" s="16" t="str">
        <f>IF($C261,BETAW20T!F261,"")</f>
        <v/>
      </c>
      <c r="H261" s="17" t="str">
        <f>IF($C261,BETAW20T!G261,"")</f>
        <v/>
      </c>
      <c r="I261" s="16" t="str">
        <f>IF($C261,BETAW20T!H261,"")</f>
        <v/>
      </c>
      <c r="J261" s="18" t="str">
        <f>IF($C261,BETAW20T!I261,"")</f>
        <v/>
      </c>
      <c r="K261" s="17" t="str">
        <f>IF($C261,BETAW20T!J261,"")</f>
        <v/>
      </c>
      <c r="L261" s="16" t="str">
        <f>IF($C261,BETAW20T!K261,"")</f>
        <v/>
      </c>
      <c r="M261" s="15" t="str">
        <f>IF($C261,BETAW20T!L261,"")</f>
        <v/>
      </c>
      <c r="N261" s="14" t="str">
        <f>IF($C261,BETAW20T!M261,"")</f>
        <v/>
      </c>
      <c r="O261" s="13" t="str">
        <f>IF($C261,BETAW20T!N261,"")</f>
        <v/>
      </c>
      <c r="P261" s="12" t="str">
        <f>IF($C261,BETAW20T!O261,"")</f>
        <v/>
      </c>
    </row>
    <row r="262" spans="2:16" x14ac:dyDescent="0.3">
      <c r="B262" s="21">
        <f>BETAW20T!B262</f>
        <v>44039</v>
      </c>
      <c r="C262" s="73">
        <f t="shared" si="22"/>
        <v>0</v>
      </c>
      <c r="D262" s="20" t="str">
        <f>IF($C262,BETAW20T!C262,"")</f>
        <v/>
      </c>
      <c r="E262" s="22" t="str">
        <f>IF($C262,BETAW20T!D262,"")</f>
        <v/>
      </c>
      <c r="F262" s="16" t="str">
        <f>IF($C262,BETAW20T!E262,"")</f>
        <v/>
      </c>
      <c r="G262" s="16" t="str">
        <f>IF($C262,BETAW20T!F262,"")</f>
        <v/>
      </c>
      <c r="H262" s="17" t="str">
        <f>IF($C262,BETAW20T!G262,"")</f>
        <v/>
      </c>
      <c r="I262" s="16" t="str">
        <f>IF($C262,BETAW20T!H262,"")</f>
        <v/>
      </c>
      <c r="J262" s="18" t="str">
        <f>IF($C262,BETAW20T!I262,"")</f>
        <v/>
      </c>
      <c r="K262" s="17" t="str">
        <f>IF($C262,BETAW20T!J262,"")</f>
        <v/>
      </c>
      <c r="L262" s="16" t="str">
        <f>IF($C262,BETAW20T!K262,"")</f>
        <v/>
      </c>
      <c r="M262" s="15" t="str">
        <f>IF($C262,BETAW20T!L262,"")</f>
        <v/>
      </c>
      <c r="N262" s="14" t="str">
        <f>IF($C262,BETAW20T!M262,"")</f>
        <v/>
      </c>
      <c r="O262" s="13" t="str">
        <f>IF($C262,BETAW20T!N262,"")</f>
        <v/>
      </c>
      <c r="P262" s="12" t="str">
        <f>IF($C262,BETAW20T!O262,"")</f>
        <v/>
      </c>
    </row>
    <row r="263" spans="2:16" x14ac:dyDescent="0.3">
      <c r="B263" s="21">
        <f>BETAW20T!B263</f>
        <v>44036</v>
      </c>
      <c r="C263" s="73">
        <f t="shared" ref="C263:C267" si="23">IF(AND($B263&gt;=$D$3,OR($B263&lt;=$D$4,$B264&lt;$D$4)),1,0)</f>
        <v>0</v>
      </c>
      <c r="D263" s="20" t="str">
        <f>IF($C263,BETAW20T!C263,"")</f>
        <v/>
      </c>
      <c r="E263" s="22" t="str">
        <f>IF($C263,BETAW20T!D263,"")</f>
        <v/>
      </c>
      <c r="F263" s="16" t="str">
        <f>IF($C263,BETAW20T!E263,"")</f>
        <v/>
      </c>
      <c r="G263" s="16" t="str">
        <f>IF($C263,BETAW20T!F263,"")</f>
        <v/>
      </c>
      <c r="H263" s="17" t="str">
        <f>IF($C263,BETAW20T!G263,"")</f>
        <v/>
      </c>
      <c r="I263" s="16" t="str">
        <f>IF($C263,BETAW20T!H263,"")</f>
        <v/>
      </c>
      <c r="J263" s="18" t="str">
        <f>IF($C263,BETAW20T!I263,"")</f>
        <v/>
      </c>
      <c r="K263" s="17" t="str">
        <f>IF($C263,BETAW20T!J263,"")</f>
        <v/>
      </c>
      <c r="L263" s="16" t="str">
        <f>IF($C263,BETAW20T!K263,"")</f>
        <v/>
      </c>
      <c r="M263" s="15" t="str">
        <f>IF($C263,BETAW20T!L263,"")</f>
        <v/>
      </c>
      <c r="N263" s="14" t="str">
        <f>IF($C263,BETAW20T!M263,"")</f>
        <v/>
      </c>
      <c r="O263" s="13" t="str">
        <f>IF($C263,BETAW20T!N263,"")</f>
        <v/>
      </c>
      <c r="P263" s="12" t="str">
        <f>IF($C263,BETAW20T!O263,"")</f>
        <v/>
      </c>
    </row>
    <row r="264" spans="2:16" x14ac:dyDescent="0.3">
      <c r="B264" s="21">
        <f>BETAW20T!B264</f>
        <v>44035</v>
      </c>
      <c r="C264" s="73">
        <f t="shared" si="23"/>
        <v>0</v>
      </c>
      <c r="D264" s="20" t="str">
        <f>IF($C264,BETAW20T!C264,"")</f>
        <v/>
      </c>
      <c r="E264" s="22" t="str">
        <f>IF($C264,BETAW20T!D264,"")</f>
        <v/>
      </c>
      <c r="F264" s="16" t="str">
        <f>IF($C264,BETAW20T!E264,"")</f>
        <v/>
      </c>
      <c r="G264" s="16" t="str">
        <f>IF($C264,BETAW20T!F264,"")</f>
        <v/>
      </c>
      <c r="H264" s="17" t="str">
        <f>IF($C264,BETAW20T!G264,"")</f>
        <v/>
      </c>
      <c r="I264" s="16" t="str">
        <f>IF($C264,BETAW20T!H264,"")</f>
        <v/>
      </c>
      <c r="J264" s="18" t="str">
        <f>IF($C264,BETAW20T!I264,"")</f>
        <v/>
      </c>
      <c r="K264" s="17" t="str">
        <f>IF($C264,BETAW20T!J264,"")</f>
        <v/>
      </c>
      <c r="L264" s="16" t="str">
        <f>IF($C264,BETAW20T!K264,"")</f>
        <v/>
      </c>
      <c r="M264" s="15" t="str">
        <f>IF($C264,BETAW20T!L264,"")</f>
        <v/>
      </c>
      <c r="N264" s="14" t="str">
        <f>IF($C264,BETAW20T!M264,"")</f>
        <v/>
      </c>
      <c r="O264" s="13" t="str">
        <f>IF($C264,BETAW20T!N264,"")</f>
        <v/>
      </c>
      <c r="P264" s="12" t="str">
        <f>IF($C264,BETAW20T!O264,"")</f>
        <v/>
      </c>
    </row>
    <row r="265" spans="2:16" x14ac:dyDescent="0.3">
      <c r="B265" s="21">
        <f>BETAW20T!B265</f>
        <v>44034</v>
      </c>
      <c r="C265" s="73">
        <f t="shared" si="23"/>
        <v>0</v>
      </c>
      <c r="D265" s="20" t="str">
        <f>IF($C265,BETAW20T!C265,"")</f>
        <v/>
      </c>
      <c r="E265" s="22" t="str">
        <f>IF($C265,BETAW20T!D265,"")</f>
        <v/>
      </c>
      <c r="F265" s="16" t="str">
        <f>IF($C265,BETAW20T!E265,"")</f>
        <v/>
      </c>
      <c r="G265" s="16" t="str">
        <f>IF($C265,BETAW20T!F265,"")</f>
        <v/>
      </c>
      <c r="H265" s="17" t="str">
        <f>IF($C265,BETAW20T!G265,"")</f>
        <v/>
      </c>
      <c r="I265" s="16" t="str">
        <f>IF($C265,BETAW20T!H265,"")</f>
        <v/>
      </c>
      <c r="J265" s="18" t="str">
        <f>IF($C265,BETAW20T!I265,"")</f>
        <v/>
      </c>
      <c r="K265" s="17" t="str">
        <f>IF($C265,BETAW20T!J265,"")</f>
        <v/>
      </c>
      <c r="L265" s="16" t="str">
        <f>IF($C265,BETAW20T!K265,"")</f>
        <v/>
      </c>
      <c r="M265" s="15" t="str">
        <f>IF($C265,BETAW20T!L265,"")</f>
        <v/>
      </c>
      <c r="N265" s="14" t="str">
        <f>IF($C265,BETAW20T!M265,"")</f>
        <v/>
      </c>
      <c r="O265" s="13" t="str">
        <f>IF($C265,BETAW20T!N265,"")</f>
        <v/>
      </c>
      <c r="P265" s="12" t="str">
        <f>IF($C265,BETAW20T!O265,"")</f>
        <v/>
      </c>
    </row>
    <row r="266" spans="2:16" x14ac:dyDescent="0.3">
      <c r="B266" s="21">
        <f>BETAW20T!B266</f>
        <v>44033</v>
      </c>
      <c r="C266" s="73">
        <f t="shared" si="23"/>
        <v>0</v>
      </c>
      <c r="D266" s="20" t="str">
        <f>IF($C266,BETAW20T!C266,"")</f>
        <v/>
      </c>
      <c r="E266" s="22" t="str">
        <f>IF($C266,BETAW20T!D266,"")</f>
        <v/>
      </c>
      <c r="F266" s="16" t="str">
        <f>IF($C266,BETAW20T!E266,"")</f>
        <v/>
      </c>
      <c r="G266" s="16" t="str">
        <f>IF($C266,BETAW20T!F266,"")</f>
        <v/>
      </c>
      <c r="H266" s="17" t="str">
        <f>IF($C266,BETAW20T!G266,"")</f>
        <v/>
      </c>
      <c r="I266" s="16" t="str">
        <f>IF($C266,BETAW20T!H266,"")</f>
        <v/>
      </c>
      <c r="J266" s="18" t="str">
        <f>IF($C266,BETAW20T!I266,"")</f>
        <v/>
      </c>
      <c r="K266" s="17" t="str">
        <f>IF($C266,BETAW20T!J266,"")</f>
        <v/>
      </c>
      <c r="L266" s="16" t="str">
        <f>IF($C266,BETAW20T!K266,"")</f>
        <v/>
      </c>
      <c r="M266" s="15" t="str">
        <f>IF($C266,BETAW20T!L266,"")</f>
        <v/>
      </c>
      <c r="N266" s="14" t="str">
        <f>IF($C266,BETAW20T!M266,"")</f>
        <v/>
      </c>
      <c r="O266" s="13" t="str">
        <f>IF($C266,BETAW20T!N266,"")</f>
        <v/>
      </c>
      <c r="P266" s="12" t="str">
        <f>IF($C266,BETAW20T!O266,"")</f>
        <v/>
      </c>
    </row>
    <row r="267" spans="2:16" x14ac:dyDescent="0.3">
      <c r="B267" s="21">
        <f>BETAW20T!B267</f>
        <v>44032</v>
      </c>
      <c r="C267" s="73">
        <f t="shared" si="23"/>
        <v>0</v>
      </c>
      <c r="D267" s="20" t="str">
        <f>IF($C267,BETAW20T!C267,"")</f>
        <v/>
      </c>
      <c r="E267" s="22" t="str">
        <f>IF($C267,BETAW20T!D267,"")</f>
        <v/>
      </c>
      <c r="F267" s="16" t="str">
        <f>IF($C267,BETAW20T!E267,"")</f>
        <v/>
      </c>
      <c r="G267" s="16" t="str">
        <f>IF($C267,BETAW20T!F267,"")</f>
        <v/>
      </c>
      <c r="H267" s="17" t="str">
        <f>IF($C267,BETAW20T!G267,"")</f>
        <v/>
      </c>
      <c r="I267" s="16" t="str">
        <f>IF($C267,BETAW20T!H267,"")</f>
        <v/>
      </c>
      <c r="J267" s="18" t="str">
        <f>IF($C267,BETAW20T!I267,"")</f>
        <v/>
      </c>
      <c r="K267" s="17" t="str">
        <f>IF($C267,BETAW20T!J267,"")</f>
        <v/>
      </c>
      <c r="L267" s="16" t="str">
        <f>IF($C267,BETAW20T!K267,"")</f>
        <v/>
      </c>
      <c r="M267" s="15" t="str">
        <f>IF($C267,BETAW20T!L267,"")</f>
        <v/>
      </c>
      <c r="N267" s="14" t="str">
        <f>IF($C267,BETAW20T!M267,"")</f>
        <v/>
      </c>
      <c r="O267" s="13" t="str">
        <f>IF($C267,BETAW20T!N267,"")</f>
        <v/>
      </c>
      <c r="P267" s="12" t="str">
        <f>IF($C267,BETAW20T!O267,"")</f>
        <v/>
      </c>
    </row>
    <row r="268" spans="2:16" x14ac:dyDescent="0.3">
      <c r="B268" s="21">
        <f>BETAW20T!B268</f>
        <v>44029</v>
      </c>
      <c r="C268" s="73">
        <f t="shared" ref="C268:C272" si="24">IF(AND($B268&gt;=$D$3,OR($B268&lt;=$D$4,$B269&lt;$D$4)),1,0)</f>
        <v>0</v>
      </c>
      <c r="D268" s="20" t="str">
        <f>IF($C268,BETAW20T!C268,"")</f>
        <v/>
      </c>
      <c r="E268" s="22" t="str">
        <f>IF($C268,BETAW20T!D268,"")</f>
        <v/>
      </c>
      <c r="F268" s="16" t="str">
        <f>IF($C268,BETAW20T!E268,"")</f>
        <v/>
      </c>
      <c r="G268" s="16" t="str">
        <f>IF($C268,BETAW20T!F268,"")</f>
        <v/>
      </c>
      <c r="H268" s="17" t="str">
        <f>IF($C268,BETAW20T!G268,"")</f>
        <v/>
      </c>
      <c r="I268" s="16" t="str">
        <f>IF($C268,BETAW20T!H268,"")</f>
        <v/>
      </c>
      <c r="J268" s="18" t="str">
        <f>IF($C268,BETAW20T!I268,"")</f>
        <v/>
      </c>
      <c r="K268" s="17" t="str">
        <f>IF($C268,BETAW20T!J268,"")</f>
        <v/>
      </c>
      <c r="L268" s="16" t="str">
        <f>IF($C268,BETAW20T!K268,"")</f>
        <v/>
      </c>
      <c r="M268" s="15" t="str">
        <f>IF($C268,BETAW20T!L268,"")</f>
        <v/>
      </c>
      <c r="N268" s="14" t="str">
        <f>IF($C268,BETAW20T!M268,"")</f>
        <v/>
      </c>
      <c r="O268" s="13" t="str">
        <f>IF($C268,BETAW20T!N268,"")</f>
        <v/>
      </c>
      <c r="P268" s="12" t="str">
        <f>IF($C268,BETAW20T!O268,"")</f>
        <v/>
      </c>
    </row>
    <row r="269" spans="2:16" x14ac:dyDescent="0.3">
      <c r="B269" s="21">
        <f>BETAW20T!B269</f>
        <v>44028</v>
      </c>
      <c r="C269" s="73">
        <f t="shared" si="24"/>
        <v>0</v>
      </c>
      <c r="D269" s="20" t="str">
        <f>IF($C269,BETAW20T!C269,"")</f>
        <v/>
      </c>
      <c r="E269" s="22" t="str">
        <f>IF($C269,BETAW20T!D269,"")</f>
        <v/>
      </c>
      <c r="F269" s="16" t="str">
        <f>IF($C269,BETAW20T!E269,"")</f>
        <v/>
      </c>
      <c r="G269" s="16" t="str">
        <f>IF($C269,BETAW20T!F269,"")</f>
        <v/>
      </c>
      <c r="H269" s="17" t="str">
        <f>IF($C269,BETAW20T!G269,"")</f>
        <v/>
      </c>
      <c r="I269" s="16" t="str">
        <f>IF($C269,BETAW20T!H269,"")</f>
        <v/>
      </c>
      <c r="J269" s="18" t="str">
        <f>IF($C269,BETAW20T!I269,"")</f>
        <v/>
      </c>
      <c r="K269" s="17" t="str">
        <f>IF($C269,BETAW20T!J269,"")</f>
        <v/>
      </c>
      <c r="L269" s="16" t="str">
        <f>IF($C269,BETAW20T!K269,"")</f>
        <v/>
      </c>
      <c r="M269" s="15" t="str">
        <f>IF($C269,BETAW20T!L269,"")</f>
        <v/>
      </c>
      <c r="N269" s="14" t="str">
        <f>IF($C269,BETAW20T!M269,"")</f>
        <v/>
      </c>
      <c r="O269" s="13" t="str">
        <f>IF($C269,BETAW20T!N269,"")</f>
        <v/>
      </c>
      <c r="P269" s="12" t="str">
        <f>IF($C269,BETAW20T!O269,"")</f>
        <v/>
      </c>
    </row>
    <row r="270" spans="2:16" x14ac:dyDescent="0.3">
      <c r="B270" s="21">
        <f>BETAW20T!B270</f>
        <v>44027</v>
      </c>
      <c r="C270" s="73">
        <f t="shared" si="24"/>
        <v>0</v>
      </c>
      <c r="D270" s="20" t="str">
        <f>IF($C270,BETAW20T!C270,"")</f>
        <v/>
      </c>
      <c r="E270" s="22" t="str">
        <f>IF($C270,BETAW20T!D270,"")</f>
        <v/>
      </c>
      <c r="F270" s="16" t="str">
        <f>IF($C270,BETAW20T!E270,"")</f>
        <v/>
      </c>
      <c r="G270" s="16" t="str">
        <f>IF($C270,BETAW20T!F270,"")</f>
        <v/>
      </c>
      <c r="H270" s="17" t="str">
        <f>IF($C270,BETAW20T!G270,"")</f>
        <v/>
      </c>
      <c r="I270" s="16" t="str">
        <f>IF($C270,BETAW20T!H270,"")</f>
        <v/>
      </c>
      <c r="J270" s="18" t="str">
        <f>IF($C270,BETAW20T!I270,"")</f>
        <v/>
      </c>
      <c r="K270" s="17" t="str">
        <f>IF($C270,BETAW20T!J270,"")</f>
        <v/>
      </c>
      <c r="L270" s="16" t="str">
        <f>IF($C270,BETAW20T!K270,"")</f>
        <v/>
      </c>
      <c r="M270" s="15" t="str">
        <f>IF($C270,BETAW20T!L270,"")</f>
        <v/>
      </c>
      <c r="N270" s="14" t="str">
        <f>IF($C270,BETAW20T!M270,"")</f>
        <v/>
      </c>
      <c r="O270" s="13" t="str">
        <f>IF($C270,BETAW20T!N270,"")</f>
        <v/>
      </c>
      <c r="P270" s="12" t="str">
        <f>IF($C270,BETAW20T!O270,"")</f>
        <v/>
      </c>
    </row>
    <row r="271" spans="2:16" x14ac:dyDescent="0.3">
      <c r="B271" s="21">
        <f>BETAW20T!B271</f>
        <v>44026</v>
      </c>
      <c r="C271" s="73">
        <f t="shared" si="24"/>
        <v>0</v>
      </c>
      <c r="D271" s="20" t="str">
        <f>IF($C271,BETAW20T!C271,"")</f>
        <v/>
      </c>
      <c r="E271" s="22" t="str">
        <f>IF($C271,BETAW20T!D271,"")</f>
        <v/>
      </c>
      <c r="F271" s="16" t="str">
        <f>IF($C271,BETAW20T!E271,"")</f>
        <v/>
      </c>
      <c r="G271" s="16" t="str">
        <f>IF($C271,BETAW20T!F271,"")</f>
        <v/>
      </c>
      <c r="H271" s="17" t="str">
        <f>IF($C271,BETAW20T!G271,"")</f>
        <v/>
      </c>
      <c r="I271" s="16" t="str">
        <f>IF($C271,BETAW20T!H271,"")</f>
        <v/>
      </c>
      <c r="J271" s="18" t="str">
        <f>IF($C271,BETAW20T!I271,"")</f>
        <v/>
      </c>
      <c r="K271" s="17" t="str">
        <f>IF($C271,BETAW20T!J271,"")</f>
        <v/>
      </c>
      <c r="L271" s="16" t="str">
        <f>IF($C271,BETAW20T!K271,"")</f>
        <v/>
      </c>
      <c r="M271" s="15" t="str">
        <f>IF($C271,BETAW20T!L271,"")</f>
        <v/>
      </c>
      <c r="N271" s="14" t="str">
        <f>IF($C271,BETAW20T!M271,"")</f>
        <v/>
      </c>
      <c r="O271" s="13" t="str">
        <f>IF($C271,BETAW20T!N271,"")</f>
        <v/>
      </c>
      <c r="P271" s="12" t="str">
        <f>IF($C271,BETAW20T!O271,"")</f>
        <v/>
      </c>
    </row>
    <row r="272" spans="2:16" x14ac:dyDescent="0.3">
      <c r="B272" s="21">
        <f>BETAW20T!B272</f>
        <v>44025</v>
      </c>
      <c r="C272" s="73">
        <f t="shared" si="24"/>
        <v>0</v>
      </c>
      <c r="D272" s="20" t="str">
        <f>IF($C272,BETAW20T!C272,"")</f>
        <v/>
      </c>
      <c r="E272" s="22" t="str">
        <f>IF($C272,BETAW20T!D272,"")</f>
        <v/>
      </c>
      <c r="F272" s="16" t="str">
        <f>IF($C272,BETAW20T!E272,"")</f>
        <v/>
      </c>
      <c r="G272" s="16" t="str">
        <f>IF($C272,BETAW20T!F272,"")</f>
        <v/>
      </c>
      <c r="H272" s="17" t="str">
        <f>IF($C272,BETAW20T!G272,"")</f>
        <v/>
      </c>
      <c r="I272" s="16" t="str">
        <f>IF($C272,BETAW20T!H272,"")</f>
        <v/>
      </c>
      <c r="J272" s="18" t="str">
        <f>IF($C272,BETAW20T!I272,"")</f>
        <v/>
      </c>
      <c r="K272" s="17" t="str">
        <f>IF($C272,BETAW20T!J272,"")</f>
        <v/>
      </c>
      <c r="L272" s="16" t="str">
        <f>IF($C272,BETAW20T!K272,"")</f>
        <v/>
      </c>
      <c r="M272" s="15" t="str">
        <f>IF($C272,BETAW20T!L272,"")</f>
        <v/>
      </c>
      <c r="N272" s="14" t="str">
        <f>IF($C272,BETAW20T!M272,"")</f>
        <v/>
      </c>
      <c r="O272" s="13" t="str">
        <f>IF($C272,BETAW20T!N272,"")</f>
        <v/>
      </c>
      <c r="P272" s="12" t="str">
        <f>IF($C272,BETAW20T!O272,"")</f>
        <v/>
      </c>
    </row>
    <row r="273" spans="2:16" x14ac:dyDescent="0.3">
      <c r="B273" s="21">
        <f>BETAW20T!B273</f>
        <v>44022</v>
      </c>
      <c r="C273" s="73">
        <f t="shared" ref="C273:C277" si="25">IF(AND($B273&gt;=$D$3,OR($B273&lt;=$D$4,$B274&lt;$D$4)),1,0)</f>
        <v>0</v>
      </c>
      <c r="D273" s="20" t="str">
        <f>IF($C273,BETAW20T!C273,"")</f>
        <v/>
      </c>
      <c r="E273" s="22" t="str">
        <f>IF($C273,BETAW20T!D273,"")</f>
        <v/>
      </c>
      <c r="F273" s="16" t="str">
        <f>IF($C273,BETAW20T!E273,"")</f>
        <v/>
      </c>
      <c r="G273" s="16" t="str">
        <f>IF($C273,BETAW20T!F273,"")</f>
        <v/>
      </c>
      <c r="H273" s="17" t="str">
        <f>IF($C273,BETAW20T!G273,"")</f>
        <v/>
      </c>
      <c r="I273" s="16" t="str">
        <f>IF($C273,BETAW20T!H273,"")</f>
        <v/>
      </c>
      <c r="J273" s="18" t="str">
        <f>IF($C273,BETAW20T!I273,"")</f>
        <v/>
      </c>
      <c r="K273" s="17" t="str">
        <f>IF($C273,BETAW20T!J273,"")</f>
        <v/>
      </c>
      <c r="L273" s="16" t="str">
        <f>IF($C273,BETAW20T!K273,"")</f>
        <v/>
      </c>
      <c r="M273" s="15" t="str">
        <f>IF($C273,BETAW20T!L273,"")</f>
        <v/>
      </c>
      <c r="N273" s="14" t="str">
        <f>IF($C273,BETAW20T!M273,"")</f>
        <v/>
      </c>
      <c r="O273" s="13" t="str">
        <f>IF($C273,BETAW20T!N273,"")</f>
        <v/>
      </c>
      <c r="P273" s="12" t="str">
        <f>IF($C273,BETAW20T!O273,"")</f>
        <v/>
      </c>
    </row>
    <row r="274" spans="2:16" x14ac:dyDescent="0.3">
      <c r="B274" s="21">
        <f>BETAW20T!B274</f>
        <v>44021</v>
      </c>
      <c r="C274" s="73">
        <f t="shared" si="25"/>
        <v>0</v>
      </c>
      <c r="D274" s="20" t="str">
        <f>IF($C274,BETAW20T!C274,"")</f>
        <v/>
      </c>
      <c r="E274" s="22" t="str">
        <f>IF($C274,BETAW20T!D274,"")</f>
        <v/>
      </c>
      <c r="F274" s="16" t="str">
        <f>IF($C274,BETAW20T!E274,"")</f>
        <v/>
      </c>
      <c r="G274" s="16" t="str">
        <f>IF($C274,BETAW20T!F274,"")</f>
        <v/>
      </c>
      <c r="H274" s="17" t="str">
        <f>IF($C274,BETAW20T!G274,"")</f>
        <v/>
      </c>
      <c r="I274" s="16" t="str">
        <f>IF($C274,BETAW20T!H274,"")</f>
        <v/>
      </c>
      <c r="J274" s="18" t="str">
        <f>IF($C274,BETAW20T!I274,"")</f>
        <v/>
      </c>
      <c r="K274" s="17" t="str">
        <f>IF($C274,BETAW20T!J274,"")</f>
        <v/>
      </c>
      <c r="L274" s="16" t="str">
        <f>IF($C274,BETAW20T!K274,"")</f>
        <v/>
      </c>
      <c r="M274" s="15" t="str">
        <f>IF($C274,BETAW20T!L274,"")</f>
        <v/>
      </c>
      <c r="N274" s="14" t="str">
        <f>IF($C274,BETAW20T!M274,"")</f>
        <v/>
      </c>
      <c r="O274" s="13" t="str">
        <f>IF($C274,BETAW20T!N274,"")</f>
        <v/>
      </c>
      <c r="P274" s="12" t="str">
        <f>IF($C274,BETAW20T!O274,"")</f>
        <v/>
      </c>
    </row>
    <row r="275" spans="2:16" x14ac:dyDescent="0.3">
      <c r="B275" s="21">
        <f>BETAW20T!B275</f>
        <v>44020</v>
      </c>
      <c r="C275" s="73">
        <f t="shared" si="25"/>
        <v>0</v>
      </c>
      <c r="D275" s="20" t="str">
        <f>IF($C275,BETAW20T!C275,"")</f>
        <v/>
      </c>
      <c r="E275" s="22" t="str">
        <f>IF($C275,BETAW20T!D275,"")</f>
        <v/>
      </c>
      <c r="F275" s="16" t="str">
        <f>IF($C275,BETAW20T!E275,"")</f>
        <v/>
      </c>
      <c r="G275" s="16" t="str">
        <f>IF($C275,BETAW20T!F275,"")</f>
        <v/>
      </c>
      <c r="H275" s="17" t="str">
        <f>IF($C275,BETAW20T!G275,"")</f>
        <v/>
      </c>
      <c r="I275" s="16" t="str">
        <f>IF($C275,BETAW20T!H275,"")</f>
        <v/>
      </c>
      <c r="J275" s="18" t="str">
        <f>IF($C275,BETAW20T!I275,"")</f>
        <v/>
      </c>
      <c r="K275" s="17" t="str">
        <f>IF($C275,BETAW20T!J275,"")</f>
        <v/>
      </c>
      <c r="L275" s="16" t="str">
        <f>IF($C275,BETAW20T!K275,"")</f>
        <v/>
      </c>
      <c r="M275" s="15" t="str">
        <f>IF($C275,BETAW20T!L275,"")</f>
        <v/>
      </c>
      <c r="N275" s="14" t="str">
        <f>IF($C275,BETAW20T!M275,"")</f>
        <v/>
      </c>
      <c r="O275" s="13" t="str">
        <f>IF($C275,BETAW20T!N275,"")</f>
        <v/>
      </c>
      <c r="P275" s="12" t="str">
        <f>IF($C275,BETAW20T!O275,"")</f>
        <v/>
      </c>
    </row>
    <row r="276" spans="2:16" x14ac:dyDescent="0.3">
      <c r="B276" s="21">
        <f>BETAW20T!B276</f>
        <v>44019</v>
      </c>
      <c r="C276" s="73">
        <f t="shared" si="25"/>
        <v>0</v>
      </c>
      <c r="D276" s="20" t="str">
        <f>IF($C276,BETAW20T!C276,"")</f>
        <v/>
      </c>
      <c r="E276" s="22" t="str">
        <f>IF($C276,BETAW20T!D276,"")</f>
        <v/>
      </c>
      <c r="F276" s="16" t="str">
        <f>IF($C276,BETAW20T!E276,"")</f>
        <v/>
      </c>
      <c r="G276" s="16" t="str">
        <f>IF($C276,BETAW20T!F276,"")</f>
        <v/>
      </c>
      <c r="H276" s="17" t="str">
        <f>IF($C276,BETAW20T!G276,"")</f>
        <v/>
      </c>
      <c r="I276" s="16" t="str">
        <f>IF($C276,BETAW20T!H276,"")</f>
        <v/>
      </c>
      <c r="J276" s="18" t="str">
        <f>IF($C276,BETAW20T!I276,"")</f>
        <v/>
      </c>
      <c r="K276" s="17" t="str">
        <f>IF($C276,BETAW20T!J276,"")</f>
        <v/>
      </c>
      <c r="L276" s="16" t="str">
        <f>IF($C276,BETAW20T!K276,"")</f>
        <v/>
      </c>
      <c r="M276" s="15" t="str">
        <f>IF($C276,BETAW20T!L276,"")</f>
        <v/>
      </c>
      <c r="N276" s="14" t="str">
        <f>IF($C276,BETAW20T!M276,"")</f>
        <v/>
      </c>
      <c r="O276" s="13" t="str">
        <f>IF($C276,BETAW20T!N276,"")</f>
        <v/>
      </c>
      <c r="P276" s="12" t="str">
        <f>IF($C276,BETAW20T!O276,"")</f>
        <v/>
      </c>
    </row>
    <row r="277" spans="2:16" x14ac:dyDescent="0.3">
      <c r="B277" s="21">
        <f>BETAW20T!B277</f>
        <v>44018</v>
      </c>
      <c r="C277" s="73">
        <f t="shared" si="25"/>
        <v>0</v>
      </c>
      <c r="D277" s="20" t="str">
        <f>IF($C277,BETAW20T!C277,"")</f>
        <v/>
      </c>
      <c r="E277" s="22" t="str">
        <f>IF($C277,BETAW20T!D277,"")</f>
        <v/>
      </c>
      <c r="F277" s="16" t="str">
        <f>IF($C277,BETAW20T!E277,"")</f>
        <v/>
      </c>
      <c r="G277" s="16" t="str">
        <f>IF($C277,BETAW20T!F277,"")</f>
        <v/>
      </c>
      <c r="H277" s="17" t="str">
        <f>IF($C277,BETAW20T!G277,"")</f>
        <v/>
      </c>
      <c r="I277" s="16" t="str">
        <f>IF($C277,BETAW20T!H277,"")</f>
        <v/>
      </c>
      <c r="J277" s="18" t="str">
        <f>IF($C277,BETAW20T!I277,"")</f>
        <v/>
      </c>
      <c r="K277" s="17" t="str">
        <f>IF($C277,BETAW20T!J277,"")</f>
        <v/>
      </c>
      <c r="L277" s="16" t="str">
        <f>IF($C277,BETAW20T!K277,"")</f>
        <v/>
      </c>
      <c r="M277" s="15" t="str">
        <f>IF($C277,BETAW20T!L277,"")</f>
        <v/>
      </c>
      <c r="N277" s="14" t="str">
        <f>IF($C277,BETAW20T!M277,"")</f>
        <v/>
      </c>
      <c r="O277" s="13" t="str">
        <f>IF($C277,BETAW20T!N277,"")</f>
        <v/>
      </c>
      <c r="P277" s="12" t="str">
        <f>IF($C277,BETAW20T!O277,"")</f>
        <v/>
      </c>
    </row>
    <row r="278" spans="2:16" x14ac:dyDescent="0.3">
      <c r="B278" s="21">
        <f>BETAW20T!B278</f>
        <v>44015</v>
      </c>
      <c r="C278" s="73">
        <f t="shared" ref="C278:C282" si="26">IF(AND($B278&gt;=$D$3,OR($B278&lt;=$D$4,$B279&lt;$D$4)),1,0)</f>
        <v>0</v>
      </c>
      <c r="D278" s="20" t="str">
        <f>IF($C278,BETAW20T!C278,"")</f>
        <v/>
      </c>
      <c r="E278" s="22" t="str">
        <f>IF($C278,BETAW20T!D278,"")</f>
        <v/>
      </c>
      <c r="F278" s="16" t="str">
        <f>IF($C278,BETAW20T!E278,"")</f>
        <v/>
      </c>
      <c r="G278" s="16" t="str">
        <f>IF($C278,BETAW20T!F278,"")</f>
        <v/>
      </c>
      <c r="H278" s="17" t="str">
        <f>IF($C278,BETAW20T!G278,"")</f>
        <v/>
      </c>
      <c r="I278" s="16" t="str">
        <f>IF($C278,BETAW20T!H278,"")</f>
        <v/>
      </c>
      <c r="J278" s="18" t="str">
        <f>IF($C278,BETAW20T!I278,"")</f>
        <v/>
      </c>
      <c r="K278" s="17" t="str">
        <f>IF($C278,BETAW20T!J278,"")</f>
        <v/>
      </c>
      <c r="L278" s="16" t="str">
        <f>IF($C278,BETAW20T!K278,"")</f>
        <v/>
      </c>
      <c r="M278" s="15" t="str">
        <f>IF($C278,BETAW20T!L278,"")</f>
        <v/>
      </c>
      <c r="N278" s="14" t="str">
        <f>IF($C278,BETAW20T!M278,"")</f>
        <v/>
      </c>
      <c r="O278" s="13" t="str">
        <f>IF($C278,BETAW20T!N278,"")</f>
        <v/>
      </c>
      <c r="P278" s="12" t="str">
        <f>IF($C278,BETAW20T!O278,"")</f>
        <v/>
      </c>
    </row>
    <row r="279" spans="2:16" x14ac:dyDescent="0.3">
      <c r="B279" s="21">
        <f>BETAW20T!B279</f>
        <v>44014</v>
      </c>
      <c r="C279" s="73">
        <f t="shared" si="26"/>
        <v>0</v>
      </c>
      <c r="D279" s="20" t="str">
        <f>IF($C279,BETAW20T!C279,"")</f>
        <v/>
      </c>
      <c r="E279" s="22" t="str">
        <f>IF($C279,BETAW20T!D279,"")</f>
        <v/>
      </c>
      <c r="F279" s="16" t="str">
        <f>IF($C279,BETAW20T!E279,"")</f>
        <v/>
      </c>
      <c r="G279" s="16" t="str">
        <f>IF($C279,BETAW20T!F279,"")</f>
        <v/>
      </c>
      <c r="H279" s="17" t="str">
        <f>IF($C279,BETAW20T!G279,"")</f>
        <v/>
      </c>
      <c r="I279" s="16" t="str">
        <f>IF($C279,BETAW20T!H279,"")</f>
        <v/>
      </c>
      <c r="J279" s="18" t="str">
        <f>IF($C279,BETAW20T!I279,"")</f>
        <v/>
      </c>
      <c r="K279" s="17" t="str">
        <f>IF($C279,BETAW20T!J279,"")</f>
        <v/>
      </c>
      <c r="L279" s="16" t="str">
        <f>IF($C279,BETAW20T!K279,"")</f>
        <v/>
      </c>
      <c r="M279" s="15" t="str">
        <f>IF($C279,BETAW20T!L279,"")</f>
        <v/>
      </c>
      <c r="N279" s="14" t="str">
        <f>IF($C279,BETAW20T!M279,"")</f>
        <v/>
      </c>
      <c r="O279" s="13" t="str">
        <f>IF($C279,BETAW20T!N279,"")</f>
        <v/>
      </c>
      <c r="P279" s="12" t="str">
        <f>IF($C279,BETAW20T!O279,"")</f>
        <v/>
      </c>
    </row>
    <row r="280" spans="2:16" x14ac:dyDescent="0.3">
      <c r="B280" s="21">
        <f>BETAW20T!B280</f>
        <v>44013</v>
      </c>
      <c r="C280" s="73">
        <f t="shared" si="26"/>
        <v>0</v>
      </c>
      <c r="D280" s="20" t="str">
        <f>IF($C280,BETAW20T!C280,"")</f>
        <v/>
      </c>
      <c r="E280" s="22" t="str">
        <f>IF($C280,BETAW20T!D280,"")</f>
        <v/>
      </c>
      <c r="F280" s="16" t="str">
        <f>IF($C280,BETAW20T!E280,"")</f>
        <v/>
      </c>
      <c r="G280" s="16" t="str">
        <f>IF($C280,BETAW20T!F280,"")</f>
        <v/>
      </c>
      <c r="H280" s="17" t="str">
        <f>IF($C280,BETAW20T!G280,"")</f>
        <v/>
      </c>
      <c r="I280" s="16" t="str">
        <f>IF($C280,BETAW20T!H280,"")</f>
        <v/>
      </c>
      <c r="J280" s="18" t="str">
        <f>IF($C280,BETAW20T!I280,"")</f>
        <v/>
      </c>
      <c r="K280" s="17" t="str">
        <f>IF($C280,BETAW20T!J280,"")</f>
        <v/>
      </c>
      <c r="L280" s="16" t="str">
        <f>IF($C280,BETAW20T!K280,"")</f>
        <v/>
      </c>
      <c r="M280" s="15" t="str">
        <f>IF($C280,BETAW20T!L280,"")</f>
        <v/>
      </c>
      <c r="N280" s="14" t="str">
        <f>IF($C280,BETAW20T!M280,"")</f>
        <v/>
      </c>
      <c r="O280" s="13" t="str">
        <f>IF($C280,BETAW20T!N280,"")</f>
        <v/>
      </c>
      <c r="P280" s="12" t="str">
        <f>IF($C280,BETAW20T!O280,"")</f>
        <v/>
      </c>
    </row>
    <row r="281" spans="2:16" x14ac:dyDescent="0.3">
      <c r="B281" s="21">
        <f>BETAW20T!B281</f>
        <v>44012</v>
      </c>
      <c r="C281" s="73">
        <f t="shared" si="26"/>
        <v>0</v>
      </c>
      <c r="D281" s="20" t="str">
        <f>IF($C281,BETAW20T!C281,"")</f>
        <v/>
      </c>
      <c r="E281" s="22" t="str">
        <f>IF($C281,BETAW20T!D281,"")</f>
        <v/>
      </c>
      <c r="F281" s="16" t="str">
        <f>IF($C281,BETAW20T!E281,"")</f>
        <v/>
      </c>
      <c r="G281" s="16" t="str">
        <f>IF($C281,BETAW20T!F281,"")</f>
        <v/>
      </c>
      <c r="H281" s="17" t="str">
        <f>IF($C281,BETAW20T!G281,"")</f>
        <v/>
      </c>
      <c r="I281" s="16" t="str">
        <f>IF($C281,BETAW20T!H281,"")</f>
        <v/>
      </c>
      <c r="J281" s="18" t="str">
        <f>IF($C281,BETAW20T!I281,"")</f>
        <v/>
      </c>
      <c r="K281" s="17" t="str">
        <f>IF($C281,BETAW20T!J281,"")</f>
        <v/>
      </c>
      <c r="L281" s="16" t="str">
        <f>IF($C281,BETAW20T!K281,"")</f>
        <v/>
      </c>
      <c r="M281" s="15" t="str">
        <f>IF($C281,BETAW20T!L281,"")</f>
        <v/>
      </c>
      <c r="N281" s="14" t="str">
        <f>IF($C281,BETAW20T!M281,"")</f>
        <v/>
      </c>
      <c r="O281" s="13" t="str">
        <f>IF($C281,BETAW20T!N281,"")</f>
        <v/>
      </c>
      <c r="P281" s="12" t="str">
        <f>IF($C281,BETAW20T!O281,"")</f>
        <v/>
      </c>
    </row>
    <row r="282" spans="2:16" x14ac:dyDescent="0.3">
      <c r="B282" s="21">
        <f>BETAW20T!B282</f>
        <v>44011</v>
      </c>
      <c r="C282" s="73">
        <f t="shared" si="26"/>
        <v>0</v>
      </c>
      <c r="D282" s="20" t="str">
        <f>IF($C282,BETAW20T!C282,"")</f>
        <v/>
      </c>
      <c r="E282" s="22" t="str">
        <f>IF($C282,BETAW20T!D282,"")</f>
        <v/>
      </c>
      <c r="F282" s="16" t="str">
        <f>IF($C282,BETAW20T!E282,"")</f>
        <v/>
      </c>
      <c r="G282" s="16" t="str">
        <f>IF($C282,BETAW20T!F282,"")</f>
        <v/>
      </c>
      <c r="H282" s="17" t="str">
        <f>IF($C282,BETAW20T!G282,"")</f>
        <v/>
      </c>
      <c r="I282" s="16" t="str">
        <f>IF($C282,BETAW20T!H282,"")</f>
        <v/>
      </c>
      <c r="J282" s="18" t="str">
        <f>IF($C282,BETAW20T!I282,"")</f>
        <v/>
      </c>
      <c r="K282" s="17" t="str">
        <f>IF($C282,BETAW20T!J282,"")</f>
        <v/>
      </c>
      <c r="L282" s="16" t="str">
        <f>IF($C282,BETAW20T!K282,"")</f>
        <v/>
      </c>
      <c r="M282" s="15" t="str">
        <f>IF($C282,BETAW20T!L282,"")</f>
        <v/>
      </c>
      <c r="N282" s="14" t="str">
        <f>IF($C282,BETAW20T!M282,"")</f>
        <v/>
      </c>
      <c r="O282" s="13" t="str">
        <f>IF($C282,BETAW20T!N282,"")</f>
        <v/>
      </c>
      <c r="P282" s="12" t="str">
        <f>IF($C282,BETAW20T!O282,"")</f>
        <v/>
      </c>
    </row>
    <row r="283" spans="2:16" x14ac:dyDescent="0.3">
      <c r="B283" s="21">
        <f>BETAW20T!B283</f>
        <v>44008</v>
      </c>
      <c r="C283" s="73">
        <f t="shared" ref="C283:C287" si="27">IF(AND($B283&gt;=$D$3,OR($B283&lt;=$D$4,$B284&lt;$D$4)),1,0)</f>
        <v>0</v>
      </c>
      <c r="D283" s="20" t="str">
        <f>IF($C283,BETAW20T!C283,"")</f>
        <v/>
      </c>
      <c r="E283" s="22" t="str">
        <f>IF($C283,BETAW20T!D283,"")</f>
        <v/>
      </c>
      <c r="F283" s="16" t="str">
        <f>IF($C283,BETAW20T!E283,"")</f>
        <v/>
      </c>
      <c r="G283" s="16" t="str">
        <f>IF($C283,BETAW20T!F283,"")</f>
        <v/>
      </c>
      <c r="H283" s="17" t="str">
        <f>IF($C283,BETAW20T!G283,"")</f>
        <v/>
      </c>
      <c r="I283" s="16" t="str">
        <f>IF($C283,BETAW20T!H283,"")</f>
        <v/>
      </c>
      <c r="J283" s="18" t="str">
        <f>IF($C283,BETAW20T!I283,"")</f>
        <v/>
      </c>
      <c r="K283" s="17" t="str">
        <f>IF($C283,BETAW20T!J283,"")</f>
        <v/>
      </c>
      <c r="L283" s="16" t="str">
        <f>IF($C283,BETAW20T!K283,"")</f>
        <v/>
      </c>
      <c r="M283" s="15" t="str">
        <f>IF($C283,BETAW20T!L283,"")</f>
        <v/>
      </c>
      <c r="N283" s="14" t="str">
        <f>IF($C283,BETAW20T!M283,"")</f>
        <v/>
      </c>
      <c r="O283" s="13" t="str">
        <f>IF($C283,BETAW20T!N283,"")</f>
        <v/>
      </c>
      <c r="P283" s="12" t="str">
        <f>IF($C283,BETAW20T!O283,"")</f>
        <v/>
      </c>
    </row>
    <row r="284" spans="2:16" x14ac:dyDescent="0.3">
      <c r="B284" s="21">
        <f>BETAW20T!B284</f>
        <v>44007</v>
      </c>
      <c r="C284" s="73">
        <f t="shared" si="27"/>
        <v>0</v>
      </c>
      <c r="D284" s="20" t="str">
        <f>IF($C284,BETAW20T!C284,"")</f>
        <v/>
      </c>
      <c r="E284" s="22" t="str">
        <f>IF($C284,BETAW20T!D284,"")</f>
        <v/>
      </c>
      <c r="F284" s="16" t="str">
        <f>IF($C284,BETAW20T!E284,"")</f>
        <v/>
      </c>
      <c r="G284" s="16" t="str">
        <f>IF($C284,BETAW20T!F284,"")</f>
        <v/>
      </c>
      <c r="H284" s="17" t="str">
        <f>IF($C284,BETAW20T!G284,"")</f>
        <v/>
      </c>
      <c r="I284" s="16" t="str">
        <f>IF($C284,BETAW20T!H284,"")</f>
        <v/>
      </c>
      <c r="J284" s="18" t="str">
        <f>IF($C284,BETAW20T!I284,"")</f>
        <v/>
      </c>
      <c r="K284" s="17" t="str">
        <f>IF($C284,BETAW20T!J284,"")</f>
        <v/>
      </c>
      <c r="L284" s="16" t="str">
        <f>IF($C284,BETAW20T!K284,"")</f>
        <v/>
      </c>
      <c r="M284" s="15" t="str">
        <f>IF($C284,BETAW20T!L284,"")</f>
        <v/>
      </c>
      <c r="N284" s="14" t="str">
        <f>IF($C284,BETAW20T!M284,"")</f>
        <v/>
      </c>
      <c r="O284" s="13" t="str">
        <f>IF($C284,BETAW20T!N284,"")</f>
        <v/>
      </c>
      <c r="P284" s="12" t="str">
        <f>IF($C284,BETAW20T!O284,"")</f>
        <v/>
      </c>
    </row>
    <row r="285" spans="2:16" x14ac:dyDescent="0.3">
      <c r="B285" s="21">
        <f>BETAW20T!B285</f>
        <v>44006</v>
      </c>
      <c r="C285" s="73">
        <f t="shared" si="27"/>
        <v>0</v>
      </c>
      <c r="D285" s="20" t="str">
        <f>IF($C285,BETAW20T!C285,"")</f>
        <v/>
      </c>
      <c r="E285" s="22" t="str">
        <f>IF($C285,BETAW20T!D285,"")</f>
        <v/>
      </c>
      <c r="F285" s="16" t="str">
        <f>IF($C285,BETAW20T!E285,"")</f>
        <v/>
      </c>
      <c r="G285" s="16" t="str">
        <f>IF($C285,BETAW20T!F285,"")</f>
        <v/>
      </c>
      <c r="H285" s="17" t="str">
        <f>IF($C285,BETAW20T!G285,"")</f>
        <v/>
      </c>
      <c r="I285" s="16" t="str">
        <f>IF($C285,BETAW20T!H285,"")</f>
        <v/>
      </c>
      <c r="J285" s="18" t="str">
        <f>IF($C285,BETAW20T!I285,"")</f>
        <v/>
      </c>
      <c r="K285" s="17" t="str">
        <f>IF($C285,BETAW20T!J285,"")</f>
        <v/>
      </c>
      <c r="L285" s="16" t="str">
        <f>IF($C285,BETAW20T!K285,"")</f>
        <v/>
      </c>
      <c r="M285" s="15" t="str">
        <f>IF($C285,BETAW20T!L285,"")</f>
        <v/>
      </c>
      <c r="N285" s="14" t="str">
        <f>IF($C285,BETAW20T!M285,"")</f>
        <v/>
      </c>
      <c r="O285" s="13" t="str">
        <f>IF($C285,BETAW20T!N285,"")</f>
        <v/>
      </c>
      <c r="P285" s="12" t="str">
        <f>IF($C285,BETAW20T!O285,"")</f>
        <v/>
      </c>
    </row>
    <row r="286" spans="2:16" x14ac:dyDescent="0.3">
      <c r="B286" s="21">
        <f>BETAW20T!B286</f>
        <v>44005</v>
      </c>
      <c r="C286" s="73">
        <f t="shared" si="27"/>
        <v>0</v>
      </c>
      <c r="D286" s="20" t="str">
        <f>IF($C286,BETAW20T!C286,"")</f>
        <v/>
      </c>
      <c r="E286" s="22" t="str">
        <f>IF($C286,BETAW20T!D286,"")</f>
        <v/>
      </c>
      <c r="F286" s="16" t="str">
        <f>IF($C286,BETAW20T!E286,"")</f>
        <v/>
      </c>
      <c r="G286" s="16" t="str">
        <f>IF($C286,BETAW20T!F286,"")</f>
        <v/>
      </c>
      <c r="H286" s="17" t="str">
        <f>IF($C286,BETAW20T!G286,"")</f>
        <v/>
      </c>
      <c r="I286" s="16" t="str">
        <f>IF($C286,BETAW20T!H286,"")</f>
        <v/>
      </c>
      <c r="J286" s="18" t="str">
        <f>IF($C286,BETAW20T!I286,"")</f>
        <v/>
      </c>
      <c r="K286" s="17" t="str">
        <f>IF($C286,BETAW20T!J286,"")</f>
        <v/>
      </c>
      <c r="L286" s="16" t="str">
        <f>IF($C286,BETAW20T!K286,"")</f>
        <v/>
      </c>
      <c r="M286" s="15" t="str">
        <f>IF($C286,BETAW20T!L286,"")</f>
        <v/>
      </c>
      <c r="N286" s="14" t="str">
        <f>IF($C286,BETAW20T!M286,"")</f>
        <v/>
      </c>
      <c r="O286" s="13" t="str">
        <f>IF($C286,BETAW20T!N286,"")</f>
        <v/>
      </c>
      <c r="P286" s="12" t="str">
        <f>IF($C286,BETAW20T!O286,"")</f>
        <v/>
      </c>
    </row>
    <row r="287" spans="2:16" x14ac:dyDescent="0.3">
      <c r="B287" s="21">
        <f>BETAW20T!B287</f>
        <v>44004</v>
      </c>
      <c r="C287" s="73">
        <f t="shared" si="27"/>
        <v>0</v>
      </c>
      <c r="D287" s="20" t="str">
        <f>IF($C287,BETAW20T!C287,"")</f>
        <v/>
      </c>
      <c r="E287" s="22" t="str">
        <f>IF($C287,BETAW20T!D287,"")</f>
        <v/>
      </c>
      <c r="F287" s="16" t="str">
        <f>IF($C287,BETAW20T!E287,"")</f>
        <v/>
      </c>
      <c r="G287" s="16" t="str">
        <f>IF($C287,BETAW20T!F287,"")</f>
        <v/>
      </c>
      <c r="H287" s="17" t="str">
        <f>IF($C287,BETAW20T!G287,"")</f>
        <v/>
      </c>
      <c r="I287" s="16" t="str">
        <f>IF($C287,BETAW20T!H287,"")</f>
        <v/>
      </c>
      <c r="J287" s="18" t="str">
        <f>IF($C287,BETAW20T!I287,"")</f>
        <v/>
      </c>
      <c r="K287" s="17" t="str">
        <f>IF($C287,BETAW20T!J287,"")</f>
        <v/>
      </c>
      <c r="L287" s="16" t="str">
        <f>IF($C287,BETAW20T!K287,"")</f>
        <v/>
      </c>
      <c r="M287" s="15" t="str">
        <f>IF($C287,BETAW20T!L287,"")</f>
        <v/>
      </c>
      <c r="N287" s="14" t="str">
        <f>IF($C287,BETAW20T!M287,"")</f>
        <v/>
      </c>
      <c r="O287" s="13" t="str">
        <f>IF($C287,BETAW20T!N287,"")</f>
        <v/>
      </c>
      <c r="P287" s="12" t="str">
        <f>IF($C287,BETAW20T!O287,"")</f>
        <v/>
      </c>
    </row>
    <row r="288" spans="2:16" x14ac:dyDescent="0.3">
      <c r="B288" s="21">
        <f>BETAW20T!B288</f>
        <v>44001</v>
      </c>
      <c r="C288" s="73">
        <f t="shared" ref="C288:C292" si="28">IF(AND($B288&gt;=$D$3,OR($B288&lt;=$D$4,$B289&lt;$D$4)),1,0)</f>
        <v>0</v>
      </c>
      <c r="D288" s="20" t="str">
        <f>IF($C288,BETAW20T!C288,"")</f>
        <v/>
      </c>
      <c r="E288" s="22" t="str">
        <f>IF($C288,BETAW20T!D288,"")</f>
        <v/>
      </c>
      <c r="F288" s="16" t="str">
        <f>IF($C288,BETAW20T!E288,"")</f>
        <v/>
      </c>
      <c r="G288" s="16" t="str">
        <f>IF($C288,BETAW20T!F288,"")</f>
        <v/>
      </c>
      <c r="H288" s="17" t="str">
        <f>IF($C288,BETAW20T!G288,"")</f>
        <v/>
      </c>
      <c r="I288" s="16" t="str">
        <f>IF($C288,BETAW20T!H288,"")</f>
        <v/>
      </c>
      <c r="J288" s="18" t="str">
        <f>IF($C288,BETAW20T!I288,"")</f>
        <v/>
      </c>
      <c r="K288" s="17" t="str">
        <f>IF($C288,BETAW20T!J288,"")</f>
        <v/>
      </c>
      <c r="L288" s="16" t="str">
        <f>IF($C288,BETAW20T!K288,"")</f>
        <v/>
      </c>
      <c r="M288" s="15" t="str">
        <f>IF($C288,BETAW20T!L288,"")</f>
        <v/>
      </c>
      <c r="N288" s="14" t="str">
        <f>IF($C288,BETAW20T!M288,"")</f>
        <v/>
      </c>
      <c r="O288" s="13" t="str">
        <f>IF($C288,BETAW20T!N288,"")</f>
        <v/>
      </c>
      <c r="P288" s="12" t="str">
        <f>IF($C288,BETAW20T!O288,"")</f>
        <v/>
      </c>
    </row>
    <row r="289" spans="2:16" x14ac:dyDescent="0.3">
      <c r="B289" s="21">
        <f>BETAW20T!B289</f>
        <v>44000</v>
      </c>
      <c r="C289" s="73">
        <f t="shared" si="28"/>
        <v>0</v>
      </c>
      <c r="D289" s="20" t="str">
        <f>IF($C289,BETAW20T!C289,"")</f>
        <v/>
      </c>
      <c r="E289" s="22" t="str">
        <f>IF($C289,BETAW20T!D289,"")</f>
        <v/>
      </c>
      <c r="F289" s="16" t="str">
        <f>IF($C289,BETAW20T!E289,"")</f>
        <v/>
      </c>
      <c r="G289" s="16" t="str">
        <f>IF($C289,BETAW20T!F289,"")</f>
        <v/>
      </c>
      <c r="H289" s="17" t="str">
        <f>IF($C289,BETAW20T!G289,"")</f>
        <v/>
      </c>
      <c r="I289" s="16" t="str">
        <f>IF($C289,BETAW20T!H289,"")</f>
        <v/>
      </c>
      <c r="J289" s="18" t="str">
        <f>IF($C289,BETAW20T!I289,"")</f>
        <v/>
      </c>
      <c r="K289" s="17" t="str">
        <f>IF($C289,BETAW20T!J289,"")</f>
        <v/>
      </c>
      <c r="L289" s="16" t="str">
        <f>IF($C289,BETAW20T!K289,"")</f>
        <v/>
      </c>
      <c r="M289" s="15" t="str">
        <f>IF($C289,BETAW20T!L289,"")</f>
        <v/>
      </c>
      <c r="N289" s="14" t="str">
        <f>IF($C289,BETAW20T!M289,"")</f>
        <v/>
      </c>
      <c r="O289" s="13" t="str">
        <f>IF($C289,BETAW20T!N289,"")</f>
        <v/>
      </c>
      <c r="P289" s="12" t="str">
        <f>IF($C289,BETAW20T!O289,"")</f>
        <v/>
      </c>
    </row>
    <row r="290" spans="2:16" x14ac:dyDescent="0.3">
      <c r="B290" s="21">
        <f>BETAW20T!B290</f>
        <v>43999</v>
      </c>
      <c r="C290" s="73">
        <f t="shared" si="28"/>
        <v>0</v>
      </c>
      <c r="D290" s="20" t="str">
        <f>IF($C290,BETAW20T!C290,"")</f>
        <v/>
      </c>
      <c r="E290" s="22" t="str">
        <f>IF($C290,BETAW20T!D290,"")</f>
        <v/>
      </c>
      <c r="F290" s="16" t="str">
        <f>IF($C290,BETAW20T!E290,"")</f>
        <v/>
      </c>
      <c r="G290" s="16" t="str">
        <f>IF($C290,BETAW20T!F290,"")</f>
        <v/>
      </c>
      <c r="H290" s="17" t="str">
        <f>IF($C290,BETAW20T!G290,"")</f>
        <v/>
      </c>
      <c r="I290" s="16" t="str">
        <f>IF($C290,BETAW20T!H290,"")</f>
        <v/>
      </c>
      <c r="J290" s="18" t="str">
        <f>IF($C290,BETAW20T!I290,"")</f>
        <v/>
      </c>
      <c r="K290" s="17" t="str">
        <f>IF($C290,BETAW20T!J290,"")</f>
        <v/>
      </c>
      <c r="L290" s="16" t="str">
        <f>IF($C290,BETAW20T!K290,"")</f>
        <v/>
      </c>
      <c r="M290" s="15" t="str">
        <f>IF($C290,BETAW20T!L290,"")</f>
        <v/>
      </c>
      <c r="N290" s="14" t="str">
        <f>IF($C290,BETAW20T!M290,"")</f>
        <v/>
      </c>
      <c r="O290" s="13" t="str">
        <f>IF($C290,BETAW20T!N290,"")</f>
        <v/>
      </c>
      <c r="P290" s="12" t="str">
        <f>IF($C290,BETAW20T!O290,"")</f>
        <v/>
      </c>
    </row>
    <row r="291" spans="2:16" x14ac:dyDescent="0.3">
      <c r="B291" s="21">
        <f>BETAW20T!B291</f>
        <v>43998</v>
      </c>
      <c r="C291" s="73">
        <f t="shared" si="28"/>
        <v>0</v>
      </c>
      <c r="D291" s="20" t="str">
        <f>IF($C291,BETAW20T!C291,"")</f>
        <v/>
      </c>
      <c r="E291" s="22" t="str">
        <f>IF($C291,BETAW20T!D291,"")</f>
        <v/>
      </c>
      <c r="F291" s="16" t="str">
        <f>IF($C291,BETAW20T!E291,"")</f>
        <v/>
      </c>
      <c r="G291" s="16" t="str">
        <f>IF($C291,BETAW20T!F291,"")</f>
        <v/>
      </c>
      <c r="H291" s="17" t="str">
        <f>IF($C291,BETAW20T!G291,"")</f>
        <v/>
      </c>
      <c r="I291" s="16" t="str">
        <f>IF($C291,BETAW20T!H291,"")</f>
        <v/>
      </c>
      <c r="J291" s="18" t="str">
        <f>IF($C291,BETAW20T!I291,"")</f>
        <v/>
      </c>
      <c r="K291" s="17" t="str">
        <f>IF($C291,BETAW20T!J291,"")</f>
        <v/>
      </c>
      <c r="L291" s="16" t="str">
        <f>IF($C291,BETAW20T!K291,"")</f>
        <v/>
      </c>
      <c r="M291" s="15" t="str">
        <f>IF($C291,BETAW20T!L291,"")</f>
        <v/>
      </c>
      <c r="N291" s="14" t="str">
        <f>IF($C291,BETAW20T!M291,"")</f>
        <v/>
      </c>
      <c r="O291" s="13" t="str">
        <f>IF($C291,BETAW20T!N291,"")</f>
        <v/>
      </c>
      <c r="P291" s="12" t="str">
        <f>IF($C291,BETAW20T!O291,"")</f>
        <v/>
      </c>
    </row>
    <row r="292" spans="2:16" x14ac:dyDescent="0.3">
      <c r="B292" s="21">
        <f>BETAW20T!B292</f>
        <v>43997</v>
      </c>
      <c r="C292" s="73">
        <f t="shared" si="28"/>
        <v>0</v>
      </c>
      <c r="D292" s="20" t="str">
        <f>IF($C292,BETAW20T!C292,"")</f>
        <v/>
      </c>
      <c r="E292" s="22" t="str">
        <f>IF($C292,BETAW20T!D292,"")</f>
        <v/>
      </c>
      <c r="F292" s="16" t="str">
        <f>IF($C292,BETAW20T!E292,"")</f>
        <v/>
      </c>
      <c r="G292" s="16" t="str">
        <f>IF($C292,BETAW20T!F292,"")</f>
        <v/>
      </c>
      <c r="H292" s="17" t="str">
        <f>IF($C292,BETAW20T!G292,"")</f>
        <v/>
      </c>
      <c r="I292" s="16" t="str">
        <f>IF($C292,BETAW20T!H292,"")</f>
        <v/>
      </c>
      <c r="J292" s="18" t="str">
        <f>IF($C292,BETAW20T!I292,"")</f>
        <v/>
      </c>
      <c r="K292" s="17" t="str">
        <f>IF($C292,BETAW20T!J292,"")</f>
        <v/>
      </c>
      <c r="L292" s="16" t="str">
        <f>IF($C292,BETAW20T!K292,"")</f>
        <v/>
      </c>
      <c r="M292" s="15" t="str">
        <f>IF($C292,BETAW20T!L292,"")</f>
        <v/>
      </c>
      <c r="N292" s="14" t="str">
        <f>IF($C292,BETAW20T!M292,"")</f>
        <v/>
      </c>
      <c r="O292" s="13" t="str">
        <f>IF($C292,BETAW20T!N292,"")</f>
        <v/>
      </c>
      <c r="P292" s="12" t="str">
        <f>IF($C292,BETAW20T!O292,"")</f>
        <v/>
      </c>
    </row>
    <row r="293" spans="2:16" x14ac:dyDescent="0.3">
      <c r="B293" s="21">
        <f>BETAW20T!B293</f>
        <v>43994</v>
      </c>
      <c r="C293" s="73">
        <f t="shared" ref="C293:C296" si="29">IF(AND($B293&gt;=$D$3,OR($B293&lt;=$D$4,$B294&lt;$D$4)),1,0)</f>
        <v>0</v>
      </c>
      <c r="D293" s="20" t="str">
        <f>IF($C293,BETAW20T!C293,"")</f>
        <v/>
      </c>
      <c r="E293" s="22" t="str">
        <f>IF($C293,BETAW20T!D293,"")</f>
        <v/>
      </c>
      <c r="F293" s="16" t="str">
        <f>IF($C293,BETAW20T!E293,"")</f>
        <v/>
      </c>
      <c r="G293" s="16" t="str">
        <f>IF($C293,BETAW20T!F293,"")</f>
        <v/>
      </c>
      <c r="H293" s="17" t="str">
        <f>IF($C293,BETAW20T!G293,"")</f>
        <v/>
      </c>
      <c r="I293" s="16" t="str">
        <f>IF($C293,BETAW20T!H293,"")</f>
        <v/>
      </c>
      <c r="J293" s="18" t="str">
        <f>IF($C293,BETAW20T!I293,"")</f>
        <v/>
      </c>
      <c r="K293" s="17" t="str">
        <f>IF($C293,BETAW20T!J293,"")</f>
        <v/>
      </c>
      <c r="L293" s="16" t="str">
        <f>IF($C293,BETAW20T!K293,"")</f>
        <v/>
      </c>
      <c r="M293" s="15" t="str">
        <f>IF($C293,BETAW20T!L293,"")</f>
        <v/>
      </c>
      <c r="N293" s="14" t="str">
        <f>IF($C293,BETAW20T!M293,"")</f>
        <v/>
      </c>
      <c r="O293" s="13" t="str">
        <f>IF($C293,BETAW20T!N293,"")</f>
        <v/>
      </c>
      <c r="P293" s="12" t="str">
        <f>IF($C293,BETAW20T!O293,"")</f>
        <v/>
      </c>
    </row>
    <row r="294" spans="2:16" x14ac:dyDescent="0.3">
      <c r="B294" s="21">
        <f>BETAW20T!B294</f>
        <v>43992</v>
      </c>
      <c r="C294" s="73">
        <f t="shared" si="29"/>
        <v>0</v>
      </c>
      <c r="D294" s="20" t="str">
        <f>IF($C294,BETAW20T!C294,"")</f>
        <v/>
      </c>
      <c r="E294" s="22" t="str">
        <f>IF($C294,BETAW20T!D294,"")</f>
        <v/>
      </c>
      <c r="F294" s="16" t="str">
        <f>IF($C294,BETAW20T!E294,"")</f>
        <v/>
      </c>
      <c r="G294" s="16" t="str">
        <f>IF($C294,BETAW20T!F294,"")</f>
        <v/>
      </c>
      <c r="H294" s="17" t="str">
        <f>IF($C294,BETAW20T!G294,"")</f>
        <v/>
      </c>
      <c r="I294" s="16" t="str">
        <f>IF($C294,BETAW20T!H294,"")</f>
        <v/>
      </c>
      <c r="J294" s="18" t="str">
        <f>IF($C294,BETAW20T!I294,"")</f>
        <v/>
      </c>
      <c r="K294" s="17" t="str">
        <f>IF($C294,BETAW20T!J294,"")</f>
        <v/>
      </c>
      <c r="L294" s="16" t="str">
        <f>IF($C294,BETAW20T!K294,"")</f>
        <v/>
      </c>
      <c r="M294" s="15" t="str">
        <f>IF($C294,BETAW20T!L294,"")</f>
        <v/>
      </c>
      <c r="N294" s="14" t="str">
        <f>IF($C294,BETAW20T!M294,"")</f>
        <v/>
      </c>
      <c r="O294" s="13" t="str">
        <f>IF($C294,BETAW20T!N294,"")</f>
        <v/>
      </c>
      <c r="P294" s="12" t="str">
        <f>IF($C294,BETAW20T!O294,"")</f>
        <v/>
      </c>
    </row>
    <row r="295" spans="2:16" x14ac:dyDescent="0.3">
      <c r="B295" s="21">
        <f>BETAW20T!B295</f>
        <v>43991</v>
      </c>
      <c r="C295" s="73">
        <f t="shared" si="29"/>
        <v>0</v>
      </c>
      <c r="D295" s="20" t="str">
        <f>IF($C295,BETAW20T!C295,"")</f>
        <v/>
      </c>
      <c r="E295" s="22" t="str">
        <f>IF($C295,BETAW20T!D295,"")</f>
        <v/>
      </c>
      <c r="F295" s="16" t="str">
        <f>IF($C295,BETAW20T!E295,"")</f>
        <v/>
      </c>
      <c r="G295" s="16" t="str">
        <f>IF($C295,BETAW20T!F295,"")</f>
        <v/>
      </c>
      <c r="H295" s="17" t="str">
        <f>IF($C295,BETAW20T!G295,"")</f>
        <v/>
      </c>
      <c r="I295" s="16" t="str">
        <f>IF($C295,BETAW20T!H295,"")</f>
        <v/>
      </c>
      <c r="J295" s="18" t="str">
        <f>IF($C295,BETAW20T!I295,"")</f>
        <v/>
      </c>
      <c r="K295" s="17" t="str">
        <f>IF($C295,BETAW20T!J295,"")</f>
        <v/>
      </c>
      <c r="L295" s="16" t="str">
        <f>IF($C295,BETAW20T!K295,"")</f>
        <v/>
      </c>
      <c r="M295" s="15" t="str">
        <f>IF($C295,BETAW20T!L295,"")</f>
        <v/>
      </c>
      <c r="N295" s="14" t="str">
        <f>IF($C295,BETAW20T!M295,"")</f>
        <v/>
      </c>
      <c r="O295" s="13" t="str">
        <f>IF($C295,BETAW20T!N295,"")</f>
        <v/>
      </c>
      <c r="P295" s="12" t="str">
        <f>IF($C295,BETAW20T!O295,"")</f>
        <v/>
      </c>
    </row>
    <row r="296" spans="2:16" x14ac:dyDescent="0.3">
      <c r="B296" s="21">
        <f>BETAW20T!B296</f>
        <v>43990</v>
      </c>
      <c r="C296" s="73">
        <f t="shared" si="29"/>
        <v>0</v>
      </c>
      <c r="D296" s="20" t="str">
        <f>IF($C296,BETAW20T!C296,"")</f>
        <v/>
      </c>
      <c r="E296" s="22" t="str">
        <f>IF($C296,BETAW20T!D296,"")</f>
        <v/>
      </c>
      <c r="F296" s="16" t="str">
        <f>IF($C296,BETAW20T!E296,"")</f>
        <v/>
      </c>
      <c r="G296" s="16" t="str">
        <f>IF($C296,BETAW20T!F296,"")</f>
        <v/>
      </c>
      <c r="H296" s="17" t="str">
        <f>IF($C296,BETAW20T!G296,"")</f>
        <v/>
      </c>
      <c r="I296" s="16" t="str">
        <f>IF($C296,BETAW20T!H296,"")</f>
        <v/>
      </c>
      <c r="J296" s="18" t="str">
        <f>IF($C296,BETAW20T!I296,"")</f>
        <v/>
      </c>
      <c r="K296" s="17" t="str">
        <f>IF($C296,BETAW20T!J296,"")</f>
        <v/>
      </c>
      <c r="L296" s="16" t="str">
        <f>IF($C296,BETAW20T!K296,"")</f>
        <v/>
      </c>
      <c r="M296" s="15" t="str">
        <f>IF($C296,BETAW20T!L296,"")</f>
        <v/>
      </c>
      <c r="N296" s="14" t="str">
        <f>IF($C296,BETAW20T!M296,"")</f>
        <v/>
      </c>
      <c r="O296" s="13" t="str">
        <f>IF($C296,BETAW20T!N296,"")</f>
        <v/>
      </c>
      <c r="P296" s="12" t="str">
        <f>IF($C296,BETAW20T!O296,"")</f>
        <v/>
      </c>
    </row>
    <row r="297" spans="2:16" x14ac:dyDescent="0.3">
      <c r="B297" s="21">
        <f>BETAW20T!B297</f>
        <v>43987</v>
      </c>
      <c r="C297" s="73">
        <f t="shared" ref="C297:C301" si="30">IF(AND($B297&gt;=$D$3,OR($B297&lt;=$D$4,$B298&lt;$D$4)),1,0)</f>
        <v>0</v>
      </c>
      <c r="D297" s="20" t="str">
        <f>IF($C297,BETAW20T!C297,"")</f>
        <v/>
      </c>
      <c r="E297" s="22" t="str">
        <f>IF($C297,BETAW20T!D297,"")</f>
        <v/>
      </c>
      <c r="F297" s="16" t="str">
        <f>IF($C297,BETAW20T!E297,"")</f>
        <v/>
      </c>
      <c r="G297" s="16" t="str">
        <f>IF($C297,BETAW20T!F297,"")</f>
        <v/>
      </c>
      <c r="H297" s="17" t="str">
        <f>IF($C297,BETAW20T!G297,"")</f>
        <v/>
      </c>
      <c r="I297" s="16" t="str">
        <f>IF($C297,BETAW20T!H297,"")</f>
        <v/>
      </c>
      <c r="J297" s="18" t="str">
        <f>IF($C297,BETAW20T!I297,"")</f>
        <v/>
      </c>
      <c r="K297" s="17" t="str">
        <f>IF($C297,BETAW20T!J297,"")</f>
        <v/>
      </c>
      <c r="L297" s="16" t="str">
        <f>IF($C297,BETAW20T!K297,"")</f>
        <v/>
      </c>
      <c r="M297" s="15" t="str">
        <f>IF($C297,BETAW20T!L297,"")</f>
        <v/>
      </c>
      <c r="N297" s="14" t="str">
        <f>IF($C297,BETAW20T!M297,"")</f>
        <v/>
      </c>
      <c r="O297" s="13" t="str">
        <f>IF($C297,BETAW20T!N297,"")</f>
        <v/>
      </c>
      <c r="P297" s="12" t="str">
        <f>IF($C297,BETAW20T!O297,"")</f>
        <v/>
      </c>
    </row>
    <row r="298" spans="2:16" x14ac:dyDescent="0.3">
      <c r="B298" s="21">
        <f>BETAW20T!B298</f>
        <v>43986</v>
      </c>
      <c r="C298" s="73">
        <f t="shared" si="30"/>
        <v>0</v>
      </c>
      <c r="D298" s="20" t="str">
        <f>IF($C298,BETAW20T!C298,"")</f>
        <v/>
      </c>
      <c r="E298" s="22" t="str">
        <f>IF($C298,BETAW20T!D298,"")</f>
        <v/>
      </c>
      <c r="F298" s="16" t="str">
        <f>IF($C298,BETAW20T!E298,"")</f>
        <v/>
      </c>
      <c r="G298" s="16" t="str">
        <f>IF($C298,BETAW20T!F298,"")</f>
        <v/>
      </c>
      <c r="H298" s="17" t="str">
        <f>IF($C298,BETAW20T!G298,"")</f>
        <v/>
      </c>
      <c r="I298" s="16" t="str">
        <f>IF($C298,BETAW20T!H298,"")</f>
        <v/>
      </c>
      <c r="J298" s="18" t="str">
        <f>IF($C298,BETAW20T!I298,"")</f>
        <v/>
      </c>
      <c r="K298" s="17" t="str">
        <f>IF($C298,BETAW20T!J298,"")</f>
        <v/>
      </c>
      <c r="L298" s="16" t="str">
        <f>IF($C298,BETAW20T!K298,"")</f>
        <v/>
      </c>
      <c r="M298" s="15" t="str">
        <f>IF($C298,BETAW20T!L298,"")</f>
        <v/>
      </c>
      <c r="N298" s="14" t="str">
        <f>IF($C298,BETAW20T!M298,"")</f>
        <v/>
      </c>
      <c r="O298" s="13" t="str">
        <f>IF($C298,BETAW20T!N298,"")</f>
        <v/>
      </c>
      <c r="P298" s="12" t="str">
        <f>IF($C298,BETAW20T!O298,"")</f>
        <v/>
      </c>
    </row>
    <row r="299" spans="2:16" x14ac:dyDescent="0.3">
      <c r="B299" s="21">
        <f>BETAW20T!B299</f>
        <v>43985</v>
      </c>
      <c r="C299" s="73">
        <f t="shared" si="30"/>
        <v>0</v>
      </c>
      <c r="D299" s="20" t="str">
        <f>IF($C299,BETAW20T!C299,"")</f>
        <v/>
      </c>
      <c r="E299" s="22" t="str">
        <f>IF($C299,BETAW20T!D299,"")</f>
        <v/>
      </c>
      <c r="F299" s="16" t="str">
        <f>IF($C299,BETAW20T!E299,"")</f>
        <v/>
      </c>
      <c r="G299" s="16" t="str">
        <f>IF($C299,BETAW20T!F299,"")</f>
        <v/>
      </c>
      <c r="H299" s="17" t="str">
        <f>IF($C299,BETAW20T!G299,"")</f>
        <v/>
      </c>
      <c r="I299" s="16" t="str">
        <f>IF($C299,BETAW20T!H299,"")</f>
        <v/>
      </c>
      <c r="J299" s="18" t="str">
        <f>IF($C299,BETAW20T!I299,"")</f>
        <v/>
      </c>
      <c r="K299" s="17" t="str">
        <f>IF($C299,BETAW20T!J299,"")</f>
        <v/>
      </c>
      <c r="L299" s="16" t="str">
        <f>IF($C299,BETAW20T!K299,"")</f>
        <v/>
      </c>
      <c r="M299" s="15" t="str">
        <f>IF($C299,BETAW20T!L299,"")</f>
        <v/>
      </c>
      <c r="N299" s="14" t="str">
        <f>IF($C299,BETAW20T!M299,"")</f>
        <v/>
      </c>
      <c r="O299" s="13" t="str">
        <f>IF($C299,BETAW20T!N299,"")</f>
        <v/>
      </c>
      <c r="P299" s="12" t="str">
        <f>IF($C299,BETAW20T!O299,"")</f>
        <v/>
      </c>
    </row>
    <row r="300" spans="2:16" x14ac:dyDescent="0.3">
      <c r="B300" s="21">
        <f>BETAW20T!B300</f>
        <v>43984</v>
      </c>
      <c r="C300" s="73">
        <f t="shared" si="30"/>
        <v>0</v>
      </c>
      <c r="D300" s="20" t="str">
        <f>IF($C300,BETAW20T!C300,"")</f>
        <v/>
      </c>
      <c r="E300" s="22" t="str">
        <f>IF($C300,BETAW20T!D300,"")</f>
        <v/>
      </c>
      <c r="F300" s="16" t="str">
        <f>IF($C300,BETAW20T!E300,"")</f>
        <v/>
      </c>
      <c r="G300" s="16" t="str">
        <f>IF($C300,BETAW20T!F300,"")</f>
        <v/>
      </c>
      <c r="H300" s="17" t="str">
        <f>IF($C300,BETAW20T!G300,"")</f>
        <v/>
      </c>
      <c r="I300" s="16" t="str">
        <f>IF($C300,BETAW20T!H300,"")</f>
        <v/>
      </c>
      <c r="J300" s="18" t="str">
        <f>IF($C300,BETAW20T!I300,"")</f>
        <v/>
      </c>
      <c r="K300" s="17" t="str">
        <f>IF($C300,BETAW20T!J300,"")</f>
        <v/>
      </c>
      <c r="L300" s="16" t="str">
        <f>IF($C300,BETAW20T!K300,"")</f>
        <v/>
      </c>
      <c r="M300" s="15" t="str">
        <f>IF($C300,BETAW20T!L300,"")</f>
        <v/>
      </c>
      <c r="N300" s="14" t="str">
        <f>IF($C300,BETAW20T!M300,"")</f>
        <v/>
      </c>
      <c r="O300" s="13" t="str">
        <f>IF($C300,BETAW20T!N300,"")</f>
        <v/>
      </c>
      <c r="P300" s="12" t="str">
        <f>IF($C300,BETAW20T!O300,"")</f>
        <v/>
      </c>
    </row>
    <row r="301" spans="2:16" x14ac:dyDescent="0.3">
      <c r="B301" s="21">
        <f>BETAW20T!B301</f>
        <v>43983</v>
      </c>
      <c r="C301" s="73">
        <f t="shared" si="30"/>
        <v>0</v>
      </c>
      <c r="D301" s="20" t="str">
        <f>IF($C301,BETAW20T!C301,"")</f>
        <v/>
      </c>
      <c r="E301" s="22" t="str">
        <f>IF($C301,BETAW20T!D301,"")</f>
        <v/>
      </c>
      <c r="F301" s="16" t="str">
        <f>IF($C301,BETAW20T!E301,"")</f>
        <v/>
      </c>
      <c r="G301" s="16" t="str">
        <f>IF($C301,BETAW20T!F301,"")</f>
        <v/>
      </c>
      <c r="H301" s="17" t="str">
        <f>IF($C301,BETAW20T!G301,"")</f>
        <v/>
      </c>
      <c r="I301" s="16" t="str">
        <f>IF($C301,BETAW20T!H301,"")</f>
        <v/>
      </c>
      <c r="J301" s="18" t="str">
        <f>IF($C301,BETAW20T!I301,"")</f>
        <v/>
      </c>
      <c r="K301" s="17" t="str">
        <f>IF($C301,BETAW20T!J301,"")</f>
        <v/>
      </c>
      <c r="L301" s="16" t="str">
        <f>IF($C301,BETAW20T!K301,"")</f>
        <v/>
      </c>
      <c r="M301" s="15" t="str">
        <f>IF($C301,BETAW20T!L301,"")</f>
        <v/>
      </c>
      <c r="N301" s="14" t="str">
        <f>IF($C301,BETAW20T!M301,"")</f>
        <v/>
      </c>
      <c r="O301" s="13" t="str">
        <f>IF($C301,BETAW20T!N301,"")</f>
        <v/>
      </c>
      <c r="P301" s="12" t="str">
        <f>IF($C301,BETAW20T!O301,"")</f>
        <v/>
      </c>
    </row>
    <row r="302" spans="2:16" x14ac:dyDescent="0.3">
      <c r="B302" s="21">
        <f>BETAW20T!B302</f>
        <v>43980</v>
      </c>
      <c r="C302" s="73">
        <f t="shared" ref="C302:C306" si="31">IF(AND($B302&gt;=$D$3,OR($B302&lt;=$D$4,$B303&lt;$D$4)),1,0)</f>
        <v>0</v>
      </c>
      <c r="D302" s="20" t="str">
        <f>IF($C302,BETAW20T!C302,"")</f>
        <v/>
      </c>
      <c r="E302" s="22" t="str">
        <f>IF($C302,BETAW20T!D302,"")</f>
        <v/>
      </c>
      <c r="F302" s="16" t="str">
        <f>IF($C302,BETAW20T!E302,"")</f>
        <v/>
      </c>
      <c r="G302" s="16" t="str">
        <f>IF($C302,BETAW20T!F302,"")</f>
        <v/>
      </c>
      <c r="H302" s="17" t="str">
        <f>IF($C302,BETAW20T!G302,"")</f>
        <v/>
      </c>
      <c r="I302" s="16" t="str">
        <f>IF($C302,BETAW20T!H302,"")</f>
        <v/>
      </c>
      <c r="J302" s="18" t="str">
        <f>IF($C302,BETAW20T!I302,"")</f>
        <v/>
      </c>
      <c r="K302" s="17" t="str">
        <f>IF($C302,BETAW20T!J302,"")</f>
        <v/>
      </c>
      <c r="L302" s="16" t="str">
        <f>IF($C302,BETAW20T!K302,"")</f>
        <v/>
      </c>
      <c r="M302" s="15" t="str">
        <f>IF($C302,BETAW20T!L302,"")</f>
        <v/>
      </c>
      <c r="N302" s="14" t="str">
        <f>IF($C302,BETAW20T!M302,"")</f>
        <v/>
      </c>
      <c r="O302" s="13" t="str">
        <f>IF($C302,BETAW20T!N302,"")</f>
        <v/>
      </c>
      <c r="P302" s="12" t="str">
        <f>IF($C302,BETAW20T!O302,"")</f>
        <v/>
      </c>
    </row>
    <row r="303" spans="2:16" x14ac:dyDescent="0.3">
      <c r="B303" s="21">
        <f>BETAW20T!B303</f>
        <v>43979</v>
      </c>
      <c r="C303" s="73">
        <f t="shared" si="31"/>
        <v>0</v>
      </c>
      <c r="D303" s="20" t="str">
        <f>IF($C303,BETAW20T!C303,"")</f>
        <v/>
      </c>
      <c r="E303" s="22" t="str">
        <f>IF($C303,BETAW20T!D303,"")</f>
        <v/>
      </c>
      <c r="F303" s="16" t="str">
        <f>IF($C303,BETAW20T!E303,"")</f>
        <v/>
      </c>
      <c r="G303" s="16" t="str">
        <f>IF($C303,BETAW20T!F303,"")</f>
        <v/>
      </c>
      <c r="H303" s="17" t="str">
        <f>IF($C303,BETAW20T!G303,"")</f>
        <v/>
      </c>
      <c r="I303" s="16" t="str">
        <f>IF($C303,BETAW20T!H303,"")</f>
        <v/>
      </c>
      <c r="J303" s="18" t="str">
        <f>IF($C303,BETAW20T!I303,"")</f>
        <v/>
      </c>
      <c r="K303" s="17" t="str">
        <f>IF($C303,BETAW20T!J303,"")</f>
        <v/>
      </c>
      <c r="L303" s="16" t="str">
        <f>IF($C303,BETAW20T!K303,"")</f>
        <v/>
      </c>
      <c r="M303" s="15" t="str">
        <f>IF($C303,BETAW20T!L303,"")</f>
        <v/>
      </c>
      <c r="N303" s="14" t="str">
        <f>IF($C303,BETAW20T!M303,"")</f>
        <v/>
      </c>
      <c r="O303" s="13" t="str">
        <f>IF($C303,BETAW20T!N303,"")</f>
        <v/>
      </c>
      <c r="P303" s="12" t="str">
        <f>IF($C303,BETAW20T!O303,"")</f>
        <v/>
      </c>
    </row>
    <row r="304" spans="2:16" x14ac:dyDescent="0.3">
      <c r="B304" s="21">
        <f>BETAW20T!B304</f>
        <v>43978</v>
      </c>
      <c r="C304" s="73">
        <f t="shared" si="31"/>
        <v>0</v>
      </c>
      <c r="D304" s="20" t="str">
        <f>IF($C304,BETAW20T!C304,"")</f>
        <v/>
      </c>
      <c r="E304" s="22" t="str">
        <f>IF($C304,BETAW20T!D304,"")</f>
        <v/>
      </c>
      <c r="F304" s="16" t="str">
        <f>IF($C304,BETAW20T!E304,"")</f>
        <v/>
      </c>
      <c r="G304" s="16" t="str">
        <f>IF($C304,BETAW20T!F304,"")</f>
        <v/>
      </c>
      <c r="H304" s="17" t="str">
        <f>IF($C304,BETAW20T!G304,"")</f>
        <v/>
      </c>
      <c r="I304" s="16" t="str">
        <f>IF($C304,BETAW20T!H304,"")</f>
        <v/>
      </c>
      <c r="J304" s="18" t="str">
        <f>IF($C304,BETAW20T!I304,"")</f>
        <v/>
      </c>
      <c r="K304" s="17" t="str">
        <f>IF($C304,BETAW20T!J304,"")</f>
        <v/>
      </c>
      <c r="L304" s="16" t="str">
        <f>IF($C304,BETAW20T!K304,"")</f>
        <v/>
      </c>
      <c r="M304" s="15" t="str">
        <f>IF($C304,BETAW20T!L304,"")</f>
        <v/>
      </c>
      <c r="N304" s="14" t="str">
        <f>IF($C304,BETAW20T!M304,"")</f>
        <v/>
      </c>
      <c r="O304" s="13" t="str">
        <f>IF($C304,BETAW20T!N304,"")</f>
        <v/>
      </c>
      <c r="P304" s="12" t="str">
        <f>IF($C304,BETAW20T!O304,"")</f>
        <v/>
      </c>
    </row>
    <row r="305" spans="2:16" x14ac:dyDescent="0.3">
      <c r="B305" s="21">
        <f>BETAW20T!B305</f>
        <v>43977</v>
      </c>
      <c r="C305" s="73">
        <f t="shared" si="31"/>
        <v>0</v>
      </c>
      <c r="D305" s="20" t="str">
        <f>IF($C305,BETAW20T!C305,"")</f>
        <v/>
      </c>
      <c r="E305" s="22" t="str">
        <f>IF($C305,BETAW20T!D305,"")</f>
        <v/>
      </c>
      <c r="F305" s="16" t="str">
        <f>IF($C305,BETAW20T!E305,"")</f>
        <v/>
      </c>
      <c r="G305" s="16" t="str">
        <f>IF($C305,BETAW20T!F305,"")</f>
        <v/>
      </c>
      <c r="H305" s="17" t="str">
        <f>IF($C305,BETAW20T!G305,"")</f>
        <v/>
      </c>
      <c r="I305" s="16" t="str">
        <f>IF($C305,BETAW20T!H305,"")</f>
        <v/>
      </c>
      <c r="J305" s="18" t="str">
        <f>IF($C305,BETAW20T!I305,"")</f>
        <v/>
      </c>
      <c r="K305" s="17" t="str">
        <f>IF($C305,BETAW20T!J305,"")</f>
        <v/>
      </c>
      <c r="L305" s="16" t="str">
        <f>IF($C305,BETAW20T!K305,"")</f>
        <v/>
      </c>
      <c r="M305" s="15" t="str">
        <f>IF($C305,BETAW20T!L305,"")</f>
        <v/>
      </c>
      <c r="N305" s="14" t="str">
        <f>IF($C305,BETAW20T!M305,"")</f>
        <v/>
      </c>
      <c r="O305" s="13" t="str">
        <f>IF($C305,BETAW20T!N305,"")</f>
        <v/>
      </c>
      <c r="P305" s="12" t="str">
        <f>IF($C305,BETAW20T!O305,"")</f>
        <v/>
      </c>
    </row>
    <row r="306" spans="2:16" x14ac:dyDescent="0.3">
      <c r="B306" s="21">
        <f>BETAW20T!B306</f>
        <v>43976</v>
      </c>
      <c r="C306" s="73">
        <f t="shared" si="31"/>
        <v>0</v>
      </c>
      <c r="D306" s="20" t="str">
        <f>IF($C306,BETAW20T!C306,"")</f>
        <v/>
      </c>
      <c r="E306" s="22" t="str">
        <f>IF($C306,BETAW20T!D306,"")</f>
        <v/>
      </c>
      <c r="F306" s="16" t="str">
        <f>IF($C306,BETAW20T!E306,"")</f>
        <v/>
      </c>
      <c r="G306" s="16" t="str">
        <f>IF($C306,BETAW20T!F306,"")</f>
        <v/>
      </c>
      <c r="H306" s="17" t="str">
        <f>IF($C306,BETAW20T!G306,"")</f>
        <v/>
      </c>
      <c r="I306" s="16" t="str">
        <f>IF($C306,BETAW20T!H306,"")</f>
        <v/>
      </c>
      <c r="J306" s="18" t="str">
        <f>IF($C306,BETAW20T!I306,"")</f>
        <v/>
      </c>
      <c r="K306" s="17" t="str">
        <f>IF($C306,BETAW20T!J306,"")</f>
        <v/>
      </c>
      <c r="L306" s="16" t="str">
        <f>IF($C306,BETAW20T!K306,"")</f>
        <v/>
      </c>
      <c r="M306" s="15" t="str">
        <f>IF($C306,BETAW20T!L306,"")</f>
        <v/>
      </c>
      <c r="N306" s="14" t="str">
        <f>IF($C306,BETAW20T!M306,"")</f>
        <v/>
      </c>
      <c r="O306" s="13" t="str">
        <f>IF($C306,BETAW20T!N306,"")</f>
        <v/>
      </c>
      <c r="P306" s="12" t="str">
        <f>IF($C306,BETAW20T!O306,"")</f>
        <v/>
      </c>
    </row>
    <row r="307" spans="2:16" x14ac:dyDescent="0.3">
      <c r="B307" s="21">
        <f>BETAW20T!B307</f>
        <v>43973</v>
      </c>
      <c r="C307" s="73">
        <f t="shared" ref="C307:C311" si="32">IF(AND($B307&gt;=$D$3,OR($B307&lt;=$D$4,$B308&lt;$D$4)),1,0)</f>
        <v>0</v>
      </c>
      <c r="D307" s="20" t="str">
        <f>IF($C307,BETAW20T!C307,"")</f>
        <v/>
      </c>
      <c r="E307" s="22" t="str">
        <f>IF($C307,BETAW20T!D307,"")</f>
        <v/>
      </c>
      <c r="F307" s="16" t="str">
        <f>IF($C307,BETAW20T!E307,"")</f>
        <v/>
      </c>
      <c r="G307" s="16" t="str">
        <f>IF($C307,BETAW20T!F307,"")</f>
        <v/>
      </c>
      <c r="H307" s="17" t="str">
        <f>IF($C307,BETAW20T!G307,"")</f>
        <v/>
      </c>
      <c r="I307" s="16" t="str">
        <f>IF($C307,BETAW20T!H307,"")</f>
        <v/>
      </c>
      <c r="J307" s="18" t="str">
        <f>IF($C307,BETAW20T!I307,"")</f>
        <v/>
      </c>
      <c r="K307" s="17" t="str">
        <f>IF($C307,BETAW20T!J307,"")</f>
        <v/>
      </c>
      <c r="L307" s="16" t="str">
        <f>IF($C307,BETAW20T!K307,"")</f>
        <v/>
      </c>
      <c r="M307" s="15" t="str">
        <f>IF($C307,BETAW20T!L307,"")</f>
        <v/>
      </c>
      <c r="N307" s="14" t="str">
        <f>IF($C307,BETAW20T!M307,"")</f>
        <v/>
      </c>
      <c r="O307" s="13" t="str">
        <f>IF($C307,BETAW20T!N307,"")</f>
        <v/>
      </c>
      <c r="P307" s="12" t="str">
        <f>IF($C307,BETAW20T!O307,"")</f>
        <v/>
      </c>
    </row>
    <row r="308" spans="2:16" x14ac:dyDescent="0.3">
      <c r="B308" s="21">
        <f>BETAW20T!B308</f>
        <v>43972</v>
      </c>
      <c r="C308" s="73">
        <f t="shared" si="32"/>
        <v>0</v>
      </c>
      <c r="D308" s="20" t="str">
        <f>IF($C308,BETAW20T!C308,"")</f>
        <v/>
      </c>
      <c r="E308" s="22" t="str">
        <f>IF($C308,BETAW20T!D308,"")</f>
        <v/>
      </c>
      <c r="F308" s="16" t="str">
        <f>IF($C308,BETAW20T!E308,"")</f>
        <v/>
      </c>
      <c r="G308" s="16" t="str">
        <f>IF($C308,BETAW20T!F308,"")</f>
        <v/>
      </c>
      <c r="H308" s="17" t="str">
        <f>IF($C308,BETAW20T!G308,"")</f>
        <v/>
      </c>
      <c r="I308" s="16" t="str">
        <f>IF($C308,BETAW20T!H308,"")</f>
        <v/>
      </c>
      <c r="J308" s="18" t="str">
        <f>IF($C308,BETAW20T!I308,"")</f>
        <v/>
      </c>
      <c r="K308" s="17" t="str">
        <f>IF($C308,BETAW20T!J308,"")</f>
        <v/>
      </c>
      <c r="L308" s="16" t="str">
        <f>IF($C308,BETAW20T!K308,"")</f>
        <v/>
      </c>
      <c r="M308" s="15" t="str">
        <f>IF($C308,BETAW20T!L308,"")</f>
        <v/>
      </c>
      <c r="N308" s="14" t="str">
        <f>IF($C308,BETAW20T!M308,"")</f>
        <v/>
      </c>
      <c r="O308" s="13" t="str">
        <f>IF($C308,BETAW20T!N308,"")</f>
        <v/>
      </c>
      <c r="P308" s="12" t="str">
        <f>IF($C308,BETAW20T!O308,"")</f>
        <v/>
      </c>
    </row>
    <row r="309" spans="2:16" x14ac:dyDescent="0.3">
      <c r="B309" s="21">
        <f>BETAW20T!B309</f>
        <v>43971</v>
      </c>
      <c r="C309" s="73">
        <f t="shared" si="32"/>
        <v>0</v>
      </c>
      <c r="D309" s="20" t="str">
        <f>IF($C309,BETAW20T!C309,"")</f>
        <v/>
      </c>
      <c r="E309" s="22" t="str">
        <f>IF($C309,BETAW20T!D309,"")</f>
        <v/>
      </c>
      <c r="F309" s="16" t="str">
        <f>IF($C309,BETAW20T!E309,"")</f>
        <v/>
      </c>
      <c r="G309" s="16" t="str">
        <f>IF($C309,BETAW20T!F309,"")</f>
        <v/>
      </c>
      <c r="H309" s="17" t="str">
        <f>IF($C309,BETAW20T!G309,"")</f>
        <v/>
      </c>
      <c r="I309" s="16" t="str">
        <f>IF($C309,BETAW20T!H309,"")</f>
        <v/>
      </c>
      <c r="J309" s="18" t="str">
        <f>IF($C309,BETAW20T!I309,"")</f>
        <v/>
      </c>
      <c r="K309" s="17" t="str">
        <f>IF($C309,BETAW20T!J309,"")</f>
        <v/>
      </c>
      <c r="L309" s="16" t="str">
        <f>IF($C309,BETAW20T!K309,"")</f>
        <v/>
      </c>
      <c r="M309" s="15" t="str">
        <f>IF($C309,BETAW20T!L309,"")</f>
        <v/>
      </c>
      <c r="N309" s="14" t="str">
        <f>IF($C309,BETAW20T!M309,"")</f>
        <v/>
      </c>
      <c r="O309" s="13" t="str">
        <f>IF($C309,BETAW20T!N309,"")</f>
        <v/>
      </c>
      <c r="P309" s="12" t="str">
        <f>IF($C309,BETAW20T!O309,"")</f>
        <v/>
      </c>
    </row>
    <row r="310" spans="2:16" x14ac:dyDescent="0.3">
      <c r="B310" s="21">
        <f>BETAW20T!B310</f>
        <v>43970</v>
      </c>
      <c r="C310" s="73">
        <f t="shared" si="32"/>
        <v>0</v>
      </c>
      <c r="D310" s="20" t="str">
        <f>IF($C310,BETAW20T!C310,"")</f>
        <v/>
      </c>
      <c r="E310" s="22" t="str">
        <f>IF($C310,BETAW20T!D310,"")</f>
        <v/>
      </c>
      <c r="F310" s="16" t="str">
        <f>IF($C310,BETAW20T!E310,"")</f>
        <v/>
      </c>
      <c r="G310" s="16" t="str">
        <f>IF($C310,BETAW20T!F310,"")</f>
        <v/>
      </c>
      <c r="H310" s="17" t="str">
        <f>IF($C310,BETAW20T!G310,"")</f>
        <v/>
      </c>
      <c r="I310" s="16" t="str">
        <f>IF($C310,BETAW20T!H310,"")</f>
        <v/>
      </c>
      <c r="J310" s="18" t="str">
        <f>IF($C310,BETAW20T!I310,"")</f>
        <v/>
      </c>
      <c r="K310" s="17" t="str">
        <f>IF($C310,BETAW20T!J310,"")</f>
        <v/>
      </c>
      <c r="L310" s="16" t="str">
        <f>IF($C310,BETAW20T!K310,"")</f>
        <v/>
      </c>
      <c r="M310" s="15" t="str">
        <f>IF($C310,BETAW20T!L310,"")</f>
        <v/>
      </c>
      <c r="N310" s="14" t="str">
        <f>IF($C310,BETAW20T!M310,"")</f>
        <v/>
      </c>
      <c r="O310" s="13" t="str">
        <f>IF($C310,BETAW20T!N310,"")</f>
        <v/>
      </c>
      <c r="P310" s="12" t="str">
        <f>IF($C310,BETAW20T!O310,"")</f>
        <v/>
      </c>
    </row>
    <row r="311" spans="2:16" x14ac:dyDescent="0.3">
      <c r="B311" s="21">
        <f>BETAW20T!B311</f>
        <v>43969</v>
      </c>
      <c r="C311" s="73">
        <f t="shared" si="32"/>
        <v>0</v>
      </c>
      <c r="D311" s="20" t="str">
        <f>IF($C311,BETAW20T!C311,"")</f>
        <v/>
      </c>
      <c r="E311" s="22" t="str">
        <f>IF($C311,BETAW20T!D311,"")</f>
        <v/>
      </c>
      <c r="F311" s="16" t="str">
        <f>IF($C311,BETAW20T!E311,"")</f>
        <v/>
      </c>
      <c r="G311" s="16" t="str">
        <f>IF($C311,BETAW20T!F311,"")</f>
        <v/>
      </c>
      <c r="H311" s="17" t="str">
        <f>IF($C311,BETAW20T!G311,"")</f>
        <v/>
      </c>
      <c r="I311" s="16" t="str">
        <f>IF($C311,BETAW20T!H311,"")</f>
        <v/>
      </c>
      <c r="J311" s="18" t="str">
        <f>IF($C311,BETAW20T!I311,"")</f>
        <v/>
      </c>
      <c r="K311" s="17" t="str">
        <f>IF($C311,BETAW20T!J311,"")</f>
        <v/>
      </c>
      <c r="L311" s="16" t="str">
        <f>IF($C311,BETAW20T!K311,"")</f>
        <v/>
      </c>
      <c r="M311" s="15" t="str">
        <f>IF($C311,BETAW20T!L311,"")</f>
        <v/>
      </c>
      <c r="N311" s="14" t="str">
        <f>IF($C311,BETAW20T!M311,"")</f>
        <v/>
      </c>
      <c r="O311" s="13" t="str">
        <f>IF($C311,BETAW20T!N311,"")</f>
        <v/>
      </c>
      <c r="P311" s="12" t="str">
        <f>IF($C311,BETAW20T!O311,"")</f>
        <v/>
      </c>
    </row>
    <row r="312" spans="2:16" x14ac:dyDescent="0.3">
      <c r="B312" s="21">
        <f>BETAW20T!B312</f>
        <v>43966</v>
      </c>
      <c r="C312" s="73">
        <f t="shared" ref="C312:C316" si="33">IF(AND($B312&gt;=$D$3,OR($B312&lt;=$D$4,$B313&lt;$D$4)),1,0)</f>
        <v>0</v>
      </c>
      <c r="D312" s="20" t="str">
        <f>IF($C312,BETAW20T!C312,"")</f>
        <v/>
      </c>
      <c r="E312" s="22" t="str">
        <f>IF($C312,BETAW20T!D312,"")</f>
        <v/>
      </c>
      <c r="F312" s="16" t="str">
        <f>IF($C312,BETAW20T!E312,"")</f>
        <v/>
      </c>
      <c r="G312" s="16" t="str">
        <f>IF($C312,BETAW20T!F312,"")</f>
        <v/>
      </c>
      <c r="H312" s="17" t="str">
        <f>IF($C312,BETAW20T!G312,"")</f>
        <v/>
      </c>
      <c r="I312" s="16" t="str">
        <f>IF($C312,BETAW20T!H312,"")</f>
        <v/>
      </c>
      <c r="J312" s="18" t="str">
        <f>IF($C312,BETAW20T!I312,"")</f>
        <v/>
      </c>
      <c r="K312" s="17" t="str">
        <f>IF($C312,BETAW20T!J312,"")</f>
        <v/>
      </c>
      <c r="L312" s="16" t="str">
        <f>IF($C312,BETAW20T!K312,"")</f>
        <v/>
      </c>
      <c r="M312" s="15" t="str">
        <f>IF($C312,BETAW20T!L312,"")</f>
        <v/>
      </c>
      <c r="N312" s="14" t="str">
        <f>IF($C312,BETAW20T!M312,"")</f>
        <v/>
      </c>
      <c r="O312" s="13" t="str">
        <f>IF($C312,BETAW20T!N312,"")</f>
        <v/>
      </c>
      <c r="P312" s="12" t="str">
        <f>IF($C312,BETAW20T!O312,"")</f>
        <v/>
      </c>
    </row>
    <row r="313" spans="2:16" x14ac:dyDescent="0.3">
      <c r="B313" s="21">
        <f>BETAW20T!B313</f>
        <v>43965</v>
      </c>
      <c r="C313" s="73">
        <f t="shared" si="33"/>
        <v>0</v>
      </c>
      <c r="D313" s="20" t="str">
        <f>IF($C313,BETAW20T!C313,"")</f>
        <v/>
      </c>
      <c r="E313" s="22" t="str">
        <f>IF($C313,BETAW20T!D313,"")</f>
        <v/>
      </c>
      <c r="F313" s="16" t="str">
        <f>IF($C313,BETAW20T!E313,"")</f>
        <v/>
      </c>
      <c r="G313" s="16" t="str">
        <f>IF($C313,BETAW20T!F313,"")</f>
        <v/>
      </c>
      <c r="H313" s="17" t="str">
        <f>IF($C313,BETAW20T!G313,"")</f>
        <v/>
      </c>
      <c r="I313" s="16" t="str">
        <f>IF($C313,BETAW20T!H313,"")</f>
        <v/>
      </c>
      <c r="J313" s="18" t="str">
        <f>IF($C313,BETAW20T!I313,"")</f>
        <v/>
      </c>
      <c r="K313" s="17" t="str">
        <f>IF($C313,BETAW20T!J313,"")</f>
        <v/>
      </c>
      <c r="L313" s="16" t="str">
        <f>IF($C313,BETAW20T!K313,"")</f>
        <v/>
      </c>
      <c r="M313" s="15" t="str">
        <f>IF($C313,BETAW20T!L313,"")</f>
        <v/>
      </c>
      <c r="N313" s="14" t="str">
        <f>IF($C313,BETAW20T!M313,"")</f>
        <v/>
      </c>
      <c r="O313" s="13" t="str">
        <f>IF($C313,BETAW20T!N313,"")</f>
        <v/>
      </c>
      <c r="P313" s="12" t="str">
        <f>IF($C313,BETAW20T!O313,"")</f>
        <v/>
      </c>
    </row>
    <row r="314" spans="2:16" x14ac:dyDescent="0.3">
      <c r="B314" s="21">
        <f>BETAW20T!B314</f>
        <v>43964</v>
      </c>
      <c r="C314" s="73">
        <f t="shared" si="33"/>
        <v>0</v>
      </c>
      <c r="D314" s="20" t="str">
        <f>IF($C314,BETAW20T!C314,"")</f>
        <v/>
      </c>
      <c r="E314" s="22" t="str">
        <f>IF($C314,BETAW20T!D314,"")</f>
        <v/>
      </c>
      <c r="F314" s="16" t="str">
        <f>IF($C314,BETAW20T!E314,"")</f>
        <v/>
      </c>
      <c r="G314" s="16" t="str">
        <f>IF($C314,BETAW20T!F314,"")</f>
        <v/>
      </c>
      <c r="H314" s="17" t="str">
        <f>IF($C314,BETAW20T!G314,"")</f>
        <v/>
      </c>
      <c r="I314" s="16" t="str">
        <f>IF($C314,BETAW20T!H314,"")</f>
        <v/>
      </c>
      <c r="J314" s="18" t="str">
        <f>IF($C314,BETAW20T!I314,"")</f>
        <v/>
      </c>
      <c r="K314" s="17" t="str">
        <f>IF($C314,BETAW20T!J314,"")</f>
        <v/>
      </c>
      <c r="L314" s="16" t="str">
        <f>IF($C314,BETAW20T!K314,"")</f>
        <v/>
      </c>
      <c r="M314" s="15" t="str">
        <f>IF($C314,BETAW20T!L314,"")</f>
        <v/>
      </c>
      <c r="N314" s="14" t="str">
        <f>IF($C314,BETAW20T!M314,"")</f>
        <v/>
      </c>
      <c r="O314" s="13" t="str">
        <f>IF($C314,BETAW20T!N314,"")</f>
        <v/>
      </c>
      <c r="P314" s="12" t="str">
        <f>IF($C314,BETAW20T!O314,"")</f>
        <v/>
      </c>
    </row>
    <row r="315" spans="2:16" x14ac:dyDescent="0.3">
      <c r="B315" s="21">
        <f>BETAW20T!B315</f>
        <v>43963</v>
      </c>
      <c r="C315" s="73">
        <f t="shared" si="33"/>
        <v>0</v>
      </c>
      <c r="D315" s="20" t="str">
        <f>IF($C315,BETAW20T!C315,"")</f>
        <v/>
      </c>
      <c r="E315" s="22" t="str">
        <f>IF($C315,BETAW20T!D315,"")</f>
        <v/>
      </c>
      <c r="F315" s="16" t="str">
        <f>IF($C315,BETAW20T!E315,"")</f>
        <v/>
      </c>
      <c r="G315" s="16" t="str">
        <f>IF($C315,BETAW20T!F315,"")</f>
        <v/>
      </c>
      <c r="H315" s="17" t="str">
        <f>IF($C315,BETAW20T!G315,"")</f>
        <v/>
      </c>
      <c r="I315" s="16" t="str">
        <f>IF($C315,BETAW20T!H315,"")</f>
        <v/>
      </c>
      <c r="J315" s="18" t="str">
        <f>IF($C315,BETAW20T!I315,"")</f>
        <v/>
      </c>
      <c r="K315" s="17" t="str">
        <f>IF($C315,BETAW20T!J315,"")</f>
        <v/>
      </c>
      <c r="L315" s="16" t="str">
        <f>IF($C315,BETAW20T!K315,"")</f>
        <v/>
      </c>
      <c r="M315" s="15" t="str">
        <f>IF($C315,BETAW20T!L315,"")</f>
        <v/>
      </c>
      <c r="N315" s="14" t="str">
        <f>IF($C315,BETAW20T!M315,"")</f>
        <v/>
      </c>
      <c r="O315" s="13" t="str">
        <f>IF($C315,BETAW20T!N315,"")</f>
        <v/>
      </c>
      <c r="P315" s="12" t="str">
        <f>IF($C315,BETAW20T!O315,"")</f>
        <v/>
      </c>
    </row>
    <row r="316" spans="2:16" x14ac:dyDescent="0.3">
      <c r="B316" s="21">
        <f>BETAW20T!B316</f>
        <v>43962</v>
      </c>
      <c r="C316" s="73">
        <f t="shared" si="33"/>
        <v>0</v>
      </c>
      <c r="D316" s="20" t="str">
        <f>IF($C316,BETAW20T!C316,"")</f>
        <v/>
      </c>
      <c r="E316" s="22" t="str">
        <f>IF($C316,BETAW20T!D316,"")</f>
        <v/>
      </c>
      <c r="F316" s="16" t="str">
        <f>IF($C316,BETAW20T!E316,"")</f>
        <v/>
      </c>
      <c r="G316" s="16" t="str">
        <f>IF($C316,BETAW20T!F316,"")</f>
        <v/>
      </c>
      <c r="H316" s="17" t="str">
        <f>IF($C316,BETAW20T!G316,"")</f>
        <v/>
      </c>
      <c r="I316" s="16" t="str">
        <f>IF($C316,BETAW20T!H316,"")</f>
        <v/>
      </c>
      <c r="J316" s="18" t="str">
        <f>IF($C316,BETAW20T!I316,"")</f>
        <v/>
      </c>
      <c r="K316" s="17" t="str">
        <f>IF($C316,BETAW20T!J316,"")</f>
        <v/>
      </c>
      <c r="L316" s="16" t="str">
        <f>IF($C316,BETAW20T!K316,"")</f>
        <v/>
      </c>
      <c r="M316" s="15" t="str">
        <f>IF($C316,BETAW20T!L316,"")</f>
        <v/>
      </c>
      <c r="N316" s="14" t="str">
        <f>IF($C316,BETAW20T!M316,"")</f>
        <v/>
      </c>
      <c r="O316" s="13" t="str">
        <f>IF($C316,BETAW20T!N316,"")</f>
        <v/>
      </c>
      <c r="P316" s="12" t="str">
        <f>IF($C316,BETAW20T!O316,"")</f>
        <v/>
      </c>
    </row>
    <row r="317" spans="2:16" x14ac:dyDescent="0.3">
      <c r="B317" s="21">
        <f>BETAW20T!B317</f>
        <v>43959</v>
      </c>
      <c r="C317" s="73">
        <f t="shared" ref="C317:C321" si="34">IF(AND($B317&gt;=$D$3,OR($B317&lt;=$D$4,$B318&lt;$D$4)),1,0)</f>
        <v>0</v>
      </c>
      <c r="D317" s="20" t="str">
        <f>IF($C317,BETAW20T!C317,"")</f>
        <v/>
      </c>
      <c r="E317" s="22" t="str">
        <f>IF($C317,BETAW20T!D317,"")</f>
        <v/>
      </c>
      <c r="F317" s="16" t="str">
        <f>IF($C317,BETAW20T!E317,"")</f>
        <v/>
      </c>
      <c r="G317" s="16" t="str">
        <f>IF($C317,BETAW20T!F317,"")</f>
        <v/>
      </c>
      <c r="H317" s="17" t="str">
        <f>IF($C317,BETAW20T!G317,"")</f>
        <v/>
      </c>
      <c r="I317" s="16" t="str">
        <f>IF($C317,BETAW20T!H317,"")</f>
        <v/>
      </c>
      <c r="J317" s="18" t="str">
        <f>IF($C317,BETAW20T!I317,"")</f>
        <v/>
      </c>
      <c r="K317" s="17" t="str">
        <f>IF($C317,BETAW20T!J317,"")</f>
        <v/>
      </c>
      <c r="L317" s="16" t="str">
        <f>IF($C317,BETAW20T!K317,"")</f>
        <v/>
      </c>
      <c r="M317" s="15" t="str">
        <f>IF($C317,BETAW20T!L317,"")</f>
        <v/>
      </c>
      <c r="N317" s="14" t="str">
        <f>IF($C317,BETAW20T!M317,"")</f>
        <v/>
      </c>
      <c r="O317" s="13" t="str">
        <f>IF($C317,BETAW20T!N317,"")</f>
        <v/>
      </c>
      <c r="P317" s="12" t="str">
        <f>IF($C317,BETAW20T!O317,"")</f>
        <v/>
      </c>
    </row>
    <row r="318" spans="2:16" x14ac:dyDescent="0.3">
      <c r="B318" s="21">
        <f>BETAW20T!B318</f>
        <v>43958</v>
      </c>
      <c r="C318" s="73">
        <f t="shared" si="34"/>
        <v>0</v>
      </c>
      <c r="D318" s="20" t="str">
        <f>IF($C318,BETAW20T!C318,"")</f>
        <v/>
      </c>
      <c r="E318" s="22" t="str">
        <f>IF($C318,BETAW20T!D318,"")</f>
        <v/>
      </c>
      <c r="F318" s="16" t="str">
        <f>IF($C318,BETAW20T!E318,"")</f>
        <v/>
      </c>
      <c r="G318" s="16" t="str">
        <f>IF($C318,BETAW20T!F318,"")</f>
        <v/>
      </c>
      <c r="H318" s="17" t="str">
        <f>IF($C318,BETAW20T!G318,"")</f>
        <v/>
      </c>
      <c r="I318" s="16" t="str">
        <f>IF($C318,BETAW20T!H318,"")</f>
        <v/>
      </c>
      <c r="J318" s="18" t="str">
        <f>IF($C318,BETAW20T!I318,"")</f>
        <v/>
      </c>
      <c r="K318" s="17" t="str">
        <f>IF($C318,BETAW20T!J318,"")</f>
        <v/>
      </c>
      <c r="L318" s="16" t="str">
        <f>IF($C318,BETAW20T!K318,"")</f>
        <v/>
      </c>
      <c r="M318" s="15" t="str">
        <f>IF($C318,BETAW20T!L318,"")</f>
        <v/>
      </c>
      <c r="N318" s="14" t="str">
        <f>IF($C318,BETAW20T!M318,"")</f>
        <v/>
      </c>
      <c r="O318" s="13" t="str">
        <f>IF($C318,BETAW20T!N318,"")</f>
        <v/>
      </c>
      <c r="P318" s="12" t="str">
        <f>IF($C318,BETAW20T!O318,"")</f>
        <v/>
      </c>
    </row>
    <row r="319" spans="2:16" x14ac:dyDescent="0.3">
      <c r="B319" s="21">
        <f>BETAW20T!B319</f>
        <v>43957</v>
      </c>
      <c r="C319" s="73">
        <f t="shared" si="34"/>
        <v>0</v>
      </c>
      <c r="D319" s="20" t="str">
        <f>IF($C319,BETAW20T!C319,"")</f>
        <v/>
      </c>
      <c r="E319" s="22" t="str">
        <f>IF($C319,BETAW20T!D319,"")</f>
        <v/>
      </c>
      <c r="F319" s="16" t="str">
        <f>IF($C319,BETAW20T!E319,"")</f>
        <v/>
      </c>
      <c r="G319" s="16" t="str">
        <f>IF($C319,BETAW20T!F319,"")</f>
        <v/>
      </c>
      <c r="H319" s="17" t="str">
        <f>IF($C319,BETAW20T!G319,"")</f>
        <v/>
      </c>
      <c r="I319" s="16" t="str">
        <f>IF($C319,BETAW20T!H319,"")</f>
        <v/>
      </c>
      <c r="J319" s="18" t="str">
        <f>IF($C319,BETAW20T!I319,"")</f>
        <v/>
      </c>
      <c r="K319" s="17" t="str">
        <f>IF($C319,BETAW20T!J319,"")</f>
        <v/>
      </c>
      <c r="L319" s="16" t="str">
        <f>IF($C319,BETAW20T!K319,"")</f>
        <v/>
      </c>
      <c r="M319" s="15" t="str">
        <f>IF($C319,BETAW20T!L319,"")</f>
        <v/>
      </c>
      <c r="N319" s="14" t="str">
        <f>IF($C319,BETAW20T!M319,"")</f>
        <v/>
      </c>
      <c r="O319" s="13" t="str">
        <f>IF($C319,BETAW20T!N319,"")</f>
        <v/>
      </c>
      <c r="P319" s="12" t="str">
        <f>IF($C319,BETAW20T!O319,"")</f>
        <v/>
      </c>
    </row>
    <row r="320" spans="2:16" x14ac:dyDescent="0.3">
      <c r="B320" s="21">
        <f>BETAW20T!B320</f>
        <v>43956</v>
      </c>
      <c r="C320" s="73">
        <f t="shared" si="34"/>
        <v>0</v>
      </c>
      <c r="D320" s="20" t="str">
        <f>IF($C320,BETAW20T!C320,"")</f>
        <v/>
      </c>
      <c r="E320" s="22" t="str">
        <f>IF($C320,BETAW20T!D320,"")</f>
        <v/>
      </c>
      <c r="F320" s="16" t="str">
        <f>IF($C320,BETAW20T!E320,"")</f>
        <v/>
      </c>
      <c r="G320" s="16" t="str">
        <f>IF($C320,BETAW20T!F320,"")</f>
        <v/>
      </c>
      <c r="H320" s="17" t="str">
        <f>IF($C320,BETAW20T!G320,"")</f>
        <v/>
      </c>
      <c r="I320" s="16" t="str">
        <f>IF($C320,BETAW20T!H320,"")</f>
        <v/>
      </c>
      <c r="J320" s="18" t="str">
        <f>IF($C320,BETAW20T!I320,"")</f>
        <v/>
      </c>
      <c r="K320" s="17" t="str">
        <f>IF($C320,BETAW20T!J320,"")</f>
        <v/>
      </c>
      <c r="L320" s="16" t="str">
        <f>IF($C320,BETAW20T!K320,"")</f>
        <v/>
      </c>
      <c r="M320" s="15" t="str">
        <f>IF($C320,BETAW20T!L320,"")</f>
        <v/>
      </c>
      <c r="N320" s="14" t="str">
        <f>IF($C320,BETAW20T!M320,"")</f>
        <v/>
      </c>
      <c r="O320" s="13" t="str">
        <f>IF($C320,BETAW20T!N320,"")</f>
        <v/>
      </c>
      <c r="P320" s="12" t="str">
        <f>IF($C320,BETAW20T!O320,"")</f>
        <v/>
      </c>
    </row>
    <row r="321" spans="2:16" x14ac:dyDescent="0.3">
      <c r="B321" s="21">
        <f>BETAW20T!B321</f>
        <v>43955</v>
      </c>
      <c r="C321" s="73">
        <f t="shared" si="34"/>
        <v>0</v>
      </c>
      <c r="D321" s="20" t="str">
        <f>IF($C321,BETAW20T!C321,"")</f>
        <v/>
      </c>
      <c r="E321" s="22" t="str">
        <f>IF($C321,BETAW20T!D321,"")</f>
        <v/>
      </c>
      <c r="F321" s="16" t="str">
        <f>IF($C321,BETAW20T!E321,"")</f>
        <v/>
      </c>
      <c r="G321" s="16" t="str">
        <f>IF($C321,BETAW20T!F321,"")</f>
        <v/>
      </c>
      <c r="H321" s="17" t="str">
        <f>IF($C321,BETAW20T!G321,"")</f>
        <v/>
      </c>
      <c r="I321" s="16" t="str">
        <f>IF($C321,BETAW20T!H321,"")</f>
        <v/>
      </c>
      <c r="J321" s="18" t="str">
        <f>IF($C321,BETAW20T!I321,"")</f>
        <v/>
      </c>
      <c r="K321" s="17" t="str">
        <f>IF($C321,BETAW20T!J321,"")</f>
        <v/>
      </c>
      <c r="L321" s="16" t="str">
        <f>IF($C321,BETAW20T!K321,"")</f>
        <v/>
      </c>
      <c r="M321" s="15" t="str">
        <f>IF($C321,BETAW20T!L321,"")</f>
        <v/>
      </c>
      <c r="N321" s="14" t="str">
        <f>IF($C321,BETAW20T!M321,"")</f>
        <v/>
      </c>
      <c r="O321" s="13" t="str">
        <f>IF($C321,BETAW20T!N321,"")</f>
        <v/>
      </c>
      <c r="P321" s="12" t="str">
        <f>IF($C321,BETAW20T!O321,"")</f>
        <v/>
      </c>
    </row>
    <row r="322" spans="2:16" x14ac:dyDescent="0.3">
      <c r="B322" s="21">
        <f>BETAW20T!B322</f>
        <v>43951</v>
      </c>
      <c r="C322" s="73">
        <f t="shared" ref="C322:C325" si="35">IF(AND($B322&gt;=$D$3,OR($B322&lt;=$D$4,$B323&lt;$D$4)),1,0)</f>
        <v>0</v>
      </c>
      <c r="D322" s="20" t="str">
        <f>IF($C322,BETAW20T!C322,"")</f>
        <v/>
      </c>
      <c r="E322" s="22" t="str">
        <f>IF($C322,BETAW20T!D322,"")</f>
        <v/>
      </c>
      <c r="F322" s="16" t="str">
        <f>IF($C322,BETAW20T!E322,"")</f>
        <v/>
      </c>
      <c r="G322" s="16" t="str">
        <f>IF($C322,BETAW20T!F322,"")</f>
        <v/>
      </c>
      <c r="H322" s="17" t="str">
        <f>IF($C322,BETAW20T!G322,"")</f>
        <v/>
      </c>
      <c r="I322" s="16" t="str">
        <f>IF($C322,BETAW20T!H322,"")</f>
        <v/>
      </c>
      <c r="J322" s="18" t="str">
        <f>IF($C322,BETAW20T!I322,"")</f>
        <v/>
      </c>
      <c r="K322" s="17" t="str">
        <f>IF($C322,BETAW20T!J322,"")</f>
        <v/>
      </c>
      <c r="L322" s="16" t="str">
        <f>IF($C322,BETAW20T!K322,"")</f>
        <v/>
      </c>
      <c r="M322" s="15" t="str">
        <f>IF($C322,BETAW20T!L322,"")</f>
        <v/>
      </c>
      <c r="N322" s="14" t="str">
        <f>IF($C322,BETAW20T!M322,"")</f>
        <v/>
      </c>
      <c r="O322" s="13" t="str">
        <f>IF($C322,BETAW20T!N322,"")</f>
        <v/>
      </c>
      <c r="P322" s="12" t="str">
        <f>IF($C322,BETAW20T!O322,"")</f>
        <v/>
      </c>
    </row>
    <row r="323" spans="2:16" x14ac:dyDescent="0.3">
      <c r="B323" s="21">
        <f>BETAW20T!B323</f>
        <v>43950</v>
      </c>
      <c r="C323" s="73">
        <f t="shared" si="35"/>
        <v>0</v>
      </c>
      <c r="D323" s="20" t="str">
        <f>IF($C323,BETAW20T!C323,"")</f>
        <v/>
      </c>
      <c r="E323" s="22" t="str">
        <f>IF($C323,BETAW20T!D323,"")</f>
        <v/>
      </c>
      <c r="F323" s="16" t="str">
        <f>IF($C323,BETAW20T!E323,"")</f>
        <v/>
      </c>
      <c r="G323" s="16" t="str">
        <f>IF($C323,BETAW20T!F323,"")</f>
        <v/>
      </c>
      <c r="H323" s="17" t="str">
        <f>IF($C323,BETAW20T!G323,"")</f>
        <v/>
      </c>
      <c r="I323" s="16" t="str">
        <f>IF($C323,BETAW20T!H323,"")</f>
        <v/>
      </c>
      <c r="J323" s="18" t="str">
        <f>IF($C323,BETAW20T!I323,"")</f>
        <v/>
      </c>
      <c r="K323" s="17" t="str">
        <f>IF($C323,BETAW20T!J323,"")</f>
        <v/>
      </c>
      <c r="L323" s="16" t="str">
        <f>IF($C323,BETAW20T!K323,"")</f>
        <v/>
      </c>
      <c r="M323" s="15" t="str">
        <f>IF($C323,BETAW20T!L323,"")</f>
        <v/>
      </c>
      <c r="N323" s="14" t="str">
        <f>IF($C323,BETAW20T!M323,"")</f>
        <v/>
      </c>
      <c r="O323" s="13" t="str">
        <f>IF($C323,BETAW20T!N323,"")</f>
        <v/>
      </c>
      <c r="P323" s="12" t="str">
        <f>IF($C323,BETAW20T!O323,"")</f>
        <v/>
      </c>
    </row>
    <row r="324" spans="2:16" x14ac:dyDescent="0.3">
      <c r="B324" s="21">
        <f>BETAW20T!B324</f>
        <v>43949</v>
      </c>
      <c r="C324" s="73">
        <f t="shared" si="35"/>
        <v>0</v>
      </c>
      <c r="D324" s="20" t="str">
        <f>IF($C324,BETAW20T!C324,"")</f>
        <v/>
      </c>
      <c r="E324" s="22" t="str">
        <f>IF($C324,BETAW20T!D324,"")</f>
        <v/>
      </c>
      <c r="F324" s="16" t="str">
        <f>IF($C324,BETAW20T!E324,"")</f>
        <v/>
      </c>
      <c r="G324" s="16" t="str">
        <f>IF($C324,BETAW20T!F324,"")</f>
        <v/>
      </c>
      <c r="H324" s="17" t="str">
        <f>IF($C324,BETAW20T!G324,"")</f>
        <v/>
      </c>
      <c r="I324" s="16" t="str">
        <f>IF($C324,BETAW20T!H324,"")</f>
        <v/>
      </c>
      <c r="J324" s="18" t="str">
        <f>IF($C324,BETAW20T!I324,"")</f>
        <v/>
      </c>
      <c r="K324" s="17" t="str">
        <f>IF($C324,BETAW20T!J324,"")</f>
        <v/>
      </c>
      <c r="L324" s="16" t="str">
        <f>IF($C324,BETAW20T!K324,"")</f>
        <v/>
      </c>
      <c r="M324" s="15" t="str">
        <f>IF($C324,BETAW20T!L324,"")</f>
        <v/>
      </c>
      <c r="N324" s="14" t="str">
        <f>IF($C324,BETAW20T!M324,"")</f>
        <v/>
      </c>
      <c r="O324" s="13" t="str">
        <f>IF($C324,BETAW20T!N324,"")</f>
        <v/>
      </c>
      <c r="P324" s="12" t="str">
        <f>IF($C324,BETAW20T!O324,"")</f>
        <v/>
      </c>
    </row>
    <row r="325" spans="2:16" x14ac:dyDescent="0.3">
      <c r="B325" s="21">
        <f>BETAW20T!B325</f>
        <v>43948</v>
      </c>
      <c r="C325" s="73">
        <f t="shared" si="35"/>
        <v>0</v>
      </c>
      <c r="D325" s="20" t="str">
        <f>IF($C325,BETAW20T!C325,"")</f>
        <v/>
      </c>
      <c r="E325" s="22" t="str">
        <f>IF($C325,BETAW20T!D325,"")</f>
        <v/>
      </c>
      <c r="F325" s="16" t="str">
        <f>IF($C325,BETAW20T!E325,"")</f>
        <v/>
      </c>
      <c r="G325" s="16" t="str">
        <f>IF($C325,BETAW20T!F325,"")</f>
        <v/>
      </c>
      <c r="H325" s="17" t="str">
        <f>IF($C325,BETAW20T!G325,"")</f>
        <v/>
      </c>
      <c r="I325" s="16" t="str">
        <f>IF($C325,BETAW20T!H325,"")</f>
        <v/>
      </c>
      <c r="J325" s="18" t="str">
        <f>IF($C325,BETAW20T!I325,"")</f>
        <v/>
      </c>
      <c r="K325" s="17" t="str">
        <f>IF($C325,BETAW20T!J325,"")</f>
        <v/>
      </c>
      <c r="L325" s="16" t="str">
        <f>IF($C325,BETAW20T!K325,"")</f>
        <v/>
      </c>
      <c r="M325" s="15" t="str">
        <f>IF($C325,BETAW20T!L325,"")</f>
        <v/>
      </c>
      <c r="N325" s="14" t="str">
        <f>IF($C325,BETAW20T!M325,"")</f>
        <v/>
      </c>
      <c r="O325" s="13" t="str">
        <f>IF($C325,BETAW20T!N325,"")</f>
        <v/>
      </c>
      <c r="P325" s="12" t="str">
        <f>IF($C325,BETAW20T!O325,"")</f>
        <v/>
      </c>
    </row>
    <row r="326" spans="2:16" x14ac:dyDescent="0.3">
      <c r="B326" s="21">
        <f>BETAW20T!B326</f>
        <v>43945</v>
      </c>
      <c r="C326" s="73">
        <f t="shared" ref="C326:C330" si="36">IF(AND($B326&gt;=$D$3,OR($B326&lt;=$D$4,$B327&lt;$D$4)),1,0)</f>
        <v>0</v>
      </c>
      <c r="D326" s="20" t="str">
        <f>IF($C326,BETAW20T!C326,"")</f>
        <v/>
      </c>
      <c r="E326" s="22" t="str">
        <f>IF($C326,BETAW20T!D326,"")</f>
        <v/>
      </c>
      <c r="F326" s="16" t="str">
        <f>IF($C326,BETAW20T!E326,"")</f>
        <v/>
      </c>
      <c r="G326" s="16" t="str">
        <f>IF($C326,BETAW20T!F326,"")</f>
        <v/>
      </c>
      <c r="H326" s="17" t="str">
        <f>IF($C326,BETAW20T!G326,"")</f>
        <v/>
      </c>
      <c r="I326" s="16" t="str">
        <f>IF($C326,BETAW20T!H326,"")</f>
        <v/>
      </c>
      <c r="J326" s="18" t="str">
        <f>IF($C326,BETAW20T!I326,"")</f>
        <v/>
      </c>
      <c r="K326" s="17" t="str">
        <f>IF($C326,BETAW20T!J326,"")</f>
        <v/>
      </c>
      <c r="L326" s="16" t="str">
        <f>IF($C326,BETAW20T!K326,"")</f>
        <v/>
      </c>
      <c r="M326" s="15" t="str">
        <f>IF($C326,BETAW20T!L326,"")</f>
        <v/>
      </c>
      <c r="N326" s="14" t="str">
        <f>IF($C326,BETAW20T!M326,"")</f>
        <v/>
      </c>
      <c r="O326" s="13" t="str">
        <f>IF($C326,BETAW20T!N326,"")</f>
        <v/>
      </c>
      <c r="P326" s="12" t="str">
        <f>IF($C326,BETAW20T!O326,"")</f>
        <v/>
      </c>
    </row>
    <row r="327" spans="2:16" x14ac:dyDescent="0.3">
      <c r="B327" s="21">
        <f>BETAW20T!B327</f>
        <v>43944</v>
      </c>
      <c r="C327" s="73">
        <f t="shared" si="36"/>
        <v>0</v>
      </c>
      <c r="D327" s="20" t="str">
        <f>IF($C327,BETAW20T!C327,"")</f>
        <v/>
      </c>
      <c r="E327" s="22" t="str">
        <f>IF($C327,BETAW20T!D327,"")</f>
        <v/>
      </c>
      <c r="F327" s="16" t="str">
        <f>IF($C327,BETAW20T!E327,"")</f>
        <v/>
      </c>
      <c r="G327" s="16" t="str">
        <f>IF($C327,BETAW20T!F327,"")</f>
        <v/>
      </c>
      <c r="H327" s="17" t="str">
        <f>IF($C327,BETAW20T!G327,"")</f>
        <v/>
      </c>
      <c r="I327" s="16" t="str">
        <f>IF($C327,BETAW20T!H327,"")</f>
        <v/>
      </c>
      <c r="J327" s="18" t="str">
        <f>IF($C327,BETAW20T!I327,"")</f>
        <v/>
      </c>
      <c r="K327" s="17" t="str">
        <f>IF($C327,BETAW20T!J327,"")</f>
        <v/>
      </c>
      <c r="L327" s="16" t="str">
        <f>IF($C327,BETAW20T!K327,"")</f>
        <v/>
      </c>
      <c r="M327" s="15" t="str">
        <f>IF($C327,BETAW20T!L327,"")</f>
        <v/>
      </c>
      <c r="N327" s="14" t="str">
        <f>IF($C327,BETAW20T!M327,"")</f>
        <v/>
      </c>
      <c r="O327" s="13" t="str">
        <f>IF($C327,BETAW20T!N327,"")</f>
        <v/>
      </c>
      <c r="P327" s="12" t="str">
        <f>IF($C327,BETAW20T!O327,"")</f>
        <v/>
      </c>
    </row>
    <row r="328" spans="2:16" x14ac:dyDescent="0.3">
      <c r="B328" s="21">
        <f>BETAW20T!B328</f>
        <v>43943</v>
      </c>
      <c r="C328" s="73">
        <f t="shared" si="36"/>
        <v>0</v>
      </c>
      <c r="D328" s="20" t="str">
        <f>IF($C328,BETAW20T!C328,"")</f>
        <v/>
      </c>
      <c r="E328" s="22" t="str">
        <f>IF($C328,BETAW20T!D328,"")</f>
        <v/>
      </c>
      <c r="F328" s="16" t="str">
        <f>IF($C328,BETAW20T!E328,"")</f>
        <v/>
      </c>
      <c r="G328" s="16" t="str">
        <f>IF($C328,BETAW20T!F328,"")</f>
        <v/>
      </c>
      <c r="H328" s="17" t="str">
        <f>IF($C328,BETAW20T!G328,"")</f>
        <v/>
      </c>
      <c r="I328" s="16" t="str">
        <f>IF($C328,BETAW20T!H328,"")</f>
        <v/>
      </c>
      <c r="J328" s="18" t="str">
        <f>IF($C328,BETAW20T!I328,"")</f>
        <v/>
      </c>
      <c r="K328" s="17" t="str">
        <f>IF($C328,BETAW20T!J328,"")</f>
        <v/>
      </c>
      <c r="L328" s="16" t="str">
        <f>IF($C328,BETAW20T!K328,"")</f>
        <v/>
      </c>
      <c r="M328" s="15" t="str">
        <f>IF($C328,BETAW20T!L328,"")</f>
        <v/>
      </c>
      <c r="N328" s="14" t="str">
        <f>IF($C328,BETAW20T!M328,"")</f>
        <v/>
      </c>
      <c r="O328" s="13" t="str">
        <f>IF($C328,BETAW20T!N328,"")</f>
        <v/>
      </c>
      <c r="P328" s="12" t="str">
        <f>IF($C328,BETAW20T!O328,"")</f>
        <v/>
      </c>
    </row>
    <row r="329" spans="2:16" x14ac:dyDescent="0.3">
      <c r="B329" s="21">
        <f>BETAW20T!B329</f>
        <v>43942</v>
      </c>
      <c r="C329" s="73">
        <f t="shared" si="36"/>
        <v>0</v>
      </c>
      <c r="D329" s="20" t="str">
        <f>IF($C329,BETAW20T!C329,"")</f>
        <v/>
      </c>
      <c r="E329" s="22" t="str">
        <f>IF($C329,BETAW20T!D329,"")</f>
        <v/>
      </c>
      <c r="F329" s="16" t="str">
        <f>IF($C329,BETAW20T!E329,"")</f>
        <v/>
      </c>
      <c r="G329" s="16" t="str">
        <f>IF($C329,BETAW20T!F329,"")</f>
        <v/>
      </c>
      <c r="H329" s="17" t="str">
        <f>IF($C329,BETAW20T!G329,"")</f>
        <v/>
      </c>
      <c r="I329" s="16" t="str">
        <f>IF($C329,BETAW20T!H329,"")</f>
        <v/>
      </c>
      <c r="J329" s="18" t="str">
        <f>IF($C329,BETAW20T!I329,"")</f>
        <v/>
      </c>
      <c r="K329" s="17" t="str">
        <f>IF($C329,BETAW20T!J329,"")</f>
        <v/>
      </c>
      <c r="L329" s="16" t="str">
        <f>IF($C329,BETAW20T!K329,"")</f>
        <v/>
      </c>
      <c r="M329" s="15" t="str">
        <f>IF($C329,BETAW20T!L329,"")</f>
        <v/>
      </c>
      <c r="N329" s="14" t="str">
        <f>IF($C329,BETAW20T!M329,"")</f>
        <v/>
      </c>
      <c r="O329" s="13" t="str">
        <f>IF($C329,BETAW20T!N329,"")</f>
        <v/>
      </c>
      <c r="P329" s="12" t="str">
        <f>IF($C329,BETAW20T!O329,"")</f>
        <v/>
      </c>
    </row>
    <row r="330" spans="2:16" x14ac:dyDescent="0.3">
      <c r="B330" s="21">
        <f>BETAW20T!B330</f>
        <v>43941</v>
      </c>
      <c r="C330" s="73">
        <f t="shared" si="36"/>
        <v>0</v>
      </c>
      <c r="D330" s="20" t="str">
        <f>IF($C330,BETAW20T!C330,"")</f>
        <v/>
      </c>
      <c r="E330" s="22" t="str">
        <f>IF($C330,BETAW20T!D330,"")</f>
        <v/>
      </c>
      <c r="F330" s="16" t="str">
        <f>IF($C330,BETAW20T!E330,"")</f>
        <v/>
      </c>
      <c r="G330" s="16" t="str">
        <f>IF($C330,BETAW20T!F330,"")</f>
        <v/>
      </c>
      <c r="H330" s="17" t="str">
        <f>IF($C330,BETAW20T!G330,"")</f>
        <v/>
      </c>
      <c r="I330" s="16" t="str">
        <f>IF($C330,BETAW20T!H330,"")</f>
        <v/>
      </c>
      <c r="J330" s="18" t="str">
        <f>IF($C330,BETAW20T!I330,"")</f>
        <v/>
      </c>
      <c r="K330" s="17" t="str">
        <f>IF($C330,BETAW20T!J330,"")</f>
        <v/>
      </c>
      <c r="L330" s="16" t="str">
        <f>IF($C330,BETAW20T!K330,"")</f>
        <v/>
      </c>
      <c r="M330" s="15" t="str">
        <f>IF($C330,BETAW20T!L330,"")</f>
        <v/>
      </c>
      <c r="N330" s="14" t="str">
        <f>IF($C330,BETAW20T!M330,"")</f>
        <v/>
      </c>
      <c r="O330" s="13" t="str">
        <f>IF($C330,BETAW20T!N330,"")</f>
        <v/>
      </c>
      <c r="P330" s="12" t="str">
        <f>IF($C330,BETAW20T!O330,"")</f>
        <v/>
      </c>
    </row>
    <row r="331" spans="2:16" x14ac:dyDescent="0.3">
      <c r="B331" s="21">
        <f>BETAW20T!B331</f>
        <v>43938</v>
      </c>
      <c r="C331" s="73">
        <f>IF(AND($B331&gt;=$D$3,OR($B331&lt;=$D$4,$B332&lt;$D$4)),1,0)</f>
        <v>0</v>
      </c>
      <c r="D331" s="20" t="str">
        <f>IF($C331,BETAW20T!C331,"")</f>
        <v/>
      </c>
      <c r="E331" s="22" t="str">
        <f>IF($C331,BETAW20T!D331,"")</f>
        <v/>
      </c>
      <c r="F331" s="16" t="str">
        <f>IF($C331,BETAW20T!E331,"")</f>
        <v/>
      </c>
      <c r="G331" s="16" t="str">
        <f>IF($C331,BETAW20T!F331,"")</f>
        <v/>
      </c>
      <c r="H331" s="17" t="str">
        <f>IF($C331,BETAW20T!G331,"")</f>
        <v/>
      </c>
      <c r="I331" s="16" t="str">
        <f>IF($C331,BETAW20T!H331,"")</f>
        <v/>
      </c>
      <c r="J331" s="18" t="str">
        <f>IF($C331,BETAW20T!I331,"")</f>
        <v/>
      </c>
      <c r="K331" s="17" t="str">
        <f>IF($C331,BETAW20T!J331,"")</f>
        <v/>
      </c>
      <c r="L331" s="16" t="str">
        <f>IF($C331,BETAW20T!K331,"")</f>
        <v/>
      </c>
      <c r="M331" s="15" t="str">
        <f>IF($C331,BETAW20T!L331,"")</f>
        <v/>
      </c>
      <c r="N331" s="14" t="str">
        <f>IF($C331,BETAW20T!M331,"")</f>
        <v/>
      </c>
      <c r="O331" s="13" t="str">
        <f>IF($C331,BETAW20T!N331,"")</f>
        <v/>
      </c>
      <c r="P331" s="12" t="str">
        <f>IF($C331,BETAW20T!O331,"")</f>
        <v/>
      </c>
    </row>
    <row r="332" spans="2:16" x14ac:dyDescent="0.3">
      <c r="B332" s="21">
        <f>BETAW20T!B332</f>
        <v>43937</v>
      </c>
      <c r="C332" s="73">
        <f t="shared" ref="C332:C395" si="37">IF(AND($B332&gt;=$D$3,OR($B332&lt;=$D$4,$B333&lt;$D$4)),1,0)</f>
        <v>0</v>
      </c>
      <c r="D332" s="20" t="str">
        <f>IF($C332,BETAW20T!C332,"")</f>
        <v/>
      </c>
      <c r="E332" s="22" t="str">
        <f>IF($C332,BETAW20T!D332,"")</f>
        <v/>
      </c>
      <c r="F332" s="16" t="str">
        <f>IF($C332,BETAW20T!E332,"")</f>
        <v/>
      </c>
      <c r="G332" s="16" t="str">
        <f>IF($C332,BETAW20T!F332,"")</f>
        <v/>
      </c>
      <c r="H332" s="17" t="str">
        <f>IF($C332,BETAW20T!G332,"")</f>
        <v/>
      </c>
      <c r="I332" s="16" t="str">
        <f>IF($C332,BETAW20T!H332,"")</f>
        <v/>
      </c>
      <c r="J332" s="18" t="str">
        <f>IF($C332,BETAW20T!I332,"")</f>
        <v/>
      </c>
      <c r="K332" s="17" t="str">
        <f>IF($C332,BETAW20T!J332,"")</f>
        <v/>
      </c>
      <c r="L332" s="16" t="str">
        <f>IF($C332,BETAW20T!K332,"")</f>
        <v/>
      </c>
      <c r="M332" s="15" t="str">
        <f>IF($C332,BETAW20T!L332,"")</f>
        <v/>
      </c>
      <c r="N332" s="14" t="str">
        <f>IF($C332,BETAW20T!M332,"")</f>
        <v/>
      </c>
      <c r="O332" s="13" t="str">
        <f>IF($C332,BETAW20T!N332,"")</f>
        <v/>
      </c>
      <c r="P332" s="12" t="str">
        <f>IF($C332,BETAW20T!O332,"")</f>
        <v/>
      </c>
    </row>
    <row r="333" spans="2:16" x14ac:dyDescent="0.3">
      <c r="B333" s="21">
        <f>BETAW20T!B333</f>
        <v>43936</v>
      </c>
      <c r="C333" s="73">
        <f t="shared" si="37"/>
        <v>0</v>
      </c>
      <c r="D333" s="20" t="str">
        <f>IF($C333,BETAW20T!C333,"")</f>
        <v/>
      </c>
      <c r="E333" s="22" t="str">
        <f>IF($C333,BETAW20T!D333,"")</f>
        <v/>
      </c>
      <c r="F333" s="16" t="str">
        <f>IF($C333,BETAW20T!E333,"")</f>
        <v/>
      </c>
      <c r="G333" s="16" t="str">
        <f>IF($C333,BETAW20T!F333,"")</f>
        <v/>
      </c>
      <c r="H333" s="17" t="str">
        <f>IF($C333,BETAW20T!G333,"")</f>
        <v/>
      </c>
      <c r="I333" s="16" t="str">
        <f>IF($C333,BETAW20T!H333,"")</f>
        <v/>
      </c>
      <c r="J333" s="18" t="str">
        <f>IF($C333,BETAW20T!I333,"")</f>
        <v/>
      </c>
      <c r="K333" s="17" t="str">
        <f>IF($C333,BETAW20T!J333,"")</f>
        <v/>
      </c>
      <c r="L333" s="16" t="str">
        <f>IF($C333,BETAW20T!K333,"")</f>
        <v/>
      </c>
      <c r="M333" s="15" t="str">
        <f>IF($C333,BETAW20T!L333,"")</f>
        <v/>
      </c>
      <c r="N333" s="14" t="str">
        <f>IF($C333,BETAW20T!M333,"")</f>
        <v/>
      </c>
      <c r="O333" s="13" t="str">
        <f>IF($C333,BETAW20T!N333,"")</f>
        <v/>
      </c>
      <c r="P333" s="12" t="str">
        <f>IF($C333,BETAW20T!O333,"")</f>
        <v/>
      </c>
    </row>
    <row r="334" spans="2:16" x14ac:dyDescent="0.3">
      <c r="B334" s="21">
        <f>BETAW20T!B334</f>
        <v>43935</v>
      </c>
      <c r="C334" s="73">
        <f t="shared" si="37"/>
        <v>0</v>
      </c>
      <c r="D334" s="20" t="str">
        <f>IF($C334,BETAW20T!C334,"")</f>
        <v/>
      </c>
      <c r="E334" s="22" t="str">
        <f>IF($C334,BETAW20T!D334,"")</f>
        <v/>
      </c>
      <c r="F334" s="16" t="str">
        <f>IF($C334,BETAW20T!E334,"")</f>
        <v/>
      </c>
      <c r="G334" s="16" t="str">
        <f>IF($C334,BETAW20T!F334,"")</f>
        <v/>
      </c>
      <c r="H334" s="17" t="str">
        <f>IF($C334,BETAW20T!G334,"")</f>
        <v/>
      </c>
      <c r="I334" s="16" t="str">
        <f>IF($C334,BETAW20T!H334,"")</f>
        <v/>
      </c>
      <c r="J334" s="18" t="str">
        <f>IF($C334,BETAW20T!I334,"")</f>
        <v/>
      </c>
      <c r="K334" s="17" t="str">
        <f>IF($C334,BETAW20T!J334,"")</f>
        <v/>
      </c>
      <c r="L334" s="16" t="str">
        <f>IF($C334,BETAW20T!K334,"")</f>
        <v/>
      </c>
      <c r="M334" s="15" t="str">
        <f>IF($C334,BETAW20T!L334,"")</f>
        <v/>
      </c>
      <c r="N334" s="14" t="str">
        <f>IF($C334,BETAW20T!M334,"")</f>
        <v/>
      </c>
      <c r="O334" s="13" t="str">
        <f>IF($C334,BETAW20T!N334,"")</f>
        <v/>
      </c>
      <c r="P334" s="12" t="str">
        <f>IF($C334,BETAW20T!O334,"")</f>
        <v/>
      </c>
    </row>
    <row r="335" spans="2:16" x14ac:dyDescent="0.3">
      <c r="B335" s="21">
        <f>BETAW20T!B335</f>
        <v>43930</v>
      </c>
      <c r="C335" s="73">
        <f t="shared" si="37"/>
        <v>0</v>
      </c>
      <c r="D335" s="20" t="str">
        <f>IF($C335,BETAW20T!C335,"")</f>
        <v/>
      </c>
      <c r="E335" s="22" t="str">
        <f>IF($C335,BETAW20T!D335,"")</f>
        <v/>
      </c>
      <c r="F335" s="16" t="str">
        <f>IF($C335,BETAW20T!E335,"")</f>
        <v/>
      </c>
      <c r="G335" s="16" t="str">
        <f>IF($C335,BETAW20T!F335,"")</f>
        <v/>
      </c>
      <c r="H335" s="17" t="str">
        <f>IF($C335,BETAW20T!G335,"")</f>
        <v/>
      </c>
      <c r="I335" s="16" t="str">
        <f>IF($C335,BETAW20T!H335,"")</f>
        <v/>
      </c>
      <c r="J335" s="18" t="str">
        <f>IF($C335,BETAW20T!I335,"")</f>
        <v/>
      </c>
      <c r="K335" s="17" t="str">
        <f>IF($C335,BETAW20T!J335,"")</f>
        <v/>
      </c>
      <c r="L335" s="16" t="str">
        <f>IF($C335,BETAW20T!K335,"")</f>
        <v/>
      </c>
      <c r="M335" s="15" t="str">
        <f>IF($C335,BETAW20T!L335,"")</f>
        <v/>
      </c>
      <c r="N335" s="14" t="str">
        <f>IF($C335,BETAW20T!M335,"")</f>
        <v/>
      </c>
      <c r="O335" s="13" t="str">
        <f>IF($C335,BETAW20T!N335,"")</f>
        <v/>
      </c>
      <c r="P335" s="12" t="str">
        <f>IF($C335,BETAW20T!O335,"")</f>
        <v/>
      </c>
    </row>
    <row r="336" spans="2:16" x14ac:dyDescent="0.3">
      <c r="B336" s="21">
        <f>BETAW20T!B336</f>
        <v>43929</v>
      </c>
      <c r="C336" s="73">
        <f t="shared" si="37"/>
        <v>0</v>
      </c>
      <c r="D336" s="20" t="str">
        <f>IF($C336,BETAW20T!C336,"")</f>
        <v/>
      </c>
      <c r="E336" s="22" t="str">
        <f>IF($C336,BETAW20T!D336,"")</f>
        <v/>
      </c>
      <c r="F336" s="16" t="str">
        <f>IF($C336,BETAW20T!E336,"")</f>
        <v/>
      </c>
      <c r="G336" s="16" t="str">
        <f>IF($C336,BETAW20T!F336,"")</f>
        <v/>
      </c>
      <c r="H336" s="17" t="str">
        <f>IF($C336,BETAW20T!G336,"")</f>
        <v/>
      </c>
      <c r="I336" s="16" t="str">
        <f>IF($C336,BETAW20T!H336,"")</f>
        <v/>
      </c>
      <c r="J336" s="18" t="str">
        <f>IF($C336,BETAW20T!I336,"")</f>
        <v/>
      </c>
      <c r="K336" s="17" t="str">
        <f>IF($C336,BETAW20T!J336,"")</f>
        <v/>
      </c>
      <c r="L336" s="16" t="str">
        <f>IF($C336,BETAW20T!K336,"")</f>
        <v/>
      </c>
      <c r="M336" s="15" t="str">
        <f>IF($C336,BETAW20T!L336,"")</f>
        <v/>
      </c>
      <c r="N336" s="14" t="str">
        <f>IF($C336,BETAW20T!M336,"")</f>
        <v/>
      </c>
      <c r="O336" s="13" t="str">
        <f>IF($C336,BETAW20T!N336,"")</f>
        <v/>
      </c>
      <c r="P336" s="12" t="str">
        <f>IF($C336,BETAW20T!O336,"")</f>
        <v/>
      </c>
    </row>
    <row r="337" spans="2:16" x14ac:dyDescent="0.3">
      <c r="B337" s="21">
        <f>BETAW20T!B337</f>
        <v>43928</v>
      </c>
      <c r="C337" s="73">
        <f t="shared" si="37"/>
        <v>0</v>
      </c>
      <c r="D337" s="20" t="str">
        <f>IF($C337,BETAW20T!C337,"")</f>
        <v/>
      </c>
      <c r="E337" s="19" t="str">
        <f>IF($C337,BETAW20T!D337,"")</f>
        <v/>
      </c>
      <c r="F337" s="16" t="str">
        <f>IF($C337,BETAW20T!E337,"")</f>
        <v/>
      </c>
      <c r="G337" s="16" t="str">
        <f>IF($C337,BETAW20T!F337,"")</f>
        <v/>
      </c>
      <c r="H337" s="17" t="str">
        <f>IF($C337,BETAW20T!G337,"")</f>
        <v/>
      </c>
      <c r="I337" s="16" t="str">
        <f>IF($C337,BETAW20T!H337,"")</f>
        <v/>
      </c>
      <c r="J337" s="18" t="str">
        <f>IF($C337,BETAW20T!I337,"")</f>
        <v/>
      </c>
      <c r="K337" s="17" t="str">
        <f>IF($C337,BETAW20T!J337,"")</f>
        <v/>
      </c>
      <c r="L337" s="16" t="str">
        <f>IF($C337,BETAW20T!K337,"")</f>
        <v/>
      </c>
      <c r="M337" s="15" t="str">
        <f>IF($C337,BETAW20T!L337,"")</f>
        <v/>
      </c>
      <c r="N337" s="14" t="str">
        <f>IF($C337,BETAW20T!M337,"")</f>
        <v/>
      </c>
      <c r="O337" s="13" t="str">
        <f>IF($C337,BETAW20T!N337,"")</f>
        <v/>
      </c>
      <c r="P337" s="12" t="str">
        <f>IF($C337,BETAW20T!O337,"")</f>
        <v/>
      </c>
    </row>
    <row r="338" spans="2:16" x14ac:dyDescent="0.3">
      <c r="B338" s="21">
        <f>BETAW20T!B338</f>
        <v>43927</v>
      </c>
      <c r="C338" s="73">
        <f t="shared" si="37"/>
        <v>0</v>
      </c>
      <c r="D338" s="20" t="str">
        <f>IF($C338,BETAW20T!C338,"")</f>
        <v/>
      </c>
      <c r="E338" s="19" t="str">
        <f>IF($C338,BETAW20T!D338,"")</f>
        <v/>
      </c>
      <c r="F338" s="16" t="str">
        <f>IF($C338,BETAW20T!E338,"")</f>
        <v/>
      </c>
      <c r="G338" s="16" t="str">
        <f>IF($C338,BETAW20T!F338,"")</f>
        <v/>
      </c>
      <c r="H338" s="17" t="str">
        <f>IF($C338,BETAW20T!G338,"")</f>
        <v/>
      </c>
      <c r="I338" s="16" t="str">
        <f>IF($C338,BETAW20T!H338,"")</f>
        <v/>
      </c>
      <c r="J338" s="18" t="str">
        <f>IF($C338,BETAW20T!I338,"")</f>
        <v/>
      </c>
      <c r="K338" s="17" t="str">
        <f>IF($C338,BETAW20T!J338,"")</f>
        <v/>
      </c>
      <c r="L338" s="16" t="str">
        <f>IF($C338,BETAW20T!K338,"")</f>
        <v/>
      </c>
      <c r="M338" s="15" t="str">
        <f>IF($C338,BETAW20T!L338,"")</f>
        <v/>
      </c>
      <c r="N338" s="14" t="str">
        <f>IF($C338,BETAW20T!M338,"")</f>
        <v/>
      </c>
      <c r="O338" s="13" t="str">
        <f>IF($C338,BETAW20T!N338,"")</f>
        <v/>
      </c>
      <c r="P338" s="12" t="str">
        <f>IF($C338,BETAW20T!O338,"")</f>
        <v/>
      </c>
    </row>
    <row r="339" spans="2:16" x14ac:dyDescent="0.3">
      <c r="B339" s="21">
        <f>BETAW20T!B339</f>
        <v>43924</v>
      </c>
      <c r="C339" s="73">
        <f t="shared" si="37"/>
        <v>0</v>
      </c>
      <c r="D339" s="20" t="str">
        <f>IF($C339,BETAW20T!C339,"")</f>
        <v/>
      </c>
      <c r="E339" s="19" t="str">
        <f>IF($C339,BETAW20T!D339,"")</f>
        <v/>
      </c>
      <c r="F339" s="16" t="str">
        <f>IF($C339,BETAW20T!E339,"")</f>
        <v/>
      </c>
      <c r="G339" s="16" t="str">
        <f>IF($C339,BETAW20T!F339,"")</f>
        <v/>
      </c>
      <c r="H339" s="17" t="str">
        <f>IF($C339,BETAW20T!G339,"")</f>
        <v/>
      </c>
      <c r="I339" s="16" t="str">
        <f>IF($C339,BETAW20T!H339,"")</f>
        <v/>
      </c>
      <c r="J339" s="18" t="str">
        <f>IF($C339,BETAW20T!I339,"")</f>
        <v/>
      </c>
      <c r="K339" s="17" t="str">
        <f>IF($C339,BETAW20T!J339,"")</f>
        <v/>
      </c>
      <c r="L339" s="16" t="str">
        <f>IF($C339,BETAW20T!K339,"")</f>
        <v/>
      </c>
      <c r="M339" s="15" t="str">
        <f>IF($C339,BETAW20T!L339,"")</f>
        <v/>
      </c>
      <c r="N339" s="14" t="str">
        <f>IF($C339,BETAW20T!M339,"")</f>
        <v/>
      </c>
      <c r="O339" s="13" t="str">
        <f>IF($C339,BETAW20T!N339,"")</f>
        <v/>
      </c>
      <c r="P339" s="12" t="str">
        <f>IF($C339,BETAW20T!O339,"")</f>
        <v/>
      </c>
    </row>
    <row r="340" spans="2:16" x14ac:dyDescent="0.3">
      <c r="B340" s="21">
        <f>BETAW20T!B340</f>
        <v>43923</v>
      </c>
      <c r="C340" s="73">
        <f t="shared" si="37"/>
        <v>0</v>
      </c>
      <c r="D340" s="20" t="str">
        <f>IF($C340,BETAW20T!C340,"")</f>
        <v/>
      </c>
      <c r="E340" s="19" t="str">
        <f>IF($C340,BETAW20T!D340,"")</f>
        <v/>
      </c>
      <c r="F340" s="16" t="str">
        <f>IF($C340,BETAW20T!E340,"")</f>
        <v/>
      </c>
      <c r="G340" s="16" t="str">
        <f>IF($C340,BETAW20T!F340,"")</f>
        <v/>
      </c>
      <c r="H340" s="17" t="str">
        <f>IF($C340,BETAW20T!G340,"")</f>
        <v/>
      </c>
      <c r="I340" s="16" t="str">
        <f>IF($C340,BETAW20T!H340,"")</f>
        <v/>
      </c>
      <c r="J340" s="18" t="str">
        <f>IF($C340,BETAW20T!I340,"")</f>
        <v/>
      </c>
      <c r="K340" s="17" t="str">
        <f>IF($C340,BETAW20T!J340,"")</f>
        <v/>
      </c>
      <c r="L340" s="16" t="str">
        <f>IF($C340,BETAW20T!K340,"")</f>
        <v/>
      </c>
      <c r="M340" s="15" t="str">
        <f>IF($C340,BETAW20T!L340,"")</f>
        <v/>
      </c>
      <c r="N340" s="14" t="str">
        <f>IF($C340,BETAW20T!M340,"")</f>
        <v/>
      </c>
      <c r="O340" s="13" t="str">
        <f>IF($C340,BETAW20T!N340,"")</f>
        <v/>
      </c>
      <c r="P340" s="12" t="str">
        <f>IF($C340,BETAW20T!O340,"")</f>
        <v/>
      </c>
    </row>
    <row r="341" spans="2:16" x14ac:dyDescent="0.3">
      <c r="B341" s="21">
        <f>BETAW20T!B341</f>
        <v>43922</v>
      </c>
      <c r="C341" s="73">
        <f t="shared" si="37"/>
        <v>0</v>
      </c>
      <c r="D341" s="20" t="str">
        <f>IF($C341,BETAW20T!C341,"")</f>
        <v/>
      </c>
      <c r="E341" s="19" t="str">
        <f>IF($C341,BETAW20T!D341,"")</f>
        <v/>
      </c>
      <c r="F341" s="16" t="str">
        <f>IF($C341,BETAW20T!E341,"")</f>
        <v/>
      </c>
      <c r="G341" s="16" t="str">
        <f>IF($C341,BETAW20T!F341,"")</f>
        <v/>
      </c>
      <c r="H341" s="17" t="str">
        <f>IF($C341,BETAW20T!G341,"")</f>
        <v/>
      </c>
      <c r="I341" s="16" t="str">
        <f>IF($C341,BETAW20T!H341,"")</f>
        <v/>
      </c>
      <c r="J341" s="18" t="str">
        <f>IF($C341,BETAW20T!I341,"")</f>
        <v/>
      </c>
      <c r="K341" s="17" t="str">
        <f>IF($C341,BETAW20T!J341,"")</f>
        <v/>
      </c>
      <c r="L341" s="16" t="str">
        <f>IF($C341,BETAW20T!K341,"")</f>
        <v/>
      </c>
      <c r="M341" s="15" t="str">
        <f>IF($C341,BETAW20T!L341,"")</f>
        <v/>
      </c>
      <c r="N341" s="14" t="str">
        <f>IF($C341,BETAW20T!M341,"")</f>
        <v/>
      </c>
      <c r="O341" s="13" t="str">
        <f>IF($C341,BETAW20T!N341,"")</f>
        <v/>
      </c>
      <c r="P341" s="12" t="str">
        <f>IF($C341,BETAW20T!O341,"")</f>
        <v/>
      </c>
    </row>
    <row r="342" spans="2:16" x14ac:dyDescent="0.3">
      <c r="B342" s="21">
        <f>BETAW20T!B342</f>
        <v>43921</v>
      </c>
      <c r="C342" s="73">
        <f t="shared" si="37"/>
        <v>0</v>
      </c>
      <c r="D342" s="20" t="str">
        <f>IF($C342,BETAW20T!C342,"")</f>
        <v/>
      </c>
      <c r="E342" s="19" t="str">
        <f>IF($C342,BETAW20T!D342,"")</f>
        <v/>
      </c>
      <c r="F342" s="16" t="str">
        <f>IF($C342,BETAW20T!E342,"")</f>
        <v/>
      </c>
      <c r="G342" s="16" t="str">
        <f>IF($C342,BETAW20T!F342,"")</f>
        <v/>
      </c>
      <c r="H342" s="17" t="str">
        <f>IF($C342,BETAW20T!G342,"")</f>
        <v/>
      </c>
      <c r="I342" s="16" t="str">
        <f>IF($C342,BETAW20T!H342,"")</f>
        <v/>
      </c>
      <c r="J342" s="18" t="str">
        <f>IF($C342,BETAW20T!I342,"")</f>
        <v/>
      </c>
      <c r="K342" s="17" t="str">
        <f>IF($C342,BETAW20T!J342,"")</f>
        <v/>
      </c>
      <c r="L342" s="16" t="str">
        <f>IF($C342,BETAW20T!K342,"")</f>
        <v/>
      </c>
      <c r="M342" s="15" t="str">
        <f>IF($C342,BETAW20T!L342,"")</f>
        <v/>
      </c>
      <c r="N342" s="14" t="str">
        <f>IF($C342,BETAW20T!M342,"")</f>
        <v/>
      </c>
      <c r="O342" s="13" t="str">
        <f>IF($C342,BETAW20T!N342,"")</f>
        <v/>
      </c>
      <c r="P342" s="12" t="str">
        <f>IF($C342,BETAW20T!O342,"")</f>
        <v/>
      </c>
    </row>
    <row r="343" spans="2:16" x14ac:dyDescent="0.3">
      <c r="B343" s="21">
        <f>BETAW20T!B343</f>
        <v>43920</v>
      </c>
      <c r="C343" s="73">
        <f t="shared" si="37"/>
        <v>0</v>
      </c>
      <c r="D343" s="20" t="str">
        <f>IF($C343,BETAW20T!C343,"")</f>
        <v/>
      </c>
      <c r="E343" s="19" t="str">
        <f>IF($C343,BETAW20T!D343,"")</f>
        <v/>
      </c>
      <c r="F343" s="16" t="str">
        <f>IF($C343,BETAW20T!E343,"")</f>
        <v/>
      </c>
      <c r="G343" s="16" t="str">
        <f>IF($C343,BETAW20T!F343,"")</f>
        <v/>
      </c>
      <c r="H343" s="17" t="str">
        <f>IF($C343,BETAW20T!G343,"")</f>
        <v/>
      </c>
      <c r="I343" s="16" t="str">
        <f>IF($C343,BETAW20T!H343,"")</f>
        <v/>
      </c>
      <c r="J343" s="18" t="str">
        <f>IF($C343,BETAW20T!I343,"")</f>
        <v/>
      </c>
      <c r="K343" s="17" t="str">
        <f>IF($C343,BETAW20T!J343,"")</f>
        <v/>
      </c>
      <c r="L343" s="16" t="str">
        <f>IF($C343,BETAW20T!K343,"")</f>
        <v/>
      </c>
      <c r="M343" s="15" t="str">
        <f>IF($C343,BETAW20T!L343,"")</f>
        <v/>
      </c>
      <c r="N343" s="14" t="str">
        <f>IF($C343,BETAW20T!M343,"")</f>
        <v/>
      </c>
      <c r="O343" s="13" t="str">
        <f>IF($C343,BETAW20T!N343,"")</f>
        <v/>
      </c>
      <c r="P343" s="12" t="str">
        <f>IF($C343,BETAW20T!O343,"")</f>
        <v/>
      </c>
    </row>
    <row r="344" spans="2:16" x14ac:dyDescent="0.3">
      <c r="B344" s="21">
        <f>BETAW20T!B344</f>
        <v>43917</v>
      </c>
      <c r="C344" s="73">
        <f t="shared" si="37"/>
        <v>0</v>
      </c>
      <c r="D344" s="20" t="str">
        <f>IF($C344,BETAW20T!C344,"")</f>
        <v/>
      </c>
      <c r="E344" s="19" t="str">
        <f>IF($C344,BETAW20T!D344,"")</f>
        <v/>
      </c>
      <c r="F344" s="16" t="str">
        <f>IF($C344,BETAW20T!E344,"")</f>
        <v/>
      </c>
      <c r="G344" s="16" t="str">
        <f>IF($C344,BETAW20T!F344,"")</f>
        <v/>
      </c>
      <c r="H344" s="17" t="str">
        <f>IF($C344,BETAW20T!G344,"")</f>
        <v/>
      </c>
      <c r="I344" s="16" t="str">
        <f>IF($C344,BETAW20T!H344,"")</f>
        <v/>
      </c>
      <c r="J344" s="18" t="str">
        <f>IF($C344,BETAW20T!I344,"")</f>
        <v/>
      </c>
      <c r="K344" s="17" t="str">
        <f>IF($C344,BETAW20T!J344,"")</f>
        <v/>
      </c>
      <c r="L344" s="16" t="str">
        <f>IF($C344,BETAW20T!K344,"")</f>
        <v/>
      </c>
      <c r="M344" s="15" t="str">
        <f>IF($C344,BETAW20T!L344,"")</f>
        <v/>
      </c>
      <c r="N344" s="14" t="str">
        <f>IF($C344,BETAW20T!M344,"")</f>
        <v/>
      </c>
      <c r="O344" s="13" t="str">
        <f>IF($C344,BETAW20T!N344,"")</f>
        <v/>
      </c>
      <c r="P344" s="12" t="str">
        <f>IF($C344,BETAW20T!O344,"")</f>
        <v/>
      </c>
    </row>
    <row r="345" spans="2:16" x14ac:dyDescent="0.3">
      <c r="B345" s="21">
        <f>BETAW20T!B345</f>
        <v>43916</v>
      </c>
      <c r="C345" s="73">
        <f t="shared" si="37"/>
        <v>0</v>
      </c>
      <c r="D345" s="20" t="str">
        <f>IF($C345,BETAW20T!C345,"")</f>
        <v/>
      </c>
      <c r="E345" s="19" t="str">
        <f>IF($C345,BETAW20T!D345,"")</f>
        <v/>
      </c>
      <c r="F345" s="16" t="str">
        <f>IF($C345,BETAW20T!E345,"")</f>
        <v/>
      </c>
      <c r="G345" s="16" t="str">
        <f>IF($C345,BETAW20T!F345,"")</f>
        <v/>
      </c>
      <c r="H345" s="17" t="str">
        <f>IF($C345,BETAW20T!G345,"")</f>
        <v/>
      </c>
      <c r="I345" s="16" t="str">
        <f>IF($C345,BETAW20T!H345,"")</f>
        <v/>
      </c>
      <c r="J345" s="18" t="str">
        <f>IF($C345,BETAW20T!I345,"")</f>
        <v/>
      </c>
      <c r="K345" s="17" t="str">
        <f>IF($C345,BETAW20T!J345,"")</f>
        <v/>
      </c>
      <c r="L345" s="16" t="str">
        <f>IF($C345,BETAW20T!K345,"")</f>
        <v/>
      </c>
      <c r="M345" s="15" t="str">
        <f>IF($C345,BETAW20T!L345,"")</f>
        <v/>
      </c>
      <c r="N345" s="14" t="str">
        <f>IF($C345,BETAW20T!M345,"")</f>
        <v/>
      </c>
      <c r="O345" s="13" t="str">
        <f>IF($C345,BETAW20T!N345,"")</f>
        <v/>
      </c>
      <c r="P345" s="12" t="str">
        <f>IF($C345,BETAW20T!O345,"")</f>
        <v/>
      </c>
    </row>
    <row r="346" spans="2:16" x14ac:dyDescent="0.3">
      <c r="B346" s="21">
        <f>BETAW20T!B346</f>
        <v>43915</v>
      </c>
      <c r="C346" s="73">
        <f t="shared" si="37"/>
        <v>0</v>
      </c>
      <c r="D346" s="20" t="str">
        <f>IF($C346,BETAW20T!C346,"")</f>
        <v/>
      </c>
      <c r="E346" s="19" t="str">
        <f>IF($C346,BETAW20T!D346,"")</f>
        <v/>
      </c>
      <c r="F346" s="16" t="str">
        <f>IF($C346,BETAW20T!E346,"")</f>
        <v/>
      </c>
      <c r="G346" s="16" t="str">
        <f>IF($C346,BETAW20T!F346,"")</f>
        <v/>
      </c>
      <c r="H346" s="17" t="str">
        <f>IF($C346,BETAW20T!G346,"")</f>
        <v/>
      </c>
      <c r="I346" s="16" t="str">
        <f>IF($C346,BETAW20T!H346,"")</f>
        <v/>
      </c>
      <c r="J346" s="18" t="str">
        <f>IF($C346,BETAW20T!I346,"")</f>
        <v/>
      </c>
      <c r="K346" s="17" t="str">
        <f>IF($C346,BETAW20T!J346,"")</f>
        <v/>
      </c>
      <c r="L346" s="16" t="str">
        <f>IF($C346,BETAW20T!K346,"")</f>
        <v/>
      </c>
      <c r="M346" s="15" t="str">
        <f>IF($C346,BETAW20T!L346,"")</f>
        <v/>
      </c>
      <c r="N346" s="14" t="str">
        <f>IF($C346,BETAW20T!M346,"")</f>
        <v/>
      </c>
      <c r="O346" s="13" t="str">
        <f>IF($C346,BETAW20T!N346,"")</f>
        <v/>
      </c>
      <c r="P346" s="12" t="str">
        <f>IF($C346,BETAW20T!O346,"")</f>
        <v/>
      </c>
    </row>
    <row r="347" spans="2:16" x14ac:dyDescent="0.3">
      <c r="B347" s="21">
        <f>BETAW20T!B347</f>
        <v>43914</v>
      </c>
      <c r="C347" s="73">
        <f t="shared" si="37"/>
        <v>0</v>
      </c>
      <c r="D347" s="20" t="str">
        <f>IF($C347,BETAW20T!C347,"")</f>
        <v/>
      </c>
      <c r="E347" s="19" t="str">
        <f>IF($C347,BETAW20T!D347,"")</f>
        <v/>
      </c>
      <c r="F347" s="16" t="str">
        <f>IF($C347,BETAW20T!E347,"")</f>
        <v/>
      </c>
      <c r="G347" s="16" t="str">
        <f>IF($C347,BETAW20T!F347,"")</f>
        <v/>
      </c>
      <c r="H347" s="17" t="str">
        <f>IF($C347,BETAW20T!G347,"")</f>
        <v/>
      </c>
      <c r="I347" s="16" t="str">
        <f>IF($C347,BETAW20T!H347,"")</f>
        <v/>
      </c>
      <c r="J347" s="18" t="str">
        <f>IF($C347,BETAW20T!I347,"")</f>
        <v/>
      </c>
      <c r="K347" s="17" t="str">
        <f>IF($C347,BETAW20T!J347,"")</f>
        <v/>
      </c>
      <c r="L347" s="16" t="str">
        <f>IF($C347,BETAW20T!K347,"")</f>
        <v/>
      </c>
      <c r="M347" s="15" t="str">
        <f>IF($C347,BETAW20T!L347,"")</f>
        <v/>
      </c>
      <c r="N347" s="14" t="str">
        <f>IF($C347,BETAW20T!M347,"")</f>
        <v/>
      </c>
      <c r="O347" s="13" t="str">
        <f>IF($C347,BETAW20T!N347,"")</f>
        <v/>
      </c>
      <c r="P347" s="12" t="str">
        <f>IF($C347,BETAW20T!O347,"")</f>
        <v/>
      </c>
    </row>
    <row r="348" spans="2:16" x14ac:dyDescent="0.3">
      <c r="B348" s="21">
        <f>BETAW20T!B348</f>
        <v>43913</v>
      </c>
      <c r="C348" s="73">
        <f t="shared" si="37"/>
        <v>0</v>
      </c>
      <c r="D348" s="20" t="str">
        <f>IF($C348,BETAW20T!C348,"")</f>
        <v/>
      </c>
      <c r="E348" s="19" t="str">
        <f>IF($C348,BETAW20T!D348,"")</f>
        <v/>
      </c>
      <c r="F348" s="16" t="str">
        <f>IF($C348,BETAW20T!E348,"")</f>
        <v/>
      </c>
      <c r="G348" s="16" t="str">
        <f>IF($C348,BETAW20T!F348,"")</f>
        <v/>
      </c>
      <c r="H348" s="17" t="str">
        <f>IF($C348,BETAW20T!G348,"")</f>
        <v/>
      </c>
      <c r="I348" s="16" t="str">
        <f>IF($C348,BETAW20T!H348,"")</f>
        <v/>
      </c>
      <c r="J348" s="18" t="str">
        <f>IF($C348,BETAW20T!I348,"")</f>
        <v/>
      </c>
      <c r="K348" s="17" t="str">
        <f>IF($C348,BETAW20T!J348,"")</f>
        <v/>
      </c>
      <c r="L348" s="16" t="str">
        <f>IF($C348,BETAW20T!K348,"")</f>
        <v/>
      </c>
      <c r="M348" s="15" t="str">
        <f>IF($C348,BETAW20T!L348,"")</f>
        <v/>
      </c>
      <c r="N348" s="14" t="str">
        <f>IF($C348,BETAW20T!M348,"")</f>
        <v/>
      </c>
      <c r="O348" s="13" t="str">
        <f>IF($C348,BETAW20T!N348,"")</f>
        <v/>
      </c>
      <c r="P348" s="12" t="str">
        <f>IF($C348,BETAW20T!O348,"")</f>
        <v/>
      </c>
    </row>
    <row r="349" spans="2:16" x14ac:dyDescent="0.3">
      <c r="B349" s="21">
        <f>BETAW20T!B349</f>
        <v>43910</v>
      </c>
      <c r="C349" s="73">
        <f t="shared" si="37"/>
        <v>0</v>
      </c>
      <c r="D349" s="20" t="str">
        <f>IF($C349,BETAW20T!C349,"")</f>
        <v/>
      </c>
      <c r="E349" s="19" t="str">
        <f>IF($C349,BETAW20T!D349,"")</f>
        <v/>
      </c>
      <c r="F349" s="16" t="str">
        <f>IF($C349,BETAW20T!E349,"")</f>
        <v/>
      </c>
      <c r="G349" s="16" t="str">
        <f>IF($C349,BETAW20T!F349,"")</f>
        <v/>
      </c>
      <c r="H349" s="17" t="str">
        <f>IF($C349,BETAW20T!G349,"")</f>
        <v/>
      </c>
      <c r="I349" s="16" t="str">
        <f>IF($C349,BETAW20T!H349,"")</f>
        <v/>
      </c>
      <c r="J349" s="18" t="str">
        <f>IF($C349,BETAW20T!I349,"")</f>
        <v/>
      </c>
      <c r="K349" s="17" t="str">
        <f>IF($C349,BETAW20T!J349,"")</f>
        <v/>
      </c>
      <c r="L349" s="16" t="str">
        <f>IF($C349,BETAW20T!K349,"")</f>
        <v/>
      </c>
      <c r="M349" s="15" t="str">
        <f>IF($C349,BETAW20T!L349,"")</f>
        <v/>
      </c>
      <c r="N349" s="14" t="str">
        <f>IF($C349,BETAW20T!M349,"")</f>
        <v/>
      </c>
      <c r="O349" s="13" t="str">
        <f>IF($C349,BETAW20T!N349,"")</f>
        <v/>
      </c>
      <c r="P349" s="12" t="str">
        <f>IF($C349,BETAW20T!O349,"")</f>
        <v/>
      </c>
    </row>
    <row r="350" spans="2:16" x14ac:dyDescent="0.3">
      <c r="B350" s="21">
        <f>BETAW20T!B350</f>
        <v>43909</v>
      </c>
      <c r="C350" s="73">
        <f t="shared" si="37"/>
        <v>0</v>
      </c>
      <c r="D350" s="20" t="str">
        <f>IF($C350,BETAW20T!C350,"")</f>
        <v/>
      </c>
      <c r="E350" s="19" t="str">
        <f>IF($C350,BETAW20T!D350,"")</f>
        <v/>
      </c>
      <c r="F350" s="16" t="str">
        <f>IF($C350,BETAW20T!E350,"")</f>
        <v/>
      </c>
      <c r="G350" s="16" t="str">
        <f>IF($C350,BETAW20T!F350,"")</f>
        <v/>
      </c>
      <c r="H350" s="17" t="str">
        <f>IF($C350,BETAW20T!G350,"")</f>
        <v/>
      </c>
      <c r="I350" s="16" t="str">
        <f>IF($C350,BETAW20T!H350,"")</f>
        <v/>
      </c>
      <c r="J350" s="18" t="str">
        <f>IF($C350,BETAW20T!I350,"")</f>
        <v/>
      </c>
      <c r="K350" s="17" t="str">
        <f>IF($C350,BETAW20T!J350,"")</f>
        <v/>
      </c>
      <c r="L350" s="16" t="str">
        <f>IF($C350,BETAW20T!K350,"")</f>
        <v/>
      </c>
      <c r="M350" s="15" t="str">
        <f>IF($C350,BETAW20T!L350,"")</f>
        <v/>
      </c>
      <c r="N350" s="14" t="str">
        <f>IF($C350,BETAW20T!M350,"")</f>
        <v/>
      </c>
      <c r="O350" s="13" t="str">
        <f>IF($C350,BETAW20T!N350,"")</f>
        <v/>
      </c>
      <c r="P350" s="12" t="str">
        <f>IF($C350,BETAW20T!O350,"")</f>
        <v/>
      </c>
    </row>
    <row r="351" spans="2:16" x14ac:dyDescent="0.3">
      <c r="B351" s="21">
        <f>BETAW20T!B351</f>
        <v>43908</v>
      </c>
      <c r="C351" s="73">
        <f t="shared" si="37"/>
        <v>0</v>
      </c>
      <c r="D351" s="20" t="str">
        <f>IF($C351,BETAW20T!C351,"")</f>
        <v/>
      </c>
      <c r="E351" s="19" t="str">
        <f>IF($C351,BETAW20T!D351,"")</f>
        <v/>
      </c>
      <c r="F351" s="16" t="str">
        <f>IF($C351,BETAW20T!E351,"")</f>
        <v/>
      </c>
      <c r="G351" s="16" t="str">
        <f>IF($C351,BETAW20T!F351,"")</f>
        <v/>
      </c>
      <c r="H351" s="17" t="str">
        <f>IF($C351,BETAW20T!G351,"")</f>
        <v/>
      </c>
      <c r="I351" s="16" t="str">
        <f>IF($C351,BETAW20T!H351,"")</f>
        <v/>
      </c>
      <c r="J351" s="18" t="str">
        <f>IF($C351,BETAW20T!I351,"")</f>
        <v/>
      </c>
      <c r="K351" s="17" t="str">
        <f>IF($C351,BETAW20T!J351,"")</f>
        <v/>
      </c>
      <c r="L351" s="16" t="str">
        <f>IF($C351,BETAW20T!K351,"")</f>
        <v/>
      </c>
      <c r="M351" s="15" t="str">
        <f>IF($C351,BETAW20T!L351,"")</f>
        <v/>
      </c>
      <c r="N351" s="14" t="str">
        <f>IF($C351,BETAW20T!M351,"")</f>
        <v/>
      </c>
      <c r="O351" s="13" t="str">
        <f>IF($C351,BETAW20T!N351,"")</f>
        <v/>
      </c>
      <c r="P351" s="12" t="str">
        <f>IF($C351,BETAW20T!O351,"")</f>
        <v/>
      </c>
    </row>
    <row r="352" spans="2:16" x14ac:dyDescent="0.3">
      <c r="B352" s="21">
        <f>BETAW20T!B352</f>
        <v>43907</v>
      </c>
      <c r="C352" s="73">
        <f t="shared" si="37"/>
        <v>0</v>
      </c>
      <c r="D352" s="20" t="str">
        <f>IF($C352,BETAW20T!C352,"")</f>
        <v/>
      </c>
      <c r="E352" s="19" t="str">
        <f>IF($C352,BETAW20T!D352,"")</f>
        <v/>
      </c>
      <c r="F352" s="16" t="str">
        <f>IF($C352,BETAW20T!E352,"")</f>
        <v/>
      </c>
      <c r="G352" s="16" t="str">
        <f>IF($C352,BETAW20T!F352,"")</f>
        <v/>
      </c>
      <c r="H352" s="17" t="str">
        <f>IF($C352,BETAW20T!G352,"")</f>
        <v/>
      </c>
      <c r="I352" s="16" t="str">
        <f>IF($C352,BETAW20T!H352,"")</f>
        <v/>
      </c>
      <c r="J352" s="18" t="str">
        <f>IF($C352,BETAW20T!I352,"")</f>
        <v/>
      </c>
      <c r="K352" s="17" t="str">
        <f>IF($C352,BETAW20T!J352,"")</f>
        <v/>
      </c>
      <c r="L352" s="16" t="str">
        <f>IF($C352,BETAW20T!K352,"")</f>
        <v/>
      </c>
      <c r="M352" s="15" t="str">
        <f>IF($C352,BETAW20T!L352,"")</f>
        <v/>
      </c>
      <c r="N352" s="14" t="str">
        <f>IF($C352,BETAW20T!M352,"")</f>
        <v/>
      </c>
      <c r="O352" s="13" t="str">
        <f>IF($C352,BETAW20T!N352,"")</f>
        <v/>
      </c>
      <c r="P352" s="12" t="str">
        <f>IF($C352,BETAW20T!O352,"")</f>
        <v/>
      </c>
    </row>
    <row r="353" spans="2:16" x14ac:dyDescent="0.3">
      <c r="B353" s="21">
        <f>BETAW20T!B353</f>
        <v>43906</v>
      </c>
      <c r="C353" s="73">
        <f t="shared" si="37"/>
        <v>0</v>
      </c>
      <c r="D353" s="20" t="str">
        <f>IF($C353,BETAW20T!C353,"")</f>
        <v/>
      </c>
      <c r="E353" s="19" t="str">
        <f>IF($C353,BETAW20T!D353,"")</f>
        <v/>
      </c>
      <c r="F353" s="16" t="str">
        <f>IF($C353,BETAW20T!E353,"")</f>
        <v/>
      </c>
      <c r="G353" s="16" t="str">
        <f>IF($C353,BETAW20T!F353,"")</f>
        <v/>
      </c>
      <c r="H353" s="17" t="str">
        <f>IF($C353,BETAW20T!G353,"")</f>
        <v/>
      </c>
      <c r="I353" s="16" t="str">
        <f>IF($C353,BETAW20T!H353,"")</f>
        <v/>
      </c>
      <c r="J353" s="18" t="str">
        <f>IF($C353,BETAW20T!I353,"")</f>
        <v/>
      </c>
      <c r="K353" s="17" t="str">
        <f>IF($C353,BETAW20T!J353,"")</f>
        <v/>
      </c>
      <c r="L353" s="16" t="str">
        <f>IF($C353,BETAW20T!K353,"")</f>
        <v/>
      </c>
      <c r="M353" s="15" t="str">
        <f>IF($C353,BETAW20T!L353,"")</f>
        <v/>
      </c>
      <c r="N353" s="14" t="str">
        <f>IF($C353,BETAW20T!M353,"")</f>
        <v/>
      </c>
      <c r="O353" s="13" t="str">
        <f>IF($C353,BETAW20T!N353,"")</f>
        <v/>
      </c>
      <c r="P353" s="12" t="str">
        <f>IF($C353,BETAW20T!O353,"")</f>
        <v/>
      </c>
    </row>
    <row r="354" spans="2:16" x14ac:dyDescent="0.3">
      <c r="B354" s="21">
        <f>BETAW20T!B354</f>
        <v>43903</v>
      </c>
      <c r="C354" s="73">
        <f t="shared" si="37"/>
        <v>0</v>
      </c>
      <c r="D354" s="20" t="str">
        <f>IF($C354,BETAW20T!C354,"")</f>
        <v/>
      </c>
      <c r="E354" s="19" t="str">
        <f>IF($C354,BETAW20T!D354,"")</f>
        <v/>
      </c>
      <c r="F354" s="16" t="str">
        <f>IF($C354,BETAW20T!E354,"")</f>
        <v/>
      </c>
      <c r="G354" s="16" t="str">
        <f>IF($C354,BETAW20T!F354,"")</f>
        <v/>
      </c>
      <c r="H354" s="17" t="str">
        <f>IF($C354,BETAW20T!G354,"")</f>
        <v/>
      </c>
      <c r="I354" s="16" t="str">
        <f>IF($C354,BETAW20T!H354,"")</f>
        <v/>
      </c>
      <c r="J354" s="18" t="str">
        <f>IF($C354,BETAW20T!I354,"")</f>
        <v/>
      </c>
      <c r="K354" s="17" t="str">
        <f>IF($C354,BETAW20T!J354,"")</f>
        <v/>
      </c>
      <c r="L354" s="16" t="str">
        <f>IF($C354,BETAW20T!K354,"")</f>
        <v/>
      </c>
      <c r="M354" s="15" t="str">
        <f>IF($C354,BETAW20T!L354,"")</f>
        <v/>
      </c>
      <c r="N354" s="14" t="str">
        <f>IF($C354,BETAW20T!M354,"")</f>
        <v/>
      </c>
      <c r="O354" s="13" t="str">
        <f>IF($C354,BETAW20T!N354,"")</f>
        <v/>
      </c>
      <c r="P354" s="12" t="str">
        <f>IF($C354,BETAW20T!O354,"")</f>
        <v/>
      </c>
    </row>
    <row r="355" spans="2:16" x14ac:dyDescent="0.3">
      <c r="B355" s="21">
        <f>BETAW20T!B355</f>
        <v>43902</v>
      </c>
      <c r="C355" s="73">
        <f t="shared" si="37"/>
        <v>0</v>
      </c>
      <c r="D355" s="20" t="str">
        <f>IF($C355,BETAW20T!C355,"")</f>
        <v/>
      </c>
      <c r="E355" s="19" t="str">
        <f>IF($C355,BETAW20T!D355,"")</f>
        <v/>
      </c>
      <c r="F355" s="16" t="str">
        <f>IF($C355,BETAW20T!E355,"")</f>
        <v/>
      </c>
      <c r="G355" s="16" t="str">
        <f>IF($C355,BETAW20T!F355,"")</f>
        <v/>
      </c>
      <c r="H355" s="17" t="str">
        <f>IF($C355,BETAW20T!G355,"")</f>
        <v/>
      </c>
      <c r="I355" s="16" t="str">
        <f>IF($C355,BETAW20T!H355,"")</f>
        <v/>
      </c>
      <c r="J355" s="18" t="str">
        <f>IF($C355,BETAW20T!I355,"")</f>
        <v/>
      </c>
      <c r="K355" s="17" t="str">
        <f>IF($C355,BETAW20T!J355,"")</f>
        <v/>
      </c>
      <c r="L355" s="16" t="str">
        <f>IF($C355,BETAW20T!K355,"")</f>
        <v/>
      </c>
      <c r="M355" s="15" t="str">
        <f>IF($C355,BETAW20T!L355,"")</f>
        <v/>
      </c>
      <c r="N355" s="14" t="str">
        <f>IF($C355,BETAW20T!M355,"")</f>
        <v/>
      </c>
      <c r="O355" s="13" t="str">
        <f>IF($C355,BETAW20T!N355,"")</f>
        <v/>
      </c>
      <c r="P355" s="12" t="str">
        <f>IF($C355,BETAW20T!O355,"")</f>
        <v/>
      </c>
    </row>
    <row r="356" spans="2:16" x14ac:dyDescent="0.3">
      <c r="B356" s="21">
        <f>BETAW20T!B356</f>
        <v>43901</v>
      </c>
      <c r="C356" s="73">
        <f t="shared" si="37"/>
        <v>0</v>
      </c>
      <c r="D356" s="20" t="str">
        <f>IF($C356,BETAW20T!C356,"")</f>
        <v/>
      </c>
      <c r="E356" s="19" t="str">
        <f>IF($C356,BETAW20T!D356,"")</f>
        <v/>
      </c>
      <c r="F356" s="16" t="str">
        <f>IF($C356,BETAW20T!E356,"")</f>
        <v/>
      </c>
      <c r="G356" s="16" t="str">
        <f>IF($C356,BETAW20T!F356,"")</f>
        <v/>
      </c>
      <c r="H356" s="17" t="str">
        <f>IF($C356,BETAW20T!G356,"")</f>
        <v/>
      </c>
      <c r="I356" s="16" t="str">
        <f>IF($C356,BETAW20T!H356,"")</f>
        <v/>
      </c>
      <c r="J356" s="18" t="str">
        <f>IF($C356,BETAW20T!I356,"")</f>
        <v/>
      </c>
      <c r="K356" s="17" t="str">
        <f>IF($C356,BETAW20T!J356,"")</f>
        <v/>
      </c>
      <c r="L356" s="16" t="str">
        <f>IF($C356,BETAW20T!K356,"")</f>
        <v/>
      </c>
      <c r="M356" s="15" t="str">
        <f>IF($C356,BETAW20T!L356,"")</f>
        <v/>
      </c>
      <c r="N356" s="14" t="str">
        <f>IF($C356,BETAW20T!M356,"")</f>
        <v/>
      </c>
      <c r="O356" s="13" t="str">
        <f>IF($C356,BETAW20T!N356,"")</f>
        <v/>
      </c>
      <c r="P356" s="12" t="str">
        <f>IF($C356,BETAW20T!O356,"")</f>
        <v/>
      </c>
    </row>
    <row r="357" spans="2:16" x14ac:dyDescent="0.3">
      <c r="B357" s="21">
        <f>BETAW20T!B357</f>
        <v>43900</v>
      </c>
      <c r="C357" s="73">
        <f t="shared" si="37"/>
        <v>0</v>
      </c>
      <c r="D357" s="20" t="str">
        <f>IF($C357,BETAW20T!C357,"")</f>
        <v/>
      </c>
      <c r="E357" s="19" t="str">
        <f>IF($C357,BETAW20T!D357,"")</f>
        <v/>
      </c>
      <c r="F357" s="16" t="str">
        <f>IF($C357,BETAW20T!E357,"")</f>
        <v/>
      </c>
      <c r="G357" s="16" t="str">
        <f>IF($C357,BETAW20T!F357,"")</f>
        <v/>
      </c>
      <c r="H357" s="17" t="str">
        <f>IF($C357,BETAW20T!G357,"")</f>
        <v/>
      </c>
      <c r="I357" s="16" t="str">
        <f>IF($C357,BETAW20T!H357,"")</f>
        <v/>
      </c>
      <c r="J357" s="18" t="str">
        <f>IF($C357,BETAW20T!I357,"")</f>
        <v/>
      </c>
      <c r="K357" s="17" t="str">
        <f>IF($C357,BETAW20T!J357,"")</f>
        <v/>
      </c>
      <c r="L357" s="16" t="str">
        <f>IF($C357,BETAW20T!K357,"")</f>
        <v/>
      </c>
      <c r="M357" s="15" t="str">
        <f>IF($C357,BETAW20T!L357,"")</f>
        <v/>
      </c>
      <c r="N357" s="14" t="str">
        <f>IF($C357,BETAW20T!M357,"")</f>
        <v/>
      </c>
      <c r="O357" s="13" t="str">
        <f>IF($C357,BETAW20T!N357,"")</f>
        <v/>
      </c>
      <c r="P357" s="12" t="str">
        <f>IF($C357,BETAW20T!O357,"")</f>
        <v/>
      </c>
    </row>
    <row r="358" spans="2:16" x14ac:dyDescent="0.3">
      <c r="B358" s="21">
        <f>BETAW20T!B358</f>
        <v>43899</v>
      </c>
      <c r="C358" s="73">
        <f t="shared" si="37"/>
        <v>0</v>
      </c>
      <c r="D358" s="20" t="str">
        <f>IF($C358,BETAW20T!C358,"")</f>
        <v/>
      </c>
      <c r="E358" s="19" t="str">
        <f>IF($C358,BETAW20T!D358,"")</f>
        <v/>
      </c>
      <c r="F358" s="16" t="str">
        <f>IF($C358,BETAW20T!E358,"")</f>
        <v/>
      </c>
      <c r="G358" s="16" t="str">
        <f>IF($C358,BETAW20T!F358,"")</f>
        <v/>
      </c>
      <c r="H358" s="17" t="str">
        <f>IF($C358,BETAW20T!G358,"")</f>
        <v/>
      </c>
      <c r="I358" s="16" t="str">
        <f>IF($C358,BETAW20T!H358,"")</f>
        <v/>
      </c>
      <c r="J358" s="18" t="str">
        <f>IF($C358,BETAW20T!I358,"")</f>
        <v/>
      </c>
      <c r="K358" s="17" t="str">
        <f>IF($C358,BETAW20T!J358,"")</f>
        <v/>
      </c>
      <c r="L358" s="16" t="str">
        <f>IF($C358,BETAW20T!K358,"")</f>
        <v/>
      </c>
      <c r="M358" s="15" t="str">
        <f>IF($C358,BETAW20T!L358,"")</f>
        <v/>
      </c>
      <c r="N358" s="14" t="str">
        <f>IF($C358,BETAW20T!M358,"")</f>
        <v/>
      </c>
      <c r="O358" s="13" t="str">
        <f>IF($C358,BETAW20T!N358,"")</f>
        <v/>
      </c>
      <c r="P358" s="12" t="str">
        <f>IF($C358,BETAW20T!O358,"")</f>
        <v/>
      </c>
    </row>
    <row r="359" spans="2:16" x14ac:dyDescent="0.3">
      <c r="B359" s="21">
        <f>BETAW20T!B359</f>
        <v>43896</v>
      </c>
      <c r="C359" s="73">
        <f t="shared" si="37"/>
        <v>0</v>
      </c>
      <c r="D359" s="20" t="str">
        <f>IF($C359,BETAW20T!C359,"")</f>
        <v/>
      </c>
      <c r="E359" s="19" t="str">
        <f>IF($C359,BETAW20T!D359,"")</f>
        <v/>
      </c>
      <c r="F359" s="16" t="str">
        <f>IF($C359,BETAW20T!E359,"")</f>
        <v/>
      </c>
      <c r="G359" s="16" t="str">
        <f>IF($C359,BETAW20T!F359,"")</f>
        <v/>
      </c>
      <c r="H359" s="17" t="str">
        <f>IF($C359,BETAW20T!G359,"")</f>
        <v/>
      </c>
      <c r="I359" s="16" t="str">
        <f>IF($C359,BETAW20T!H359,"")</f>
        <v/>
      </c>
      <c r="J359" s="18" t="str">
        <f>IF($C359,BETAW20T!I359,"")</f>
        <v/>
      </c>
      <c r="K359" s="17" t="str">
        <f>IF($C359,BETAW20T!J359,"")</f>
        <v/>
      </c>
      <c r="L359" s="16" t="str">
        <f>IF($C359,BETAW20T!K359,"")</f>
        <v/>
      </c>
      <c r="M359" s="15" t="str">
        <f>IF($C359,BETAW20T!L359,"")</f>
        <v/>
      </c>
      <c r="N359" s="14" t="str">
        <f>IF($C359,BETAW20T!M359,"")</f>
        <v/>
      </c>
      <c r="O359" s="13" t="str">
        <f>IF($C359,BETAW20T!N359,"")</f>
        <v/>
      </c>
      <c r="P359" s="12" t="str">
        <f>IF($C359,BETAW20T!O359,"")</f>
        <v/>
      </c>
    </row>
    <row r="360" spans="2:16" x14ac:dyDescent="0.3">
      <c r="B360" s="21">
        <f>BETAW20T!B360</f>
        <v>43895</v>
      </c>
      <c r="C360" s="73">
        <f t="shared" si="37"/>
        <v>0</v>
      </c>
      <c r="D360" s="20" t="str">
        <f>IF($C360,BETAW20T!C360,"")</f>
        <v/>
      </c>
      <c r="E360" s="19" t="str">
        <f>IF($C360,BETAW20T!D360,"")</f>
        <v/>
      </c>
      <c r="F360" s="16" t="str">
        <f>IF($C360,BETAW20T!E360,"")</f>
        <v/>
      </c>
      <c r="G360" s="16" t="str">
        <f>IF($C360,BETAW20T!F360,"")</f>
        <v/>
      </c>
      <c r="H360" s="17" t="str">
        <f>IF($C360,BETAW20T!G360,"")</f>
        <v/>
      </c>
      <c r="I360" s="16" t="str">
        <f>IF($C360,BETAW20T!H360,"")</f>
        <v/>
      </c>
      <c r="J360" s="18" t="str">
        <f>IF($C360,BETAW20T!I360,"")</f>
        <v/>
      </c>
      <c r="K360" s="17" t="str">
        <f>IF($C360,BETAW20T!J360,"")</f>
        <v/>
      </c>
      <c r="L360" s="16" t="str">
        <f>IF($C360,BETAW20T!K360,"")</f>
        <v/>
      </c>
      <c r="M360" s="15" t="str">
        <f>IF($C360,BETAW20T!L360,"")</f>
        <v/>
      </c>
      <c r="N360" s="14" t="str">
        <f>IF($C360,BETAW20T!M360,"")</f>
        <v/>
      </c>
      <c r="O360" s="13" t="str">
        <f>IF($C360,BETAW20T!N360,"")</f>
        <v/>
      </c>
      <c r="P360" s="12" t="str">
        <f>IF($C360,BETAW20T!O360,"")</f>
        <v/>
      </c>
    </row>
    <row r="361" spans="2:16" x14ac:dyDescent="0.3">
      <c r="B361" s="21">
        <f>BETAW20T!B361</f>
        <v>43894</v>
      </c>
      <c r="C361" s="73">
        <f t="shared" si="37"/>
        <v>0</v>
      </c>
      <c r="D361" s="20" t="str">
        <f>IF($C361,BETAW20T!C361,"")</f>
        <v/>
      </c>
      <c r="E361" s="19" t="str">
        <f>IF($C361,BETAW20T!D361,"")</f>
        <v/>
      </c>
      <c r="F361" s="16" t="str">
        <f>IF($C361,BETAW20T!E361,"")</f>
        <v/>
      </c>
      <c r="G361" s="16" t="str">
        <f>IF($C361,BETAW20T!F361,"")</f>
        <v/>
      </c>
      <c r="H361" s="17" t="str">
        <f>IF($C361,BETAW20T!G361,"")</f>
        <v/>
      </c>
      <c r="I361" s="16" t="str">
        <f>IF($C361,BETAW20T!H361,"")</f>
        <v/>
      </c>
      <c r="J361" s="18" t="str">
        <f>IF($C361,BETAW20T!I361,"")</f>
        <v/>
      </c>
      <c r="K361" s="17" t="str">
        <f>IF($C361,BETAW20T!J361,"")</f>
        <v/>
      </c>
      <c r="L361" s="16" t="str">
        <f>IF($C361,BETAW20T!K361,"")</f>
        <v/>
      </c>
      <c r="M361" s="15" t="str">
        <f>IF($C361,BETAW20T!L361,"")</f>
        <v/>
      </c>
      <c r="N361" s="14" t="str">
        <f>IF($C361,BETAW20T!M361,"")</f>
        <v/>
      </c>
      <c r="O361" s="13" t="str">
        <f>IF($C361,BETAW20T!N361,"")</f>
        <v/>
      </c>
      <c r="P361" s="12" t="str">
        <f>IF($C361,BETAW20T!O361,"")</f>
        <v/>
      </c>
    </row>
    <row r="362" spans="2:16" x14ac:dyDescent="0.3">
      <c r="B362" s="21">
        <f>BETAW20T!B362</f>
        <v>43893</v>
      </c>
      <c r="C362" s="73">
        <f t="shared" si="37"/>
        <v>0</v>
      </c>
      <c r="D362" s="20" t="str">
        <f>IF($C362,BETAW20T!C362,"")</f>
        <v/>
      </c>
      <c r="E362" s="19" t="str">
        <f>IF($C362,BETAW20T!D362,"")</f>
        <v/>
      </c>
      <c r="F362" s="16" t="str">
        <f>IF($C362,BETAW20T!E362,"")</f>
        <v/>
      </c>
      <c r="G362" s="16" t="str">
        <f>IF($C362,BETAW20T!F362,"")</f>
        <v/>
      </c>
      <c r="H362" s="17" t="str">
        <f>IF($C362,BETAW20T!G362,"")</f>
        <v/>
      </c>
      <c r="I362" s="16" t="str">
        <f>IF($C362,BETAW20T!H362,"")</f>
        <v/>
      </c>
      <c r="J362" s="18" t="str">
        <f>IF($C362,BETAW20T!I362,"")</f>
        <v/>
      </c>
      <c r="K362" s="17" t="str">
        <f>IF($C362,BETAW20T!J362,"")</f>
        <v/>
      </c>
      <c r="L362" s="16" t="str">
        <f>IF($C362,BETAW20T!K362,"")</f>
        <v/>
      </c>
      <c r="M362" s="15" t="str">
        <f>IF($C362,BETAW20T!L362,"")</f>
        <v/>
      </c>
      <c r="N362" s="14" t="str">
        <f>IF($C362,BETAW20T!M362,"")</f>
        <v/>
      </c>
      <c r="O362" s="13" t="str">
        <f>IF($C362,BETAW20T!N362,"")</f>
        <v/>
      </c>
      <c r="P362" s="12" t="str">
        <f>IF($C362,BETAW20T!O362,"")</f>
        <v/>
      </c>
    </row>
    <row r="363" spans="2:16" x14ac:dyDescent="0.3">
      <c r="B363" s="21">
        <f>BETAW20T!B363</f>
        <v>43892</v>
      </c>
      <c r="C363" s="73">
        <f t="shared" si="37"/>
        <v>0</v>
      </c>
      <c r="D363" s="20" t="str">
        <f>IF($C363,BETAW20T!C363,"")</f>
        <v/>
      </c>
      <c r="E363" s="19" t="str">
        <f>IF($C363,BETAW20T!D363,"")</f>
        <v/>
      </c>
      <c r="F363" s="16" t="str">
        <f>IF($C363,BETAW20T!E363,"")</f>
        <v/>
      </c>
      <c r="G363" s="16" t="str">
        <f>IF($C363,BETAW20T!F363,"")</f>
        <v/>
      </c>
      <c r="H363" s="17" t="str">
        <f>IF($C363,BETAW20T!G363,"")</f>
        <v/>
      </c>
      <c r="I363" s="16" t="str">
        <f>IF($C363,BETAW20T!H363,"")</f>
        <v/>
      </c>
      <c r="J363" s="18" t="str">
        <f>IF($C363,BETAW20T!I363,"")</f>
        <v/>
      </c>
      <c r="K363" s="17" t="str">
        <f>IF($C363,BETAW20T!J363,"")</f>
        <v/>
      </c>
      <c r="L363" s="16" t="str">
        <f>IF($C363,BETAW20T!K363,"")</f>
        <v/>
      </c>
      <c r="M363" s="15" t="str">
        <f>IF($C363,BETAW20T!L363,"")</f>
        <v/>
      </c>
      <c r="N363" s="14" t="str">
        <f>IF($C363,BETAW20T!M363,"")</f>
        <v/>
      </c>
      <c r="O363" s="13" t="str">
        <f>IF($C363,BETAW20T!N363,"")</f>
        <v/>
      </c>
      <c r="P363" s="12" t="str">
        <f>IF($C363,BETAW20T!O363,"")</f>
        <v/>
      </c>
    </row>
    <row r="364" spans="2:16" x14ac:dyDescent="0.3">
      <c r="B364" s="21">
        <f>BETAW20T!B364</f>
        <v>43889</v>
      </c>
      <c r="C364" s="73">
        <f t="shared" si="37"/>
        <v>0</v>
      </c>
      <c r="D364" s="20" t="str">
        <f>IF($C364,BETAW20T!C364,"")</f>
        <v/>
      </c>
      <c r="E364" s="19" t="str">
        <f>IF($C364,BETAW20T!D364,"")</f>
        <v/>
      </c>
      <c r="F364" s="16" t="str">
        <f>IF($C364,BETAW20T!E364,"")</f>
        <v/>
      </c>
      <c r="G364" s="16" t="str">
        <f>IF($C364,BETAW20T!F364,"")</f>
        <v/>
      </c>
      <c r="H364" s="17" t="str">
        <f>IF($C364,BETAW20T!G364,"")</f>
        <v/>
      </c>
      <c r="I364" s="16" t="str">
        <f>IF($C364,BETAW20T!H364,"")</f>
        <v/>
      </c>
      <c r="J364" s="18" t="str">
        <f>IF($C364,BETAW20T!I364,"")</f>
        <v/>
      </c>
      <c r="K364" s="17" t="str">
        <f>IF($C364,BETAW20T!J364,"")</f>
        <v/>
      </c>
      <c r="L364" s="16" t="str">
        <f>IF($C364,BETAW20T!K364,"")</f>
        <v/>
      </c>
      <c r="M364" s="15" t="str">
        <f>IF($C364,BETAW20T!L364,"")</f>
        <v/>
      </c>
      <c r="N364" s="14" t="str">
        <f>IF($C364,BETAW20T!M364,"")</f>
        <v/>
      </c>
      <c r="O364" s="13" t="str">
        <f>IF($C364,BETAW20T!N364,"")</f>
        <v/>
      </c>
      <c r="P364" s="12" t="str">
        <f>IF($C364,BETAW20T!O364,"")</f>
        <v/>
      </c>
    </row>
    <row r="365" spans="2:16" x14ac:dyDescent="0.3">
      <c r="B365" s="21">
        <f>BETAW20T!B365</f>
        <v>43888</v>
      </c>
      <c r="C365" s="73">
        <f t="shared" si="37"/>
        <v>0</v>
      </c>
      <c r="D365" s="20" t="str">
        <f>IF($C365,BETAW20T!C365,"")</f>
        <v/>
      </c>
      <c r="E365" s="19" t="str">
        <f>IF($C365,BETAW20T!D365,"")</f>
        <v/>
      </c>
      <c r="F365" s="16" t="str">
        <f>IF($C365,BETAW20T!E365,"")</f>
        <v/>
      </c>
      <c r="G365" s="16" t="str">
        <f>IF($C365,BETAW20T!F365,"")</f>
        <v/>
      </c>
      <c r="H365" s="17" t="str">
        <f>IF($C365,BETAW20T!G365,"")</f>
        <v/>
      </c>
      <c r="I365" s="16" t="str">
        <f>IF($C365,BETAW20T!H365,"")</f>
        <v/>
      </c>
      <c r="J365" s="18" t="str">
        <f>IF($C365,BETAW20T!I365,"")</f>
        <v/>
      </c>
      <c r="K365" s="17" t="str">
        <f>IF($C365,BETAW20T!J365,"")</f>
        <v/>
      </c>
      <c r="L365" s="16" t="str">
        <f>IF($C365,BETAW20T!K365,"")</f>
        <v/>
      </c>
      <c r="M365" s="15" t="str">
        <f>IF($C365,BETAW20T!L365,"")</f>
        <v/>
      </c>
      <c r="N365" s="14" t="str">
        <f>IF($C365,BETAW20T!M365,"")</f>
        <v/>
      </c>
      <c r="O365" s="13" t="str">
        <f>IF($C365,BETAW20T!N365,"")</f>
        <v/>
      </c>
      <c r="P365" s="12" t="str">
        <f>IF($C365,BETAW20T!O365,"")</f>
        <v/>
      </c>
    </row>
    <row r="366" spans="2:16" x14ac:dyDescent="0.3">
      <c r="B366" s="21">
        <f>BETAW20T!B366</f>
        <v>43887</v>
      </c>
      <c r="C366" s="73">
        <f t="shared" si="37"/>
        <v>0</v>
      </c>
      <c r="D366" s="20" t="str">
        <f>IF($C366,BETAW20T!C366,"")</f>
        <v/>
      </c>
      <c r="E366" s="19" t="str">
        <f>IF($C366,BETAW20T!D366,"")</f>
        <v/>
      </c>
      <c r="F366" s="16" t="str">
        <f>IF($C366,BETAW20T!E366,"")</f>
        <v/>
      </c>
      <c r="G366" s="16" t="str">
        <f>IF($C366,BETAW20T!F366,"")</f>
        <v/>
      </c>
      <c r="H366" s="17" t="str">
        <f>IF($C366,BETAW20T!G366,"")</f>
        <v/>
      </c>
      <c r="I366" s="16" t="str">
        <f>IF($C366,BETAW20T!H366,"")</f>
        <v/>
      </c>
      <c r="J366" s="18" t="str">
        <f>IF($C366,BETAW20T!I366,"")</f>
        <v/>
      </c>
      <c r="K366" s="17" t="str">
        <f>IF($C366,BETAW20T!J366,"")</f>
        <v/>
      </c>
      <c r="L366" s="16" t="str">
        <f>IF($C366,BETAW20T!K366,"")</f>
        <v/>
      </c>
      <c r="M366" s="15" t="str">
        <f>IF($C366,BETAW20T!L366,"")</f>
        <v/>
      </c>
      <c r="N366" s="14" t="str">
        <f>IF($C366,BETAW20T!M366,"")</f>
        <v/>
      </c>
      <c r="O366" s="13" t="str">
        <f>IF($C366,BETAW20T!N366,"")</f>
        <v/>
      </c>
      <c r="P366" s="12" t="str">
        <f>IF($C366,BETAW20T!O366,"")</f>
        <v/>
      </c>
    </row>
    <row r="367" spans="2:16" x14ac:dyDescent="0.3">
      <c r="B367" s="21">
        <f>BETAW20T!B367</f>
        <v>43886</v>
      </c>
      <c r="C367" s="73">
        <f t="shared" si="37"/>
        <v>0</v>
      </c>
      <c r="D367" s="20" t="str">
        <f>IF($C367,BETAW20T!C367,"")</f>
        <v/>
      </c>
      <c r="E367" s="19" t="str">
        <f>IF($C367,BETAW20T!D367,"")</f>
        <v/>
      </c>
      <c r="F367" s="16" t="str">
        <f>IF($C367,BETAW20T!E367,"")</f>
        <v/>
      </c>
      <c r="G367" s="16" t="str">
        <f>IF($C367,BETAW20T!F367,"")</f>
        <v/>
      </c>
      <c r="H367" s="17" t="str">
        <f>IF($C367,BETAW20T!G367,"")</f>
        <v/>
      </c>
      <c r="I367" s="16" t="str">
        <f>IF($C367,BETAW20T!H367,"")</f>
        <v/>
      </c>
      <c r="J367" s="18" t="str">
        <f>IF($C367,BETAW20T!I367,"")</f>
        <v/>
      </c>
      <c r="K367" s="17" t="str">
        <f>IF($C367,BETAW20T!J367,"")</f>
        <v/>
      </c>
      <c r="L367" s="16" t="str">
        <f>IF($C367,BETAW20T!K367,"")</f>
        <v/>
      </c>
      <c r="M367" s="15" t="str">
        <f>IF($C367,BETAW20T!L367,"")</f>
        <v/>
      </c>
      <c r="N367" s="14" t="str">
        <f>IF($C367,BETAW20T!M367,"")</f>
        <v/>
      </c>
      <c r="O367" s="13" t="str">
        <f>IF($C367,BETAW20T!N367,"")</f>
        <v/>
      </c>
      <c r="P367" s="12" t="str">
        <f>IF($C367,BETAW20T!O367,"")</f>
        <v/>
      </c>
    </row>
    <row r="368" spans="2:16" x14ac:dyDescent="0.3">
      <c r="B368" s="21">
        <f>BETAW20T!B368</f>
        <v>43885</v>
      </c>
      <c r="C368" s="73">
        <f t="shared" si="37"/>
        <v>0</v>
      </c>
      <c r="D368" s="20" t="str">
        <f>IF($C368,BETAW20T!C368,"")</f>
        <v/>
      </c>
      <c r="E368" s="19" t="str">
        <f>IF($C368,BETAW20T!D368,"")</f>
        <v/>
      </c>
      <c r="F368" s="16" t="str">
        <f>IF($C368,BETAW20T!E368,"")</f>
        <v/>
      </c>
      <c r="G368" s="16" t="str">
        <f>IF($C368,BETAW20T!F368,"")</f>
        <v/>
      </c>
      <c r="H368" s="17" t="str">
        <f>IF($C368,BETAW20T!G368,"")</f>
        <v/>
      </c>
      <c r="I368" s="16" t="str">
        <f>IF($C368,BETAW20T!H368,"")</f>
        <v/>
      </c>
      <c r="J368" s="18" t="str">
        <f>IF($C368,BETAW20T!I368,"")</f>
        <v/>
      </c>
      <c r="K368" s="17" t="str">
        <f>IF($C368,BETAW20T!J368,"")</f>
        <v/>
      </c>
      <c r="L368" s="16" t="str">
        <f>IF($C368,BETAW20T!K368,"")</f>
        <v/>
      </c>
      <c r="M368" s="15" t="str">
        <f>IF($C368,BETAW20T!L368,"")</f>
        <v/>
      </c>
      <c r="N368" s="14" t="str">
        <f>IF($C368,BETAW20T!M368,"")</f>
        <v/>
      </c>
      <c r="O368" s="13" t="str">
        <f>IF($C368,BETAW20T!N368,"")</f>
        <v/>
      </c>
      <c r="P368" s="12" t="str">
        <f>IF($C368,BETAW20T!O368,"")</f>
        <v/>
      </c>
    </row>
    <row r="369" spans="2:16" x14ac:dyDescent="0.3">
      <c r="B369" s="21">
        <f>BETAW20T!B369</f>
        <v>43882</v>
      </c>
      <c r="C369" s="73">
        <f t="shared" si="37"/>
        <v>0</v>
      </c>
      <c r="D369" s="20" t="str">
        <f>IF($C369,BETAW20T!C369,"")</f>
        <v/>
      </c>
      <c r="E369" s="19" t="str">
        <f>IF($C369,BETAW20T!D369,"")</f>
        <v/>
      </c>
      <c r="F369" s="16" t="str">
        <f>IF($C369,BETAW20T!E369,"")</f>
        <v/>
      </c>
      <c r="G369" s="16" t="str">
        <f>IF($C369,BETAW20T!F369,"")</f>
        <v/>
      </c>
      <c r="H369" s="17" t="str">
        <f>IF($C369,BETAW20T!G369,"")</f>
        <v/>
      </c>
      <c r="I369" s="16" t="str">
        <f>IF($C369,BETAW20T!H369,"")</f>
        <v/>
      </c>
      <c r="J369" s="18" t="str">
        <f>IF($C369,BETAW20T!I369,"")</f>
        <v/>
      </c>
      <c r="K369" s="17" t="str">
        <f>IF($C369,BETAW20T!J369,"")</f>
        <v/>
      </c>
      <c r="L369" s="16" t="str">
        <f>IF($C369,BETAW20T!K369,"")</f>
        <v/>
      </c>
      <c r="M369" s="15" t="str">
        <f>IF($C369,BETAW20T!L369,"")</f>
        <v/>
      </c>
      <c r="N369" s="14" t="str">
        <f>IF($C369,BETAW20T!M369,"")</f>
        <v/>
      </c>
      <c r="O369" s="13" t="str">
        <f>IF($C369,BETAW20T!N369,"")</f>
        <v/>
      </c>
      <c r="P369" s="12" t="str">
        <f>IF($C369,BETAW20T!O369,"")</f>
        <v/>
      </c>
    </row>
    <row r="370" spans="2:16" x14ac:dyDescent="0.3">
      <c r="B370" s="21">
        <f>BETAW20T!B370</f>
        <v>43881</v>
      </c>
      <c r="C370" s="73">
        <f t="shared" si="37"/>
        <v>0</v>
      </c>
      <c r="D370" s="20" t="str">
        <f>IF($C370,BETAW20T!C370,"")</f>
        <v/>
      </c>
      <c r="E370" s="19" t="str">
        <f>IF($C370,BETAW20T!D370,"")</f>
        <v/>
      </c>
      <c r="F370" s="16" t="str">
        <f>IF($C370,BETAW20T!E370,"")</f>
        <v/>
      </c>
      <c r="G370" s="16" t="str">
        <f>IF($C370,BETAW20T!F370,"")</f>
        <v/>
      </c>
      <c r="H370" s="17" t="str">
        <f>IF($C370,BETAW20T!G370,"")</f>
        <v/>
      </c>
      <c r="I370" s="16" t="str">
        <f>IF($C370,BETAW20T!H370,"")</f>
        <v/>
      </c>
      <c r="J370" s="18" t="str">
        <f>IF($C370,BETAW20T!I370,"")</f>
        <v/>
      </c>
      <c r="K370" s="17" t="str">
        <f>IF($C370,BETAW20T!J370,"")</f>
        <v/>
      </c>
      <c r="L370" s="16" t="str">
        <f>IF($C370,BETAW20T!K370,"")</f>
        <v/>
      </c>
      <c r="M370" s="15" t="str">
        <f>IF($C370,BETAW20T!L370,"")</f>
        <v/>
      </c>
      <c r="N370" s="14" t="str">
        <f>IF($C370,BETAW20T!M370,"")</f>
        <v/>
      </c>
      <c r="O370" s="13" t="str">
        <f>IF($C370,BETAW20T!N370,"")</f>
        <v/>
      </c>
      <c r="P370" s="12" t="str">
        <f>IF($C370,BETAW20T!O370,"")</f>
        <v/>
      </c>
    </row>
    <row r="371" spans="2:16" x14ac:dyDescent="0.3">
      <c r="B371" s="21">
        <f>BETAW20T!B371</f>
        <v>43880</v>
      </c>
      <c r="C371" s="73">
        <f t="shared" si="37"/>
        <v>0</v>
      </c>
      <c r="D371" s="20" t="str">
        <f>IF($C371,BETAW20T!C371,"")</f>
        <v/>
      </c>
      <c r="E371" s="19" t="str">
        <f>IF($C371,BETAW20T!D371,"")</f>
        <v/>
      </c>
      <c r="F371" s="16" t="str">
        <f>IF($C371,BETAW20T!E371,"")</f>
        <v/>
      </c>
      <c r="G371" s="16" t="str">
        <f>IF($C371,BETAW20T!F371,"")</f>
        <v/>
      </c>
      <c r="H371" s="17" t="str">
        <f>IF($C371,BETAW20T!G371,"")</f>
        <v/>
      </c>
      <c r="I371" s="16" t="str">
        <f>IF($C371,BETAW20T!H371,"")</f>
        <v/>
      </c>
      <c r="J371" s="18" t="str">
        <f>IF($C371,BETAW20T!I371,"")</f>
        <v/>
      </c>
      <c r="K371" s="17" t="str">
        <f>IF($C371,BETAW20T!J371,"")</f>
        <v/>
      </c>
      <c r="L371" s="16" t="str">
        <f>IF($C371,BETAW20T!K371,"")</f>
        <v/>
      </c>
      <c r="M371" s="15" t="str">
        <f>IF($C371,BETAW20T!L371,"")</f>
        <v/>
      </c>
      <c r="N371" s="14" t="str">
        <f>IF($C371,BETAW20T!M371,"")</f>
        <v/>
      </c>
      <c r="O371" s="13" t="str">
        <f>IF($C371,BETAW20T!N371,"")</f>
        <v/>
      </c>
      <c r="P371" s="12" t="str">
        <f>IF($C371,BETAW20T!O371,"")</f>
        <v/>
      </c>
    </row>
    <row r="372" spans="2:16" x14ac:dyDescent="0.3">
      <c r="B372" s="21">
        <f>BETAW20T!B372</f>
        <v>43879</v>
      </c>
      <c r="C372" s="73">
        <f t="shared" si="37"/>
        <v>0</v>
      </c>
      <c r="D372" s="20" t="str">
        <f>IF($C372,BETAW20T!C372,"")</f>
        <v/>
      </c>
      <c r="E372" s="19" t="str">
        <f>IF($C372,BETAW20T!D372,"")</f>
        <v/>
      </c>
      <c r="F372" s="16" t="str">
        <f>IF($C372,BETAW20T!E372,"")</f>
        <v/>
      </c>
      <c r="G372" s="16" t="str">
        <f>IF($C372,BETAW20T!F372,"")</f>
        <v/>
      </c>
      <c r="H372" s="17" t="str">
        <f>IF($C372,BETAW20T!G372,"")</f>
        <v/>
      </c>
      <c r="I372" s="16" t="str">
        <f>IF($C372,BETAW20T!H372,"")</f>
        <v/>
      </c>
      <c r="J372" s="18" t="str">
        <f>IF($C372,BETAW20T!I372,"")</f>
        <v/>
      </c>
      <c r="K372" s="17" t="str">
        <f>IF($C372,BETAW20T!J372,"")</f>
        <v/>
      </c>
      <c r="L372" s="16" t="str">
        <f>IF($C372,BETAW20T!K372,"")</f>
        <v/>
      </c>
      <c r="M372" s="15" t="str">
        <f>IF($C372,BETAW20T!L372,"")</f>
        <v/>
      </c>
      <c r="N372" s="14" t="str">
        <f>IF($C372,BETAW20T!M372,"")</f>
        <v/>
      </c>
      <c r="O372" s="13" t="str">
        <f>IF($C372,BETAW20T!N372,"")</f>
        <v/>
      </c>
      <c r="P372" s="12" t="str">
        <f>IF($C372,BETAW20T!O372,"")</f>
        <v/>
      </c>
    </row>
    <row r="373" spans="2:16" x14ac:dyDescent="0.3">
      <c r="B373" s="21">
        <f>BETAW20T!B373</f>
        <v>43878</v>
      </c>
      <c r="C373" s="73">
        <f t="shared" si="37"/>
        <v>0</v>
      </c>
      <c r="D373" s="20" t="str">
        <f>IF($C373,BETAW20T!C373,"")</f>
        <v/>
      </c>
      <c r="E373" s="19" t="str">
        <f>IF($C373,BETAW20T!D373,"")</f>
        <v/>
      </c>
      <c r="F373" s="16" t="str">
        <f>IF($C373,BETAW20T!E373,"")</f>
        <v/>
      </c>
      <c r="G373" s="16" t="str">
        <f>IF($C373,BETAW20T!F373,"")</f>
        <v/>
      </c>
      <c r="H373" s="17" t="str">
        <f>IF($C373,BETAW20T!G373,"")</f>
        <v/>
      </c>
      <c r="I373" s="16" t="str">
        <f>IF($C373,BETAW20T!H373,"")</f>
        <v/>
      </c>
      <c r="J373" s="18" t="str">
        <f>IF($C373,BETAW20T!I373,"")</f>
        <v/>
      </c>
      <c r="K373" s="17" t="str">
        <f>IF($C373,BETAW20T!J373,"")</f>
        <v/>
      </c>
      <c r="L373" s="16" t="str">
        <f>IF($C373,BETAW20T!K373,"")</f>
        <v/>
      </c>
      <c r="M373" s="15" t="str">
        <f>IF($C373,BETAW20T!L373,"")</f>
        <v/>
      </c>
      <c r="N373" s="14" t="str">
        <f>IF($C373,BETAW20T!M373,"")</f>
        <v/>
      </c>
      <c r="O373" s="13" t="str">
        <f>IF($C373,BETAW20T!N373,"")</f>
        <v/>
      </c>
      <c r="P373" s="12" t="str">
        <f>IF($C373,BETAW20T!O373,"")</f>
        <v/>
      </c>
    </row>
    <row r="374" spans="2:16" x14ac:dyDescent="0.3">
      <c r="B374" s="21">
        <f>BETAW20T!B374</f>
        <v>43875</v>
      </c>
      <c r="C374" s="73">
        <f t="shared" si="37"/>
        <v>0</v>
      </c>
      <c r="D374" s="20" t="str">
        <f>IF($C374,BETAW20T!C374,"")</f>
        <v/>
      </c>
      <c r="E374" s="19" t="str">
        <f>IF($C374,BETAW20T!D374,"")</f>
        <v/>
      </c>
      <c r="F374" s="16" t="str">
        <f>IF($C374,BETAW20T!E374,"")</f>
        <v/>
      </c>
      <c r="G374" s="16" t="str">
        <f>IF($C374,BETAW20T!F374,"")</f>
        <v/>
      </c>
      <c r="H374" s="17" t="str">
        <f>IF($C374,BETAW20T!G374,"")</f>
        <v/>
      </c>
      <c r="I374" s="16" t="str">
        <f>IF($C374,BETAW20T!H374,"")</f>
        <v/>
      </c>
      <c r="J374" s="18" t="str">
        <f>IF($C374,BETAW20T!I374,"")</f>
        <v/>
      </c>
      <c r="K374" s="17" t="str">
        <f>IF($C374,BETAW20T!J374,"")</f>
        <v/>
      </c>
      <c r="L374" s="16" t="str">
        <f>IF($C374,BETAW20T!K374,"")</f>
        <v/>
      </c>
      <c r="M374" s="15" t="str">
        <f>IF($C374,BETAW20T!L374,"")</f>
        <v/>
      </c>
      <c r="N374" s="14" t="str">
        <f>IF($C374,BETAW20T!M374,"")</f>
        <v/>
      </c>
      <c r="O374" s="13" t="str">
        <f>IF($C374,BETAW20T!N374,"")</f>
        <v/>
      </c>
      <c r="P374" s="12" t="str">
        <f>IF($C374,BETAW20T!O374,"")</f>
        <v/>
      </c>
    </row>
    <row r="375" spans="2:16" x14ac:dyDescent="0.3">
      <c r="B375" s="21">
        <f>BETAW20T!B375</f>
        <v>43874</v>
      </c>
      <c r="C375" s="73">
        <f t="shared" si="37"/>
        <v>0</v>
      </c>
      <c r="D375" s="20" t="str">
        <f>IF($C375,BETAW20T!C375,"")</f>
        <v/>
      </c>
      <c r="E375" s="19" t="str">
        <f>IF($C375,BETAW20T!D375,"")</f>
        <v/>
      </c>
      <c r="F375" s="16" t="str">
        <f>IF($C375,BETAW20T!E375,"")</f>
        <v/>
      </c>
      <c r="G375" s="16" t="str">
        <f>IF($C375,BETAW20T!F375,"")</f>
        <v/>
      </c>
      <c r="H375" s="17" t="str">
        <f>IF($C375,BETAW20T!G375,"")</f>
        <v/>
      </c>
      <c r="I375" s="16" t="str">
        <f>IF($C375,BETAW20T!H375,"")</f>
        <v/>
      </c>
      <c r="J375" s="18" t="str">
        <f>IF($C375,BETAW20T!I375,"")</f>
        <v/>
      </c>
      <c r="K375" s="17" t="str">
        <f>IF($C375,BETAW20T!J375,"")</f>
        <v/>
      </c>
      <c r="L375" s="16" t="str">
        <f>IF($C375,BETAW20T!K375,"")</f>
        <v/>
      </c>
      <c r="M375" s="15" t="str">
        <f>IF($C375,BETAW20T!L375,"")</f>
        <v/>
      </c>
      <c r="N375" s="14" t="str">
        <f>IF($C375,BETAW20T!M375,"")</f>
        <v/>
      </c>
      <c r="O375" s="13" t="str">
        <f>IF($C375,BETAW20T!N375,"")</f>
        <v/>
      </c>
      <c r="P375" s="12" t="str">
        <f>IF($C375,BETAW20T!O375,"")</f>
        <v/>
      </c>
    </row>
    <row r="376" spans="2:16" x14ac:dyDescent="0.3">
      <c r="B376" s="21">
        <f>BETAW20T!B376</f>
        <v>43873</v>
      </c>
      <c r="C376" s="73">
        <f t="shared" si="37"/>
        <v>0</v>
      </c>
      <c r="D376" s="20" t="str">
        <f>IF($C376,BETAW20T!C376,"")</f>
        <v/>
      </c>
      <c r="E376" s="19" t="str">
        <f>IF($C376,BETAW20T!D376,"")</f>
        <v/>
      </c>
      <c r="F376" s="16" t="str">
        <f>IF($C376,BETAW20T!E376,"")</f>
        <v/>
      </c>
      <c r="G376" s="16" t="str">
        <f>IF($C376,BETAW20T!F376,"")</f>
        <v/>
      </c>
      <c r="H376" s="17" t="str">
        <f>IF($C376,BETAW20T!G376,"")</f>
        <v/>
      </c>
      <c r="I376" s="16" t="str">
        <f>IF($C376,BETAW20T!H376,"")</f>
        <v/>
      </c>
      <c r="J376" s="18" t="str">
        <f>IF($C376,BETAW20T!I376,"")</f>
        <v/>
      </c>
      <c r="K376" s="17" t="str">
        <f>IF($C376,BETAW20T!J376,"")</f>
        <v/>
      </c>
      <c r="L376" s="16" t="str">
        <f>IF($C376,BETAW20T!K376,"")</f>
        <v/>
      </c>
      <c r="M376" s="15" t="str">
        <f>IF($C376,BETAW20T!L376,"")</f>
        <v/>
      </c>
      <c r="N376" s="14" t="str">
        <f>IF($C376,BETAW20T!M376,"")</f>
        <v/>
      </c>
      <c r="O376" s="13" t="str">
        <f>IF($C376,BETAW20T!N376,"")</f>
        <v/>
      </c>
      <c r="P376" s="12" t="str">
        <f>IF($C376,BETAW20T!O376,"")</f>
        <v/>
      </c>
    </row>
    <row r="377" spans="2:16" x14ac:dyDescent="0.3">
      <c r="B377" s="21">
        <f>BETAW20T!B377</f>
        <v>43872</v>
      </c>
      <c r="C377" s="73">
        <f t="shared" si="37"/>
        <v>0</v>
      </c>
      <c r="D377" s="20" t="str">
        <f>IF($C377,BETAW20T!C377,"")</f>
        <v/>
      </c>
      <c r="E377" s="19" t="str">
        <f>IF($C377,BETAW20T!D377,"")</f>
        <v/>
      </c>
      <c r="F377" s="16" t="str">
        <f>IF($C377,BETAW20T!E377,"")</f>
        <v/>
      </c>
      <c r="G377" s="16" t="str">
        <f>IF($C377,BETAW20T!F377,"")</f>
        <v/>
      </c>
      <c r="H377" s="17" t="str">
        <f>IF($C377,BETAW20T!G377,"")</f>
        <v/>
      </c>
      <c r="I377" s="16" t="str">
        <f>IF($C377,BETAW20T!H377,"")</f>
        <v/>
      </c>
      <c r="J377" s="18" t="str">
        <f>IF($C377,BETAW20T!I377,"")</f>
        <v/>
      </c>
      <c r="K377" s="17" t="str">
        <f>IF($C377,BETAW20T!J377,"")</f>
        <v/>
      </c>
      <c r="L377" s="16" t="str">
        <f>IF($C377,BETAW20T!K377,"")</f>
        <v/>
      </c>
      <c r="M377" s="15" t="str">
        <f>IF($C377,BETAW20T!L377,"")</f>
        <v/>
      </c>
      <c r="N377" s="14" t="str">
        <f>IF($C377,BETAW20T!M377,"")</f>
        <v/>
      </c>
      <c r="O377" s="13" t="str">
        <f>IF($C377,BETAW20T!N377,"")</f>
        <v/>
      </c>
      <c r="P377" s="12" t="str">
        <f>IF($C377,BETAW20T!O377,"")</f>
        <v/>
      </c>
    </row>
    <row r="378" spans="2:16" x14ac:dyDescent="0.3">
      <c r="B378" s="21">
        <f>BETAW20T!B378</f>
        <v>43871</v>
      </c>
      <c r="C378" s="73">
        <f t="shared" si="37"/>
        <v>0</v>
      </c>
      <c r="D378" s="20" t="str">
        <f>IF($C378,BETAW20T!C378,"")</f>
        <v/>
      </c>
      <c r="E378" s="19" t="str">
        <f>IF($C378,BETAW20T!D378,"")</f>
        <v/>
      </c>
      <c r="F378" s="16" t="str">
        <f>IF($C378,BETAW20T!E378,"")</f>
        <v/>
      </c>
      <c r="G378" s="16" t="str">
        <f>IF($C378,BETAW20T!F378,"")</f>
        <v/>
      </c>
      <c r="H378" s="17" t="str">
        <f>IF($C378,BETAW20T!G378,"")</f>
        <v/>
      </c>
      <c r="I378" s="16" t="str">
        <f>IF($C378,BETAW20T!H378,"")</f>
        <v/>
      </c>
      <c r="J378" s="18" t="str">
        <f>IF($C378,BETAW20T!I378,"")</f>
        <v/>
      </c>
      <c r="K378" s="17" t="str">
        <f>IF($C378,BETAW20T!J378,"")</f>
        <v/>
      </c>
      <c r="L378" s="16" t="str">
        <f>IF($C378,BETAW20T!K378,"")</f>
        <v/>
      </c>
      <c r="M378" s="15" t="str">
        <f>IF($C378,BETAW20T!L378,"")</f>
        <v/>
      </c>
      <c r="N378" s="14" t="str">
        <f>IF($C378,BETAW20T!M378,"")</f>
        <v/>
      </c>
      <c r="O378" s="13" t="str">
        <f>IF($C378,BETAW20T!N378,"")</f>
        <v/>
      </c>
      <c r="P378" s="12" t="str">
        <f>IF($C378,BETAW20T!O378,"")</f>
        <v/>
      </c>
    </row>
    <row r="379" spans="2:16" x14ac:dyDescent="0.3">
      <c r="B379" s="21">
        <f>BETAW20T!B379</f>
        <v>43868</v>
      </c>
      <c r="C379" s="73">
        <f t="shared" si="37"/>
        <v>0</v>
      </c>
      <c r="D379" s="20" t="str">
        <f>IF($C379,BETAW20T!C379,"")</f>
        <v/>
      </c>
      <c r="E379" s="19" t="str">
        <f>IF($C379,BETAW20T!D379,"")</f>
        <v/>
      </c>
      <c r="F379" s="16" t="str">
        <f>IF($C379,BETAW20T!E379,"")</f>
        <v/>
      </c>
      <c r="G379" s="16" t="str">
        <f>IF($C379,BETAW20T!F379,"")</f>
        <v/>
      </c>
      <c r="H379" s="17" t="str">
        <f>IF($C379,BETAW20T!G379,"")</f>
        <v/>
      </c>
      <c r="I379" s="16" t="str">
        <f>IF($C379,BETAW20T!H379,"")</f>
        <v/>
      </c>
      <c r="J379" s="18" t="str">
        <f>IF($C379,BETAW20T!I379,"")</f>
        <v/>
      </c>
      <c r="K379" s="17" t="str">
        <f>IF($C379,BETAW20T!J379,"")</f>
        <v/>
      </c>
      <c r="L379" s="16" t="str">
        <f>IF($C379,BETAW20T!K379,"")</f>
        <v/>
      </c>
      <c r="M379" s="15" t="str">
        <f>IF($C379,BETAW20T!L379,"")</f>
        <v/>
      </c>
      <c r="N379" s="14" t="str">
        <f>IF($C379,BETAW20T!M379,"")</f>
        <v/>
      </c>
      <c r="O379" s="13" t="str">
        <f>IF($C379,BETAW20T!N379,"")</f>
        <v/>
      </c>
      <c r="P379" s="12" t="str">
        <f>IF($C379,BETAW20T!O379,"")</f>
        <v/>
      </c>
    </row>
    <row r="380" spans="2:16" x14ac:dyDescent="0.3">
      <c r="B380" s="21">
        <f>BETAW20T!B380</f>
        <v>43867</v>
      </c>
      <c r="C380" s="73">
        <f t="shared" si="37"/>
        <v>0</v>
      </c>
      <c r="D380" s="20" t="str">
        <f>IF($C380,BETAW20T!C380,"")</f>
        <v/>
      </c>
      <c r="E380" s="19" t="str">
        <f>IF($C380,BETAW20T!D380,"")</f>
        <v/>
      </c>
      <c r="F380" s="16" t="str">
        <f>IF($C380,BETAW20T!E380,"")</f>
        <v/>
      </c>
      <c r="G380" s="16" t="str">
        <f>IF($C380,BETAW20T!F380,"")</f>
        <v/>
      </c>
      <c r="H380" s="17" t="str">
        <f>IF($C380,BETAW20T!G380,"")</f>
        <v/>
      </c>
      <c r="I380" s="16" t="str">
        <f>IF($C380,BETAW20T!H380,"")</f>
        <v/>
      </c>
      <c r="J380" s="18" t="str">
        <f>IF($C380,BETAW20T!I380,"")</f>
        <v/>
      </c>
      <c r="K380" s="17" t="str">
        <f>IF($C380,BETAW20T!J380,"")</f>
        <v/>
      </c>
      <c r="L380" s="16" t="str">
        <f>IF($C380,BETAW20T!K380,"")</f>
        <v/>
      </c>
      <c r="M380" s="15" t="str">
        <f>IF($C380,BETAW20T!L380,"")</f>
        <v/>
      </c>
      <c r="N380" s="14" t="str">
        <f>IF($C380,BETAW20T!M380,"")</f>
        <v/>
      </c>
      <c r="O380" s="13" t="str">
        <f>IF($C380,BETAW20T!N380,"")</f>
        <v/>
      </c>
      <c r="P380" s="12" t="str">
        <f>IF($C380,BETAW20T!O380,"")</f>
        <v/>
      </c>
    </row>
    <row r="381" spans="2:16" x14ac:dyDescent="0.3">
      <c r="B381" s="21">
        <f>BETAW20T!B381</f>
        <v>43866</v>
      </c>
      <c r="C381" s="73">
        <f t="shared" si="37"/>
        <v>0</v>
      </c>
      <c r="D381" s="20" t="str">
        <f>IF($C381,BETAW20T!C381,"")</f>
        <v/>
      </c>
      <c r="E381" s="19" t="str">
        <f>IF($C381,BETAW20T!D381,"")</f>
        <v/>
      </c>
      <c r="F381" s="16" t="str">
        <f>IF($C381,BETAW20T!E381,"")</f>
        <v/>
      </c>
      <c r="G381" s="16" t="str">
        <f>IF($C381,BETAW20T!F381,"")</f>
        <v/>
      </c>
      <c r="H381" s="17" t="str">
        <f>IF($C381,BETAW20T!G381,"")</f>
        <v/>
      </c>
      <c r="I381" s="16" t="str">
        <f>IF($C381,BETAW20T!H381,"")</f>
        <v/>
      </c>
      <c r="J381" s="18" t="str">
        <f>IF($C381,BETAW20T!I381,"")</f>
        <v/>
      </c>
      <c r="K381" s="17" t="str">
        <f>IF($C381,BETAW20T!J381,"")</f>
        <v/>
      </c>
      <c r="L381" s="16" t="str">
        <f>IF($C381,BETAW20T!K381,"")</f>
        <v/>
      </c>
      <c r="M381" s="15" t="str">
        <f>IF($C381,BETAW20T!L381,"")</f>
        <v/>
      </c>
      <c r="N381" s="14" t="str">
        <f>IF($C381,BETAW20T!M381,"")</f>
        <v/>
      </c>
      <c r="O381" s="13" t="str">
        <f>IF($C381,BETAW20T!N381,"")</f>
        <v/>
      </c>
      <c r="P381" s="12" t="str">
        <f>IF($C381,BETAW20T!O381,"")</f>
        <v/>
      </c>
    </row>
    <row r="382" spans="2:16" x14ac:dyDescent="0.3">
      <c r="B382" s="21">
        <f>BETAW20T!B382</f>
        <v>43865</v>
      </c>
      <c r="C382" s="73">
        <f t="shared" si="37"/>
        <v>0</v>
      </c>
      <c r="D382" s="20" t="str">
        <f>IF($C382,BETAW20T!C382,"")</f>
        <v/>
      </c>
      <c r="E382" s="19" t="str">
        <f>IF($C382,BETAW20T!D382,"")</f>
        <v/>
      </c>
      <c r="F382" s="16" t="str">
        <f>IF($C382,BETAW20T!E382,"")</f>
        <v/>
      </c>
      <c r="G382" s="16" t="str">
        <f>IF($C382,BETAW20T!F382,"")</f>
        <v/>
      </c>
      <c r="H382" s="17" t="str">
        <f>IF($C382,BETAW20T!G382,"")</f>
        <v/>
      </c>
      <c r="I382" s="16" t="str">
        <f>IF($C382,BETAW20T!H382,"")</f>
        <v/>
      </c>
      <c r="J382" s="18" t="str">
        <f>IF($C382,BETAW20T!I382,"")</f>
        <v/>
      </c>
      <c r="K382" s="17" t="str">
        <f>IF($C382,BETAW20T!J382,"")</f>
        <v/>
      </c>
      <c r="L382" s="16" t="str">
        <f>IF($C382,BETAW20T!K382,"")</f>
        <v/>
      </c>
      <c r="M382" s="15" t="str">
        <f>IF($C382,BETAW20T!L382,"")</f>
        <v/>
      </c>
      <c r="N382" s="14" t="str">
        <f>IF($C382,BETAW20T!M382,"")</f>
        <v/>
      </c>
      <c r="O382" s="13" t="str">
        <f>IF($C382,BETAW20T!N382,"")</f>
        <v/>
      </c>
      <c r="P382" s="12" t="str">
        <f>IF($C382,BETAW20T!O382,"")</f>
        <v/>
      </c>
    </row>
    <row r="383" spans="2:16" x14ac:dyDescent="0.3">
      <c r="B383" s="21">
        <f>BETAW20T!B383</f>
        <v>43864</v>
      </c>
      <c r="C383" s="73">
        <f t="shared" si="37"/>
        <v>0</v>
      </c>
      <c r="D383" s="20" t="str">
        <f>IF($C383,BETAW20T!C383,"")</f>
        <v/>
      </c>
      <c r="E383" s="19" t="str">
        <f>IF($C383,BETAW20T!D383,"")</f>
        <v/>
      </c>
      <c r="F383" s="16" t="str">
        <f>IF($C383,BETAW20T!E383,"")</f>
        <v/>
      </c>
      <c r="G383" s="16" t="str">
        <f>IF($C383,BETAW20T!F383,"")</f>
        <v/>
      </c>
      <c r="H383" s="17" t="str">
        <f>IF($C383,BETAW20T!G383,"")</f>
        <v/>
      </c>
      <c r="I383" s="16" t="str">
        <f>IF($C383,BETAW20T!H383,"")</f>
        <v/>
      </c>
      <c r="J383" s="18" t="str">
        <f>IF($C383,BETAW20T!I383,"")</f>
        <v/>
      </c>
      <c r="K383" s="17" t="str">
        <f>IF($C383,BETAW20T!J383,"")</f>
        <v/>
      </c>
      <c r="L383" s="16" t="str">
        <f>IF($C383,BETAW20T!K383,"")</f>
        <v/>
      </c>
      <c r="M383" s="15" t="str">
        <f>IF($C383,BETAW20T!L383,"")</f>
        <v/>
      </c>
      <c r="N383" s="14" t="str">
        <f>IF($C383,BETAW20T!M383,"")</f>
        <v/>
      </c>
      <c r="O383" s="13" t="str">
        <f>IF($C383,BETAW20T!N383,"")</f>
        <v/>
      </c>
      <c r="P383" s="12" t="str">
        <f>IF($C383,BETAW20T!O383,"")</f>
        <v/>
      </c>
    </row>
    <row r="384" spans="2:16" x14ac:dyDescent="0.3">
      <c r="B384" s="21">
        <f>BETAW20T!B384</f>
        <v>43861</v>
      </c>
      <c r="C384" s="73">
        <f t="shared" si="37"/>
        <v>0</v>
      </c>
      <c r="D384" s="20" t="str">
        <f>IF($C384,BETAW20T!C384,"")</f>
        <v/>
      </c>
      <c r="E384" s="19" t="str">
        <f>IF($C384,BETAW20T!D384,"")</f>
        <v/>
      </c>
      <c r="F384" s="16" t="str">
        <f>IF($C384,BETAW20T!E384,"")</f>
        <v/>
      </c>
      <c r="G384" s="16" t="str">
        <f>IF($C384,BETAW20T!F384,"")</f>
        <v/>
      </c>
      <c r="H384" s="17" t="str">
        <f>IF($C384,BETAW20T!G384,"")</f>
        <v/>
      </c>
      <c r="I384" s="16" t="str">
        <f>IF($C384,BETAW20T!H384,"")</f>
        <v/>
      </c>
      <c r="J384" s="18" t="str">
        <f>IF($C384,BETAW20T!I384,"")</f>
        <v/>
      </c>
      <c r="K384" s="17" t="str">
        <f>IF($C384,BETAW20T!J384,"")</f>
        <v/>
      </c>
      <c r="L384" s="16" t="str">
        <f>IF($C384,BETAW20T!K384,"")</f>
        <v/>
      </c>
      <c r="M384" s="15" t="str">
        <f>IF($C384,BETAW20T!L384,"")</f>
        <v/>
      </c>
      <c r="N384" s="14" t="str">
        <f>IF($C384,BETAW20T!M384,"")</f>
        <v/>
      </c>
      <c r="O384" s="13" t="str">
        <f>IF($C384,BETAW20T!N384,"")</f>
        <v/>
      </c>
      <c r="P384" s="12" t="str">
        <f>IF($C384,BETAW20T!O384,"")</f>
        <v/>
      </c>
    </row>
    <row r="385" spans="2:16" x14ac:dyDescent="0.3">
      <c r="B385" s="21">
        <f>BETAW20T!B385</f>
        <v>43860</v>
      </c>
      <c r="C385" s="73">
        <f t="shared" si="37"/>
        <v>0</v>
      </c>
      <c r="D385" s="20" t="str">
        <f>IF($C385,BETAW20T!C385,"")</f>
        <v/>
      </c>
      <c r="E385" s="19" t="str">
        <f>IF($C385,BETAW20T!D385,"")</f>
        <v/>
      </c>
      <c r="F385" s="16" t="str">
        <f>IF($C385,BETAW20T!E385,"")</f>
        <v/>
      </c>
      <c r="G385" s="16" t="str">
        <f>IF($C385,BETAW20T!F385,"")</f>
        <v/>
      </c>
      <c r="H385" s="17" t="str">
        <f>IF($C385,BETAW20T!G385,"")</f>
        <v/>
      </c>
      <c r="I385" s="16" t="str">
        <f>IF($C385,BETAW20T!H385,"")</f>
        <v/>
      </c>
      <c r="J385" s="18" t="str">
        <f>IF($C385,BETAW20T!I385,"")</f>
        <v/>
      </c>
      <c r="K385" s="17" t="str">
        <f>IF($C385,BETAW20T!J385,"")</f>
        <v/>
      </c>
      <c r="L385" s="16" t="str">
        <f>IF($C385,BETAW20T!K385,"")</f>
        <v/>
      </c>
      <c r="M385" s="15" t="str">
        <f>IF($C385,BETAW20T!L385,"")</f>
        <v/>
      </c>
      <c r="N385" s="14" t="str">
        <f>IF($C385,BETAW20T!M385,"")</f>
        <v/>
      </c>
      <c r="O385" s="13" t="str">
        <f>IF($C385,BETAW20T!N385,"")</f>
        <v/>
      </c>
      <c r="P385" s="12" t="str">
        <f>IF($C385,BETAW20T!O385,"")</f>
        <v/>
      </c>
    </row>
    <row r="386" spans="2:16" x14ac:dyDescent="0.3">
      <c r="B386" s="21">
        <f>BETAW20T!B386</f>
        <v>43859</v>
      </c>
      <c r="C386" s="73">
        <f t="shared" si="37"/>
        <v>0</v>
      </c>
      <c r="D386" s="20" t="str">
        <f>IF($C386,BETAW20T!C386,"")</f>
        <v/>
      </c>
      <c r="E386" s="19" t="str">
        <f>IF($C386,BETAW20T!D386,"")</f>
        <v/>
      </c>
      <c r="F386" s="16" t="str">
        <f>IF($C386,BETAW20T!E386,"")</f>
        <v/>
      </c>
      <c r="G386" s="16" t="str">
        <f>IF($C386,BETAW20T!F386,"")</f>
        <v/>
      </c>
      <c r="H386" s="17" t="str">
        <f>IF($C386,BETAW20T!G386,"")</f>
        <v/>
      </c>
      <c r="I386" s="16" t="str">
        <f>IF($C386,BETAW20T!H386,"")</f>
        <v/>
      </c>
      <c r="J386" s="18" t="str">
        <f>IF($C386,BETAW20T!I386,"")</f>
        <v/>
      </c>
      <c r="K386" s="17" t="str">
        <f>IF($C386,BETAW20T!J386,"")</f>
        <v/>
      </c>
      <c r="L386" s="16" t="str">
        <f>IF($C386,BETAW20T!K386,"")</f>
        <v/>
      </c>
      <c r="M386" s="15" t="str">
        <f>IF($C386,BETAW20T!L386,"")</f>
        <v/>
      </c>
      <c r="N386" s="14" t="str">
        <f>IF($C386,BETAW20T!M386,"")</f>
        <v/>
      </c>
      <c r="O386" s="13" t="str">
        <f>IF($C386,BETAW20T!N386,"")</f>
        <v/>
      </c>
      <c r="P386" s="12" t="str">
        <f>IF($C386,BETAW20T!O386,"")</f>
        <v/>
      </c>
    </row>
    <row r="387" spans="2:16" x14ac:dyDescent="0.3">
      <c r="B387" s="21">
        <f>BETAW20T!B387</f>
        <v>43858</v>
      </c>
      <c r="C387" s="73">
        <f t="shared" si="37"/>
        <v>0</v>
      </c>
      <c r="D387" s="20" t="str">
        <f>IF($C387,BETAW20T!C387,"")</f>
        <v/>
      </c>
      <c r="E387" s="19" t="str">
        <f>IF($C387,BETAW20T!D387,"")</f>
        <v/>
      </c>
      <c r="F387" s="16" t="str">
        <f>IF($C387,BETAW20T!E387,"")</f>
        <v/>
      </c>
      <c r="G387" s="16" t="str">
        <f>IF($C387,BETAW20T!F387,"")</f>
        <v/>
      </c>
      <c r="H387" s="17" t="str">
        <f>IF($C387,BETAW20T!G387,"")</f>
        <v/>
      </c>
      <c r="I387" s="16" t="str">
        <f>IF($C387,BETAW20T!H387,"")</f>
        <v/>
      </c>
      <c r="J387" s="18" t="str">
        <f>IF($C387,BETAW20T!I387,"")</f>
        <v/>
      </c>
      <c r="K387" s="17" t="str">
        <f>IF($C387,BETAW20T!J387,"")</f>
        <v/>
      </c>
      <c r="L387" s="16" t="str">
        <f>IF($C387,BETAW20T!K387,"")</f>
        <v/>
      </c>
      <c r="M387" s="15" t="str">
        <f>IF($C387,BETAW20T!L387,"")</f>
        <v/>
      </c>
      <c r="N387" s="14" t="str">
        <f>IF($C387,BETAW20T!M387,"")</f>
        <v/>
      </c>
      <c r="O387" s="13" t="str">
        <f>IF($C387,BETAW20T!N387,"")</f>
        <v/>
      </c>
      <c r="P387" s="12" t="str">
        <f>IF($C387,BETAW20T!O387,"")</f>
        <v/>
      </c>
    </row>
    <row r="388" spans="2:16" x14ac:dyDescent="0.3">
      <c r="B388" s="21">
        <f>BETAW20T!B388</f>
        <v>43857</v>
      </c>
      <c r="C388" s="73">
        <f t="shared" si="37"/>
        <v>0</v>
      </c>
      <c r="D388" s="20" t="str">
        <f>IF($C388,BETAW20T!C388,"")</f>
        <v/>
      </c>
      <c r="E388" s="19" t="str">
        <f>IF($C388,BETAW20T!D388,"")</f>
        <v/>
      </c>
      <c r="F388" s="16" t="str">
        <f>IF($C388,BETAW20T!E388,"")</f>
        <v/>
      </c>
      <c r="G388" s="16" t="str">
        <f>IF($C388,BETAW20T!F388,"")</f>
        <v/>
      </c>
      <c r="H388" s="17" t="str">
        <f>IF($C388,BETAW20T!G388,"")</f>
        <v/>
      </c>
      <c r="I388" s="16" t="str">
        <f>IF($C388,BETAW20T!H388,"")</f>
        <v/>
      </c>
      <c r="J388" s="18" t="str">
        <f>IF($C388,BETAW20T!I388,"")</f>
        <v/>
      </c>
      <c r="K388" s="17" t="str">
        <f>IF($C388,BETAW20T!J388,"")</f>
        <v/>
      </c>
      <c r="L388" s="16" t="str">
        <f>IF($C388,BETAW20T!K388,"")</f>
        <v/>
      </c>
      <c r="M388" s="15" t="str">
        <f>IF($C388,BETAW20T!L388,"")</f>
        <v/>
      </c>
      <c r="N388" s="14" t="str">
        <f>IF($C388,BETAW20T!M388,"")</f>
        <v/>
      </c>
      <c r="O388" s="13" t="str">
        <f>IF($C388,BETAW20T!N388,"")</f>
        <v/>
      </c>
      <c r="P388" s="12" t="str">
        <f>IF($C388,BETAW20T!O388,"")</f>
        <v/>
      </c>
    </row>
    <row r="389" spans="2:16" x14ac:dyDescent="0.3">
      <c r="B389" s="21">
        <f>BETAW20T!B389</f>
        <v>43854</v>
      </c>
      <c r="C389" s="73">
        <f t="shared" si="37"/>
        <v>0</v>
      </c>
      <c r="D389" s="20" t="str">
        <f>IF($C389,BETAW20T!C389,"")</f>
        <v/>
      </c>
      <c r="E389" s="19" t="str">
        <f>IF($C389,BETAW20T!D389,"")</f>
        <v/>
      </c>
      <c r="F389" s="16" t="str">
        <f>IF($C389,BETAW20T!E389,"")</f>
        <v/>
      </c>
      <c r="G389" s="16" t="str">
        <f>IF($C389,BETAW20T!F389,"")</f>
        <v/>
      </c>
      <c r="H389" s="17" t="str">
        <f>IF($C389,BETAW20T!G389,"")</f>
        <v/>
      </c>
      <c r="I389" s="16" t="str">
        <f>IF($C389,BETAW20T!H389,"")</f>
        <v/>
      </c>
      <c r="J389" s="18" t="str">
        <f>IF($C389,BETAW20T!I389,"")</f>
        <v/>
      </c>
      <c r="K389" s="17" t="str">
        <f>IF($C389,BETAW20T!J389,"")</f>
        <v/>
      </c>
      <c r="L389" s="16" t="str">
        <f>IF($C389,BETAW20T!K389,"")</f>
        <v/>
      </c>
      <c r="M389" s="15" t="str">
        <f>IF($C389,BETAW20T!L389,"")</f>
        <v/>
      </c>
      <c r="N389" s="14" t="str">
        <f>IF($C389,BETAW20T!M389,"")</f>
        <v/>
      </c>
      <c r="O389" s="13" t="str">
        <f>IF($C389,BETAW20T!N389,"")</f>
        <v/>
      </c>
      <c r="P389" s="12" t="str">
        <f>IF($C389,BETAW20T!O389,"")</f>
        <v/>
      </c>
    </row>
    <row r="390" spans="2:16" x14ac:dyDescent="0.3">
      <c r="B390" s="21">
        <f>BETAW20T!B390</f>
        <v>43853</v>
      </c>
      <c r="C390" s="73">
        <f t="shared" si="37"/>
        <v>0</v>
      </c>
      <c r="D390" s="20" t="str">
        <f>IF($C390,BETAW20T!C390,"")</f>
        <v/>
      </c>
      <c r="E390" s="19" t="str">
        <f>IF($C390,BETAW20T!D390,"")</f>
        <v/>
      </c>
      <c r="F390" s="16" t="str">
        <f>IF($C390,BETAW20T!E390,"")</f>
        <v/>
      </c>
      <c r="G390" s="16" t="str">
        <f>IF($C390,BETAW20T!F390,"")</f>
        <v/>
      </c>
      <c r="H390" s="17" t="str">
        <f>IF($C390,BETAW20T!G390,"")</f>
        <v/>
      </c>
      <c r="I390" s="16" t="str">
        <f>IF($C390,BETAW20T!H390,"")</f>
        <v/>
      </c>
      <c r="J390" s="18" t="str">
        <f>IF($C390,BETAW20T!I390,"")</f>
        <v/>
      </c>
      <c r="K390" s="17" t="str">
        <f>IF($C390,BETAW20T!J390,"")</f>
        <v/>
      </c>
      <c r="L390" s="16" t="str">
        <f>IF($C390,BETAW20T!K390,"")</f>
        <v/>
      </c>
      <c r="M390" s="15" t="str">
        <f>IF($C390,BETAW20T!L390,"")</f>
        <v/>
      </c>
      <c r="N390" s="14" t="str">
        <f>IF($C390,BETAW20T!M390,"")</f>
        <v/>
      </c>
      <c r="O390" s="13" t="str">
        <f>IF($C390,BETAW20T!N390,"")</f>
        <v/>
      </c>
      <c r="P390" s="12" t="str">
        <f>IF($C390,BETAW20T!O390,"")</f>
        <v/>
      </c>
    </row>
    <row r="391" spans="2:16" x14ac:dyDescent="0.3">
      <c r="B391" s="21">
        <f>BETAW20T!B391</f>
        <v>43852</v>
      </c>
      <c r="C391" s="73">
        <f t="shared" si="37"/>
        <v>0</v>
      </c>
      <c r="D391" s="20" t="str">
        <f>IF($C391,BETAW20T!C391,"")</f>
        <v/>
      </c>
      <c r="E391" s="19" t="str">
        <f>IF($C391,BETAW20T!D391,"")</f>
        <v/>
      </c>
      <c r="F391" s="16" t="str">
        <f>IF($C391,BETAW20T!E391,"")</f>
        <v/>
      </c>
      <c r="G391" s="16" t="str">
        <f>IF($C391,BETAW20T!F391,"")</f>
        <v/>
      </c>
      <c r="H391" s="17" t="str">
        <f>IF($C391,BETAW20T!G391,"")</f>
        <v/>
      </c>
      <c r="I391" s="16" t="str">
        <f>IF($C391,BETAW20T!H391,"")</f>
        <v/>
      </c>
      <c r="J391" s="18" t="str">
        <f>IF($C391,BETAW20T!I391,"")</f>
        <v/>
      </c>
      <c r="K391" s="17" t="str">
        <f>IF($C391,BETAW20T!J391,"")</f>
        <v/>
      </c>
      <c r="L391" s="16" t="str">
        <f>IF($C391,BETAW20T!K391,"")</f>
        <v/>
      </c>
      <c r="M391" s="15" t="str">
        <f>IF($C391,BETAW20T!L391,"")</f>
        <v/>
      </c>
      <c r="N391" s="14" t="str">
        <f>IF($C391,BETAW20T!M391,"")</f>
        <v/>
      </c>
      <c r="O391" s="13" t="str">
        <f>IF($C391,BETAW20T!N391,"")</f>
        <v/>
      </c>
      <c r="P391" s="12" t="str">
        <f>IF($C391,BETAW20T!O391,"")</f>
        <v/>
      </c>
    </row>
    <row r="392" spans="2:16" x14ac:dyDescent="0.3">
      <c r="B392" s="21">
        <f>BETAW20T!B392</f>
        <v>43851</v>
      </c>
      <c r="C392" s="73">
        <f t="shared" si="37"/>
        <v>0</v>
      </c>
      <c r="D392" s="20" t="str">
        <f>IF($C392,BETAW20T!C392,"")</f>
        <v/>
      </c>
      <c r="E392" s="19" t="str">
        <f>IF($C392,BETAW20T!D392,"")</f>
        <v/>
      </c>
      <c r="F392" s="16" t="str">
        <f>IF($C392,BETAW20T!E392,"")</f>
        <v/>
      </c>
      <c r="G392" s="16" t="str">
        <f>IF($C392,BETAW20T!F392,"")</f>
        <v/>
      </c>
      <c r="H392" s="17" t="str">
        <f>IF($C392,BETAW20T!G392,"")</f>
        <v/>
      </c>
      <c r="I392" s="16" t="str">
        <f>IF($C392,BETAW20T!H392,"")</f>
        <v/>
      </c>
      <c r="J392" s="18" t="str">
        <f>IF($C392,BETAW20T!I392,"")</f>
        <v/>
      </c>
      <c r="K392" s="17" t="str">
        <f>IF($C392,BETAW20T!J392,"")</f>
        <v/>
      </c>
      <c r="L392" s="16" t="str">
        <f>IF($C392,BETAW20T!K392,"")</f>
        <v/>
      </c>
      <c r="M392" s="15" t="str">
        <f>IF($C392,BETAW20T!L392,"")</f>
        <v/>
      </c>
      <c r="N392" s="14" t="str">
        <f>IF($C392,BETAW20T!M392,"")</f>
        <v/>
      </c>
      <c r="O392" s="13" t="str">
        <f>IF($C392,BETAW20T!N392,"")</f>
        <v/>
      </c>
      <c r="P392" s="12" t="str">
        <f>IF($C392,BETAW20T!O392,"")</f>
        <v/>
      </c>
    </row>
    <row r="393" spans="2:16" x14ac:dyDescent="0.3">
      <c r="B393" s="21">
        <f>BETAW20T!B393</f>
        <v>43850</v>
      </c>
      <c r="C393" s="73">
        <f t="shared" si="37"/>
        <v>0</v>
      </c>
      <c r="D393" s="20" t="str">
        <f>IF($C393,BETAW20T!C393,"")</f>
        <v/>
      </c>
      <c r="E393" s="19" t="str">
        <f>IF($C393,BETAW20T!D393,"")</f>
        <v/>
      </c>
      <c r="F393" s="16" t="str">
        <f>IF($C393,BETAW20T!E393,"")</f>
        <v/>
      </c>
      <c r="G393" s="16" t="str">
        <f>IF($C393,BETAW20T!F393,"")</f>
        <v/>
      </c>
      <c r="H393" s="17" t="str">
        <f>IF($C393,BETAW20T!G393,"")</f>
        <v/>
      </c>
      <c r="I393" s="16" t="str">
        <f>IF($C393,BETAW20T!H393,"")</f>
        <v/>
      </c>
      <c r="J393" s="18" t="str">
        <f>IF($C393,BETAW20T!I393,"")</f>
        <v/>
      </c>
      <c r="K393" s="17" t="str">
        <f>IF($C393,BETAW20T!J393,"")</f>
        <v/>
      </c>
      <c r="L393" s="16" t="str">
        <f>IF($C393,BETAW20T!K393,"")</f>
        <v/>
      </c>
      <c r="M393" s="15" t="str">
        <f>IF($C393,BETAW20T!L393,"")</f>
        <v/>
      </c>
      <c r="N393" s="14" t="str">
        <f>IF($C393,BETAW20T!M393,"")</f>
        <v/>
      </c>
      <c r="O393" s="13" t="str">
        <f>IF($C393,BETAW20T!N393,"")</f>
        <v/>
      </c>
      <c r="P393" s="12" t="str">
        <f>IF($C393,BETAW20T!O393,"")</f>
        <v/>
      </c>
    </row>
    <row r="394" spans="2:16" x14ac:dyDescent="0.3">
      <c r="B394" s="21">
        <f>BETAW20T!B394</f>
        <v>43847</v>
      </c>
      <c r="C394" s="73">
        <f t="shared" si="37"/>
        <v>0</v>
      </c>
      <c r="D394" s="20" t="str">
        <f>IF($C394,BETAW20T!C394,"")</f>
        <v/>
      </c>
      <c r="E394" s="19" t="str">
        <f>IF($C394,BETAW20T!D394,"")</f>
        <v/>
      </c>
      <c r="F394" s="16" t="str">
        <f>IF($C394,BETAW20T!E394,"")</f>
        <v/>
      </c>
      <c r="G394" s="16" t="str">
        <f>IF($C394,BETAW20T!F394,"")</f>
        <v/>
      </c>
      <c r="H394" s="17" t="str">
        <f>IF($C394,BETAW20T!G394,"")</f>
        <v/>
      </c>
      <c r="I394" s="16" t="str">
        <f>IF($C394,BETAW20T!H394,"")</f>
        <v/>
      </c>
      <c r="J394" s="18" t="str">
        <f>IF($C394,BETAW20T!I394,"")</f>
        <v/>
      </c>
      <c r="K394" s="17" t="str">
        <f>IF($C394,BETAW20T!J394,"")</f>
        <v/>
      </c>
      <c r="L394" s="16" t="str">
        <f>IF($C394,BETAW20T!K394,"")</f>
        <v/>
      </c>
      <c r="M394" s="15" t="str">
        <f>IF($C394,BETAW20T!L394,"")</f>
        <v/>
      </c>
      <c r="N394" s="14" t="str">
        <f>IF($C394,BETAW20T!M394,"")</f>
        <v/>
      </c>
      <c r="O394" s="13" t="str">
        <f>IF($C394,BETAW20T!N394,"")</f>
        <v/>
      </c>
      <c r="P394" s="12" t="str">
        <f>IF($C394,BETAW20T!O394,"")</f>
        <v/>
      </c>
    </row>
    <row r="395" spans="2:16" x14ac:dyDescent="0.3">
      <c r="B395" s="21">
        <f>BETAW20T!B395</f>
        <v>43846</v>
      </c>
      <c r="C395" s="73">
        <f t="shared" si="37"/>
        <v>0</v>
      </c>
      <c r="D395" s="20" t="str">
        <f>IF($C395,BETAW20T!C395,"")</f>
        <v/>
      </c>
      <c r="E395" s="19" t="str">
        <f>IF($C395,BETAW20T!D395,"")</f>
        <v/>
      </c>
      <c r="F395" s="16" t="str">
        <f>IF($C395,BETAW20T!E395,"")</f>
        <v/>
      </c>
      <c r="G395" s="16" t="str">
        <f>IF($C395,BETAW20T!F395,"")</f>
        <v/>
      </c>
      <c r="H395" s="17" t="str">
        <f>IF($C395,BETAW20T!G395,"")</f>
        <v/>
      </c>
      <c r="I395" s="16" t="str">
        <f>IF($C395,BETAW20T!H395,"")</f>
        <v/>
      </c>
      <c r="J395" s="18" t="str">
        <f>IF($C395,BETAW20T!I395,"")</f>
        <v/>
      </c>
      <c r="K395" s="17" t="str">
        <f>IF($C395,BETAW20T!J395,"")</f>
        <v/>
      </c>
      <c r="L395" s="16" t="str">
        <f>IF($C395,BETAW20T!K395,"")</f>
        <v/>
      </c>
      <c r="M395" s="15" t="str">
        <f>IF($C395,BETAW20T!L395,"")</f>
        <v/>
      </c>
      <c r="N395" s="14" t="str">
        <f>IF($C395,BETAW20T!M395,"")</f>
        <v/>
      </c>
      <c r="O395" s="13" t="str">
        <f>IF($C395,BETAW20T!N395,"")</f>
        <v/>
      </c>
      <c r="P395" s="12" t="str">
        <f>IF($C395,BETAW20T!O395,"")</f>
        <v/>
      </c>
    </row>
    <row r="396" spans="2:16" x14ac:dyDescent="0.3">
      <c r="B396" s="21">
        <f>BETAW20T!B396</f>
        <v>43845</v>
      </c>
      <c r="C396" s="73">
        <f t="shared" ref="C396:C459" si="38">IF(AND($B396&gt;=$D$3,OR($B396&lt;=$D$4,$B397&lt;$D$4)),1,0)</f>
        <v>0</v>
      </c>
      <c r="D396" s="20" t="str">
        <f>IF($C396,BETAW20T!C396,"")</f>
        <v/>
      </c>
      <c r="E396" s="19" t="str">
        <f>IF($C396,BETAW20T!D396,"")</f>
        <v/>
      </c>
      <c r="F396" s="16" t="str">
        <f>IF($C396,BETAW20T!E396,"")</f>
        <v/>
      </c>
      <c r="G396" s="16" t="str">
        <f>IF($C396,BETAW20T!F396,"")</f>
        <v/>
      </c>
      <c r="H396" s="17" t="str">
        <f>IF($C396,BETAW20T!G396,"")</f>
        <v/>
      </c>
      <c r="I396" s="16" t="str">
        <f>IF($C396,BETAW20T!H396,"")</f>
        <v/>
      </c>
      <c r="J396" s="18" t="str">
        <f>IF($C396,BETAW20T!I396,"")</f>
        <v/>
      </c>
      <c r="K396" s="17" t="str">
        <f>IF($C396,BETAW20T!J396,"")</f>
        <v/>
      </c>
      <c r="L396" s="16" t="str">
        <f>IF($C396,BETAW20T!K396,"")</f>
        <v/>
      </c>
      <c r="M396" s="15" t="str">
        <f>IF($C396,BETAW20T!L396,"")</f>
        <v/>
      </c>
      <c r="N396" s="14" t="str">
        <f>IF($C396,BETAW20T!M396,"")</f>
        <v/>
      </c>
      <c r="O396" s="13" t="str">
        <f>IF($C396,BETAW20T!N396,"")</f>
        <v/>
      </c>
      <c r="P396" s="12" t="str">
        <f>IF($C396,BETAW20T!O396,"")</f>
        <v/>
      </c>
    </row>
    <row r="397" spans="2:16" x14ac:dyDescent="0.3">
      <c r="B397" s="21">
        <f>BETAW20T!B397</f>
        <v>43844</v>
      </c>
      <c r="C397" s="73">
        <f t="shared" si="38"/>
        <v>0</v>
      </c>
      <c r="D397" s="20" t="str">
        <f>IF($C397,BETAW20T!C397,"")</f>
        <v/>
      </c>
      <c r="E397" s="19" t="str">
        <f>IF($C397,BETAW20T!D397,"")</f>
        <v/>
      </c>
      <c r="F397" s="16" t="str">
        <f>IF($C397,BETAW20T!E397,"")</f>
        <v/>
      </c>
      <c r="G397" s="16" t="str">
        <f>IF($C397,BETAW20T!F397,"")</f>
        <v/>
      </c>
      <c r="H397" s="17" t="str">
        <f>IF($C397,BETAW20T!G397,"")</f>
        <v/>
      </c>
      <c r="I397" s="16" t="str">
        <f>IF($C397,BETAW20T!H397,"")</f>
        <v/>
      </c>
      <c r="J397" s="18" t="str">
        <f>IF($C397,BETAW20T!I397,"")</f>
        <v/>
      </c>
      <c r="K397" s="17" t="str">
        <f>IF($C397,BETAW20T!J397,"")</f>
        <v/>
      </c>
      <c r="L397" s="16" t="str">
        <f>IF($C397,BETAW20T!K397,"")</f>
        <v/>
      </c>
      <c r="M397" s="15" t="str">
        <f>IF($C397,BETAW20T!L397,"")</f>
        <v/>
      </c>
      <c r="N397" s="14" t="str">
        <f>IF($C397,BETAW20T!M397,"")</f>
        <v/>
      </c>
      <c r="O397" s="13" t="str">
        <f>IF($C397,BETAW20T!N397,"")</f>
        <v/>
      </c>
      <c r="P397" s="12" t="str">
        <f>IF($C397,BETAW20T!O397,"")</f>
        <v/>
      </c>
    </row>
    <row r="398" spans="2:16" x14ac:dyDescent="0.3">
      <c r="B398" s="21">
        <f>BETAW20T!B398</f>
        <v>43843</v>
      </c>
      <c r="C398" s="73">
        <f t="shared" si="38"/>
        <v>0</v>
      </c>
      <c r="D398" s="20" t="str">
        <f>IF($C398,BETAW20T!C398,"")</f>
        <v/>
      </c>
      <c r="E398" s="19" t="str">
        <f>IF($C398,BETAW20T!D398,"")</f>
        <v/>
      </c>
      <c r="F398" s="16" t="str">
        <f>IF($C398,BETAW20T!E398,"")</f>
        <v/>
      </c>
      <c r="G398" s="16" t="str">
        <f>IF($C398,BETAW20T!F398,"")</f>
        <v/>
      </c>
      <c r="H398" s="17" t="str">
        <f>IF($C398,BETAW20T!G398,"")</f>
        <v/>
      </c>
      <c r="I398" s="16" t="str">
        <f>IF($C398,BETAW20T!H398,"")</f>
        <v/>
      </c>
      <c r="J398" s="18" t="str">
        <f>IF($C398,BETAW20T!I398,"")</f>
        <v/>
      </c>
      <c r="K398" s="17" t="str">
        <f>IF($C398,BETAW20T!J398,"")</f>
        <v/>
      </c>
      <c r="L398" s="16" t="str">
        <f>IF($C398,BETAW20T!K398,"")</f>
        <v/>
      </c>
      <c r="M398" s="15" t="str">
        <f>IF($C398,BETAW20T!L398,"")</f>
        <v/>
      </c>
      <c r="N398" s="14" t="str">
        <f>IF($C398,BETAW20T!M398,"")</f>
        <v/>
      </c>
      <c r="O398" s="13" t="str">
        <f>IF($C398,BETAW20T!N398,"")</f>
        <v/>
      </c>
      <c r="P398" s="12" t="str">
        <f>IF($C398,BETAW20T!O398,"")</f>
        <v/>
      </c>
    </row>
    <row r="399" spans="2:16" x14ac:dyDescent="0.3">
      <c r="B399" s="21">
        <f>BETAW20T!B399</f>
        <v>43840</v>
      </c>
      <c r="C399" s="73">
        <f t="shared" si="38"/>
        <v>0</v>
      </c>
      <c r="D399" s="20" t="str">
        <f>IF($C399,BETAW20T!C399,"")</f>
        <v/>
      </c>
      <c r="E399" s="19" t="str">
        <f>IF($C399,BETAW20T!D399,"")</f>
        <v/>
      </c>
      <c r="F399" s="16" t="str">
        <f>IF($C399,BETAW20T!E399,"")</f>
        <v/>
      </c>
      <c r="G399" s="16" t="str">
        <f>IF($C399,BETAW20T!F399,"")</f>
        <v/>
      </c>
      <c r="H399" s="17" t="str">
        <f>IF($C399,BETAW20T!G399,"")</f>
        <v/>
      </c>
      <c r="I399" s="16" t="str">
        <f>IF($C399,BETAW20T!H399,"")</f>
        <v/>
      </c>
      <c r="J399" s="18" t="str">
        <f>IF($C399,BETAW20T!I399,"")</f>
        <v/>
      </c>
      <c r="K399" s="17" t="str">
        <f>IF($C399,BETAW20T!J399,"")</f>
        <v/>
      </c>
      <c r="L399" s="16" t="str">
        <f>IF($C399,BETAW20T!K399,"")</f>
        <v/>
      </c>
      <c r="M399" s="15" t="str">
        <f>IF($C399,BETAW20T!L399,"")</f>
        <v/>
      </c>
      <c r="N399" s="14" t="str">
        <f>IF($C399,BETAW20T!M399,"")</f>
        <v/>
      </c>
      <c r="O399" s="13" t="str">
        <f>IF($C399,BETAW20T!N399,"")</f>
        <v/>
      </c>
      <c r="P399" s="12" t="str">
        <f>IF($C399,BETAW20T!O399,"")</f>
        <v/>
      </c>
    </row>
    <row r="400" spans="2:16" x14ac:dyDescent="0.3">
      <c r="B400" s="21">
        <f>BETAW20T!B400</f>
        <v>43839</v>
      </c>
      <c r="C400" s="73">
        <f t="shared" si="38"/>
        <v>0</v>
      </c>
      <c r="D400" s="20" t="str">
        <f>IF($C400,BETAW20T!C400,"")</f>
        <v/>
      </c>
      <c r="E400" s="19" t="str">
        <f>IF($C400,BETAW20T!D400,"")</f>
        <v/>
      </c>
      <c r="F400" s="16" t="str">
        <f>IF($C400,BETAW20T!E400,"")</f>
        <v/>
      </c>
      <c r="G400" s="16" t="str">
        <f>IF($C400,BETAW20T!F400,"")</f>
        <v/>
      </c>
      <c r="H400" s="17" t="str">
        <f>IF($C400,BETAW20T!G400,"")</f>
        <v/>
      </c>
      <c r="I400" s="16" t="str">
        <f>IF($C400,BETAW20T!H400,"")</f>
        <v/>
      </c>
      <c r="J400" s="18" t="str">
        <f>IF($C400,BETAW20T!I400,"")</f>
        <v/>
      </c>
      <c r="K400" s="17" t="str">
        <f>IF($C400,BETAW20T!J400,"")</f>
        <v/>
      </c>
      <c r="L400" s="16" t="str">
        <f>IF($C400,BETAW20T!K400,"")</f>
        <v/>
      </c>
      <c r="M400" s="15" t="str">
        <f>IF($C400,BETAW20T!L400,"")</f>
        <v/>
      </c>
      <c r="N400" s="14" t="str">
        <f>IF($C400,BETAW20T!M400,"")</f>
        <v/>
      </c>
      <c r="O400" s="13" t="str">
        <f>IF($C400,BETAW20T!N400,"")</f>
        <v/>
      </c>
      <c r="P400" s="12" t="str">
        <f>IF($C400,BETAW20T!O400,"")</f>
        <v/>
      </c>
    </row>
    <row r="401" spans="2:16" x14ac:dyDescent="0.3">
      <c r="B401" s="21">
        <f>BETAW20T!B401</f>
        <v>43838</v>
      </c>
      <c r="C401" s="73">
        <f t="shared" si="38"/>
        <v>0</v>
      </c>
      <c r="D401" s="20" t="str">
        <f>IF($C401,BETAW20T!C401,"")</f>
        <v/>
      </c>
      <c r="E401" s="19" t="str">
        <f>IF($C401,BETAW20T!D401,"")</f>
        <v/>
      </c>
      <c r="F401" s="16" t="str">
        <f>IF($C401,BETAW20T!E401,"")</f>
        <v/>
      </c>
      <c r="G401" s="16" t="str">
        <f>IF($C401,BETAW20T!F401,"")</f>
        <v/>
      </c>
      <c r="H401" s="17" t="str">
        <f>IF($C401,BETAW20T!G401,"")</f>
        <v/>
      </c>
      <c r="I401" s="16" t="str">
        <f>IF($C401,BETAW20T!H401,"")</f>
        <v/>
      </c>
      <c r="J401" s="18" t="str">
        <f>IF($C401,BETAW20T!I401,"")</f>
        <v/>
      </c>
      <c r="K401" s="17" t="str">
        <f>IF($C401,BETAW20T!J401,"")</f>
        <v/>
      </c>
      <c r="L401" s="16" t="str">
        <f>IF($C401,BETAW20T!K401,"")</f>
        <v/>
      </c>
      <c r="M401" s="15" t="str">
        <f>IF($C401,BETAW20T!L401,"")</f>
        <v/>
      </c>
      <c r="N401" s="14" t="str">
        <f>IF($C401,BETAW20T!M401,"")</f>
        <v/>
      </c>
      <c r="O401" s="13" t="str">
        <f>IF($C401,BETAW20T!N401,"")</f>
        <v/>
      </c>
      <c r="P401" s="12" t="str">
        <f>IF($C401,BETAW20T!O401,"")</f>
        <v/>
      </c>
    </row>
    <row r="402" spans="2:16" x14ac:dyDescent="0.3">
      <c r="B402" s="21">
        <f>BETAW20T!B402</f>
        <v>43837</v>
      </c>
      <c r="C402" s="73">
        <f t="shared" si="38"/>
        <v>0</v>
      </c>
      <c r="D402" s="20" t="str">
        <f>IF($C402,BETAW20T!C402,"")</f>
        <v/>
      </c>
      <c r="E402" s="19" t="str">
        <f>IF($C402,BETAW20T!D402,"")</f>
        <v/>
      </c>
      <c r="F402" s="16" t="str">
        <f>IF($C402,BETAW20T!E402,"")</f>
        <v/>
      </c>
      <c r="G402" s="16" t="str">
        <f>IF($C402,BETAW20T!F402,"")</f>
        <v/>
      </c>
      <c r="H402" s="17" t="str">
        <f>IF($C402,BETAW20T!G402,"")</f>
        <v/>
      </c>
      <c r="I402" s="16" t="str">
        <f>IF($C402,BETAW20T!H402,"")</f>
        <v/>
      </c>
      <c r="J402" s="18" t="str">
        <f>IF($C402,BETAW20T!I402,"")</f>
        <v/>
      </c>
      <c r="K402" s="17" t="str">
        <f>IF($C402,BETAW20T!J402,"")</f>
        <v/>
      </c>
      <c r="L402" s="16" t="str">
        <f>IF($C402,BETAW20T!K402,"")</f>
        <v/>
      </c>
      <c r="M402" s="15" t="str">
        <f>IF($C402,BETAW20T!L402,"")</f>
        <v/>
      </c>
      <c r="N402" s="14" t="str">
        <f>IF($C402,BETAW20T!M402,"")</f>
        <v/>
      </c>
      <c r="O402" s="13" t="str">
        <f>IF($C402,BETAW20T!N402,"")</f>
        <v/>
      </c>
      <c r="P402" s="12" t="str">
        <f>IF($C402,BETAW20T!O402,"")</f>
        <v/>
      </c>
    </row>
    <row r="403" spans="2:16" x14ac:dyDescent="0.3">
      <c r="B403" s="21">
        <f>BETAW20T!B403</f>
        <v>43833</v>
      </c>
      <c r="C403" s="73">
        <f t="shared" si="38"/>
        <v>0</v>
      </c>
      <c r="D403" s="20" t="str">
        <f>IF($C403,BETAW20T!C403,"")</f>
        <v/>
      </c>
      <c r="E403" s="19" t="str">
        <f>IF($C403,BETAW20T!D403,"")</f>
        <v/>
      </c>
      <c r="F403" s="16" t="str">
        <f>IF($C403,BETAW20T!E403,"")</f>
        <v/>
      </c>
      <c r="G403" s="16" t="str">
        <f>IF($C403,BETAW20T!F403,"")</f>
        <v/>
      </c>
      <c r="H403" s="17" t="str">
        <f>IF($C403,BETAW20T!G403,"")</f>
        <v/>
      </c>
      <c r="I403" s="16" t="str">
        <f>IF($C403,BETAW20T!H403,"")</f>
        <v/>
      </c>
      <c r="J403" s="18" t="str">
        <f>IF($C403,BETAW20T!I403,"")</f>
        <v/>
      </c>
      <c r="K403" s="17" t="str">
        <f>IF($C403,BETAW20T!J403,"")</f>
        <v/>
      </c>
      <c r="L403" s="16" t="str">
        <f>IF($C403,BETAW20T!K403,"")</f>
        <v/>
      </c>
      <c r="M403" s="15" t="str">
        <f>IF($C403,BETAW20T!L403,"")</f>
        <v/>
      </c>
      <c r="N403" s="14" t="str">
        <f>IF($C403,BETAW20T!M403,"")</f>
        <v/>
      </c>
      <c r="O403" s="13" t="str">
        <f>IF($C403,BETAW20T!N403,"")</f>
        <v/>
      </c>
      <c r="P403" s="12" t="str">
        <f>IF($C403,BETAW20T!O403,"")</f>
        <v/>
      </c>
    </row>
    <row r="404" spans="2:16" x14ac:dyDescent="0.3">
      <c r="B404" s="21">
        <f>BETAW20T!B404</f>
        <v>43832</v>
      </c>
      <c r="C404" s="73">
        <f t="shared" si="38"/>
        <v>0</v>
      </c>
      <c r="D404" s="20" t="str">
        <f>IF($C404,BETAW20T!C404,"")</f>
        <v/>
      </c>
      <c r="E404" s="19" t="str">
        <f>IF($C404,BETAW20T!D404,"")</f>
        <v/>
      </c>
      <c r="F404" s="16" t="str">
        <f>IF($C404,BETAW20T!E404,"")</f>
        <v/>
      </c>
      <c r="G404" s="16" t="str">
        <f>IF($C404,BETAW20T!F404,"")</f>
        <v/>
      </c>
      <c r="H404" s="17" t="str">
        <f>IF($C404,BETAW20T!G404,"")</f>
        <v/>
      </c>
      <c r="I404" s="16" t="str">
        <f>IF($C404,BETAW20T!H404,"")</f>
        <v/>
      </c>
      <c r="J404" s="18" t="str">
        <f>IF($C404,BETAW20T!I404,"")</f>
        <v/>
      </c>
      <c r="K404" s="17" t="str">
        <f>IF($C404,BETAW20T!J404,"")</f>
        <v/>
      </c>
      <c r="L404" s="16" t="str">
        <f>IF($C404,BETAW20T!K404,"")</f>
        <v/>
      </c>
      <c r="M404" s="15" t="str">
        <f>IF($C404,BETAW20T!L404,"")</f>
        <v/>
      </c>
      <c r="N404" s="14" t="str">
        <f>IF($C404,BETAW20T!M404,"")</f>
        <v/>
      </c>
      <c r="O404" s="13" t="str">
        <f>IF($C404,BETAW20T!N404,"")</f>
        <v/>
      </c>
      <c r="P404" s="12" t="str">
        <f>IF($C404,BETAW20T!O404,"")</f>
        <v/>
      </c>
    </row>
    <row r="405" spans="2:16" x14ac:dyDescent="0.3">
      <c r="B405" s="21">
        <f>BETAW20T!B405</f>
        <v>43829</v>
      </c>
      <c r="C405" s="73">
        <f t="shared" si="38"/>
        <v>0</v>
      </c>
      <c r="D405" s="20" t="str">
        <f>IF($C405,BETAW20T!C405,"")</f>
        <v/>
      </c>
      <c r="E405" s="19" t="str">
        <f>IF($C405,BETAW20T!D405,"")</f>
        <v/>
      </c>
      <c r="F405" s="16" t="str">
        <f>IF($C405,BETAW20T!E405,"")</f>
        <v/>
      </c>
      <c r="G405" s="16" t="str">
        <f>IF($C405,BETAW20T!F405,"")</f>
        <v/>
      </c>
      <c r="H405" s="17" t="str">
        <f>IF($C405,BETAW20T!G405,"")</f>
        <v/>
      </c>
      <c r="I405" s="16" t="str">
        <f>IF($C405,BETAW20T!H405,"")</f>
        <v/>
      </c>
      <c r="J405" s="18" t="str">
        <f>IF($C405,BETAW20T!I405,"")</f>
        <v/>
      </c>
      <c r="K405" s="17" t="str">
        <f>IF($C405,BETAW20T!J405,"")</f>
        <v/>
      </c>
      <c r="L405" s="16" t="str">
        <f>IF($C405,BETAW20T!K405,"")</f>
        <v/>
      </c>
      <c r="M405" s="15" t="str">
        <f>IF($C405,BETAW20T!L405,"")</f>
        <v/>
      </c>
      <c r="N405" s="14" t="str">
        <f>IF($C405,BETAW20T!M405,"")</f>
        <v/>
      </c>
      <c r="O405" s="13" t="str">
        <f>IF($C405,BETAW20T!N405,"")</f>
        <v/>
      </c>
      <c r="P405" s="12" t="str">
        <f>IF($C405,BETAW20T!O405,"")</f>
        <v/>
      </c>
    </row>
    <row r="406" spans="2:16" x14ac:dyDescent="0.3">
      <c r="B406" s="21">
        <f>BETAW20T!B406</f>
        <v>43826</v>
      </c>
      <c r="C406" s="73">
        <f t="shared" si="38"/>
        <v>0</v>
      </c>
      <c r="D406" s="20" t="str">
        <f>IF($C406,BETAW20T!C406,"")</f>
        <v/>
      </c>
      <c r="E406" s="19" t="str">
        <f>IF($C406,BETAW20T!D406,"")</f>
        <v/>
      </c>
      <c r="F406" s="16" t="str">
        <f>IF($C406,BETAW20T!E406,"")</f>
        <v/>
      </c>
      <c r="G406" s="16" t="str">
        <f>IF($C406,BETAW20T!F406,"")</f>
        <v/>
      </c>
      <c r="H406" s="17" t="str">
        <f>IF($C406,BETAW20T!G406,"")</f>
        <v/>
      </c>
      <c r="I406" s="16" t="str">
        <f>IF($C406,BETAW20T!H406,"")</f>
        <v/>
      </c>
      <c r="J406" s="18" t="str">
        <f>IF($C406,BETAW20T!I406,"")</f>
        <v/>
      </c>
      <c r="K406" s="17" t="str">
        <f>IF($C406,BETAW20T!J406,"")</f>
        <v/>
      </c>
      <c r="L406" s="16" t="str">
        <f>IF($C406,BETAW20T!K406,"")</f>
        <v/>
      </c>
      <c r="M406" s="15" t="str">
        <f>IF($C406,BETAW20T!L406,"")</f>
        <v/>
      </c>
      <c r="N406" s="14" t="str">
        <f>IF($C406,BETAW20T!M406,"")</f>
        <v/>
      </c>
      <c r="O406" s="13" t="str">
        <f>IF($C406,BETAW20T!N406,"")</f>
        <v/>
      </c>
      <c r="P406" s="12" t="str">
        <f>IF($C406,BETAW20T!O406,"")</f>
        <v/>
      </c>
    </row>
    <row r="407" spans="2:16" x14ac:dyDescent="0.3">
      <c r="B407" s="21">
        <f>BETAW20T!B407</f>
        <v>43822</v>
      </c>
      <c r="C407" s="73">
        <f t="shared" si="38"/>
        <v>0</v>
      </c>
      <c r="D407" s="20" t="str">
        <f>IF($C407,BETAW20T!C407,"")</f>
        <v/>
      </c>
      <c r="E407" s="19" t="str">
        <f>IF($C407,BETAW20T!D407,"")</f>
        <v/>
      </c>
      <c r="F407" s="16" t="str">
        <f>IF($C407,BETAW20T!E407,"")</f>
        <v/>
      </c>
      <c r="G407" s="16" t="str">
        <f>IF($C407,BETAW20T!F407,"")</f>
        <v/>
      </c>
      <c r="H407" s="17" t="str">
        <f>IF($C407,BETAW20T!G407,"")</f>
        <v/>
      </c>
      <c r="I407" s="16" t="str">
        <f>IF($C407,BETAW20T!H407,"")</f>
        <v/>
      </c>
      <c r="J407" s="18" t="str">
        <f>IF($C407,BETAW20T!I407,"")</f>
        <v/>
      </c>
      <c r="K407" s="17" t="str">
        <f>IF($C407,BETAW20T!J407,"")</f>
        <v/>
      </c>
      <c r="L407" s="16" t="str">
        <f>IF($C407,BETAW20T!K407,"")</f>
        <v/>
      </c>
      <c r="M407" s="15" t="str">
        <f>IF($C407,BETAW20T!L407,"")</f>
        <v/>
      </c>
      <c r="N407" s="14" t="str">
        <f>IF($C407,BETAW20T!M407,"")</f>
        <v/>
      </c>
      <c r="O407" s="13" t="str">
        <f>IF($C407,BETAW20T!N407,"")</f>
        <v/>
      </c>
      <c r="P407" s="12" t="str">
        <f>IF($C407,BETAW20T!O407,"")</f>
        <v/>
      </c>
    </row>
    <row r="408" spans="2:16" x14ac:dyDescent="0.3">
      <c r="B408" s="21">
        <f>BETAW20T!B408</f>
        <v>43819</v>
      </c>
      <c r="C408" s="73">
        <f t="shared" si="38"/>
        <v>0</v>
      </c>
      <c r="D408" s="20" t="str">
        <f>IF($C408,BETAW20T!C408,"")</f>
        <v/>
      </c>
      <c r="E408" s="19" t="str">
        <f>IF($C408,BETAW20T!D408,"")</f>
        <v/>
      </c>
      <c r="F408" s="16" t="str">
        <f>IF($C408,BETAW20T!E408,"")</f>
        <v/>
      </c>
      <c r="G408" s="16" t="str">
        <f>IF($C408,BETAW20T!F408,"")</f>
        <v/>
      </c>
      <c r="H408" s="17" t="str">
        <f>IF($C408,BETAW20T!G408,"")</f>
        <v/>
      </c>
      <c r="I408" s="16" t="str">
        <f>IF($C408,BETAW20T!H408,"")</f>
        <v/>
      </c>
      <c r="J408" s="18" t="str">
        <f>IF($C408,BETAW20T!I408,"")</f>
        <v/>
      </c>
      <c r="K408" s="17" t="str">
        <f>IF($C408,BETAW20T!J408,"")</f>
        <v/>
      </c>
      <c r="L408" s="16" t="str">
        <f>IF($C408,BETAW20T!K408,"")</f>
        <v/>
      </c>
      <c r="M408" s="15" t="str">
        <f>IF($C408,BETAW20T!L408,"")</f>
        <v/>
      </c>
      <c r="N408" s="14" t="str">
        <f>IF($C408,BETAW20T!M408,"")</f>
        <v/>
      </c>
      <c r="O408" s="13" t="str">
        <f>IF($C408,BETAW20T!N408,"")</f>
        <v/>
      </c>
      <c r="P408" s="12" t="str">
        <f>IF($C408,BETAW20T!O408,"")</f>
        <v/>
      </c>
    </row>
    <row r="409" spans="2:16" x14ac:dyDescent="0.3">
      <c r="B409" s="21">
        <f>BETAW20T!B409</f>
        <v>43818</v>
      </c>
      <c r="C409" s="73">
        <f t="shared" si="38"/>
        <v>0</v>
      </c>
      <c r="D409" s="20" t="str">
        <f>IF($C409,BETAW20T!C409,"")</f>
        <v/>
      </c>
      <c r="E409" s="19" t="str">
        <f>IF($C409,BETAW20T!D409,"")</f>
        <v/>
      </c>
      <c r="F409" s="16" t="str">
        <f>IF($C409,BETAW20T!E409,"")</f>
        <v/>
      </c>
      <c r="G409" s="16" t="str">
        <f>IF($C409,BETAW20T!F409,"")</f>
        <v/>
      </c>
      <c r="H409" s="17" t="str">
        <f>IF($C409,BETAW20T!G409,"")</f>
        <v/>
      </c>
      <c r="I409" s="16" t="str">
        <f>IF($C409,BETAW20T!H409,"")</f>
        <v/>
      </c>
      <c r="J409" s="18" t="str">
        <f>IF($C409,BETAW20T!I409,"")</f>
        <v/>
      </c>
      <c r="K409" s="17" t="str">
        <f>IF($C409,BETAW20T!J409,"")</f>
        <v/>
      </c>
      <c r="L409" s="16" t="str">
        <f>IF($C409,BETAW20T!K409,"")</f>
        <v/>
      </c>
      <c r="M409" s="15" t="str">
        <f>IF($C409,BETAW20T!L409,"")</f>
        <v/>
      </c>
      <c r="N409" s="14" t="str">
        <f>IF($C409,BETAW20T!M409,"")</f>
        <v/>
      </c>
      <c r="O409" s="13" t="str">
        <f>IF($C409,BETAW20T!N409,"")</f>
        <v/>
      </c>
      <c r="P409" s="12" t="str">
        <f>IF($C409,BETAW20T!O409,"")</f>
        <v/>
      </c>
    </row>
    <row r="410" spans="2:16" x14ac:dyDescent="0.3">
      <c r="B410" s="21">
        <f>BETAW20T!B410</f>
        <v>43817</v>
      </c>
      <c r="C410" s="73">
        <f t="shared" si="38"/>
        <v>0</v>
      </c>
      <c r="D410" s="20" t="str">
        <f>IF($C410,BETAW20T!C410,"")</f>
        <v/>
      </c>
      <c r="E410" s="19" t="str">
        <f>IF($C410,BETAW20T!D410,"")</f>
        <v/>
      </c>
      <c r="F410" s="16" t="str">
        <f>IF($C410,BETAW20T!E410,"")</f>
        <v/>
      </c>
      <c r="G410" s="16" t="str">
        <f>IF($C410,BETAW20T!F410,"")</f>
        <v/>
      </c>
      <c r="H410" s="17" t="str">
        <f>IF($C410,BETAW20T!G410,"")</f>
        <v/>
      </c>
      <c r="I410" s="16" t="str">
        <f>IF($C410,BETAW20T!H410,"")</f>
        <v/>
      </c>
      <c r="J410" s="18" t="str">
        <f>IF($C410,BETAW20T!I410,"")</f>
        <v/>
      </c>
      <c r="K410" s="17" t="str">
        <f>IF($C410,BETAW20T!J410,"")</f>
        <v/>
      </c>
      <c r="L410" s="16" t="str">
        <f>IF($C410,BETAW20T!K410,"")</f>
        <v/>
      </c>
      <c r="M410" s="15" t="str">
        <f>IF($C410,BETAW20T!L410,"")</f>
        <v/>
      </c>
      <c r="N410" s="14" t="str">
        <f>IF($C410,BETAW20T!M410,"")</f>
        <v/>
      </c>
      <c r="O410" s="13" t="str">
        <f>IF($C410,BETAW20T!N410,"")</f>
        <v/>
      </c>
      <c r="P410" s="12" t="str">
        <f>IF($C410,BETAW20T!O410,"")</f>
        <v/>
      </c>
    </row>
    <row r="411" spans="2:16" x14ac:dyDescent="0.3">
      <c r="B411" s="21">
        <f>BETAW20T!B411</f>
        <v>43816</v>
      </c>
      <c r="C411" s="73">
        <f t="shared" si="38"/>
        <v>0</v>
      </c>
      <c r="D411" s="20" t="str">
        <f>IF($C411,BETAW20T!C411,"")</f>
        <v/>
      </c>
      <c r="E411" s="19" t="str">
        <f>IF($C411,BETAW20T!D411,"")</f>
        <v/>
      </c>
      <c r="F411" s="16" t="str">
        <f>IF($C411,BETAW20T!E411,"")</f>
        <v/>
      </c>
      <c r="G411" s="16" t="str">
        <f>IF($C411,BETAW20T!F411,"")</f>
        <v/>
      </c>
      <c r="H411" s="17" t="str">
        <f>IF($C411,BETAW20T!G411,"")</f>
        <v/>
      </c>
      <c r="I411" s="16" t="str">
        <f>IF($C411,BETAW20T!H411,"")</f>
        <v/>
      </c>
      <c r="J411" s="18" t="str">
        <f>IF($C411,BETAW20T!I411,"")</f>
        <v/>
      </c>
      <c r="K411" s="17" t="str">
        <f>IF($C411,BETAW20T!J411,"")</f>
        <v/>
      </c>
      <c r="L411" s="16" t="str">
        <f>IF($C411,BETAW20T!K411,"")</f>
        <v/>
      </c>
      <c r="M411" s="15" t="str">
        <f>IF($C411,BETAW20T!L411,"")</f>
        <v/>
      </c>
      <c r="N411" s="14" t="str">
        <f>IF($C411,BETAW20T!M411,"")</f>
        <v/>
      </c>
      <c r="O411" s="13" t="str">
        <f>IF($C411,BETAW20T!N411,"")</f>
        <v/>
      </c>
      <c r="P411" s="12" t="str">
        <f>IF($C411,BETAW20T!O411,"")</f>
        <v/>
      </c>
    </row>
    <row r="412" spans="2:16" x14ac:dyDescent="0.3">
      <c r="B412" s="21">
        <f>BETAW20T!B412</f>
        <v>43815</v>
      </c>
      <c r="C412" s="73">
        <f t="shared" si="38"/>
        <v>0</v>
      </c>
      <c r="D412" s="20" t="str">
        <f>IF($C412,BETAW20T!C412,"")</f>
        <v/>
      </c>
      <c r="E412" s="19" t="str">
        <f>IF($C412,BETAW20T!D412,"")</f>
        <v/>
      </c>
      <c r="F412" s="16" t="str">
        <f>IF($C412,BETAW20T!E412,"")</f>
        <v/>
      </c>
      <c r="G412" s="16" t="str">
        <f>IF($C412,BETAW20T!F412,"")</f>
        <v/>
      </c>
      <c r="H412" s="17" t="str">
        <f>IF($C412,BETAW20T!G412,"")</f>
        <v/>
      </c>
      <c r="I412" s="16" t="str">
        <f>IF($C412,BETAW20T!H412,"")</f>
        <v/>
      </c>
      <c r="J412" s="18" t="str">
        <f>IF($C412,BETAW20T!I412,"")</f>
        <v/>
      </c>
      <c r="K412" s="17" t="str">
        <f>IF($C412,BETAW20T!J412,"")</f>
        <v/>
      </c>
      <c r="L412" s="16" t="str">
        <f>IF($C412,BETAW20T!K412,"")</f>
        <v/>
      </c>
      <c r="M412" s="15" t="str">
        <f>IF($C412,BETAW20T!L412,"")</f>
        <v/>
      </c>
      <c r="N412" s="14" t="str">
        <f>IF($C412,BETAW20T!M412,"")</f>
        <v/>
      </c>
      <c r="O412" s="13" t="str">
        <f>IF($C412,BETAW20T!N412,"")</f>
        <v/>
      </c>
      <c r="P412" s="12" t="str">
        <f>IF($C412,BETAW20T!O412,"")</f>
        <v/>
      </c>
    </row>
    <row r="413" spans="2:16" x14ac:dyDescent="0.3">
      <c r="B413" s="21">
        <f>BETAW20T!B413</f>
        <v>43812</v>
      </c>
      <c r="C413" s="73">
        <f t="shared" si="38"/>
        <v>0</v>
      </c>
      <c r="D413" s="20" t="str">
        <f>IF($C413,BETAW20T!C413,"")</f>
        <v/>
      </c>
      <c r="E413" s="19" t="str">
        <f>IF($C413,BETAW20T!D413,"")</f>
        <v/>
      </c>
      <c r="F413" s="16" t="str">
        <f>IF($C413,BETAW20T!E413,"")</f>
        <v/>
      </c>
      <c r="G413" s="16" t="str">
        <f>IF($C413,BETAW20T!F413,"")</f>
        <v/>
      </c>
      <c r="H413" s="17" t="str">
        <f>IF($C413,BETAW20T!G413,"")</f>
        <v/>
      </c>
      <c r="I413" s="16" t="str">
        <f>IF($C413,BETAW20T!H413,"")</f>
        <v/>
      </c>
      <c r="J413" s="18" t="str">
        <f>IF($C413,BETAW20T!I413,"")</f>
        <v/>
      </c>
      <c r="K413" s="17" t="str">
        <f>IF($C413,BETAW20T!J413,"")</f>
        <v/>
      </c>
      <c r="L413" s="16" t="str">
        <f>IF($C413,BETAW20T!K413,"")</f>
        <v/>
      </c>
      <c r="M413" s="15" t="str">
        <f>IF($C413,BETAW20T!L413,"")</f>
        <v/>
      </c>
      <c r="N413" s="14" t="str">
        <f>IF($C413,BETAW20T!M413,"")</f>
        <v/>
      </c>
      <c r="O413" s="13" t="str">
        <f>IF($C413,BETAW20T!N413,"")</f>
        <v/>
      </c>
      <c r="P413" s="12" t="str">
        <f>IF($C413,BETAW20T!O413,"")</f>
        <v/>
      </c>
    </row>
    <row r="414" spans="2:16" x14ac:dyDescent="0.3">
      <c r="B414" s="21">
        <f>BETAW20T!B414</f>
        <v>43811</v>
      </c>
      <c r="C414" s="73">
        <f t="shared" si="38"/>
        <v>0</v>
      </c>
      <c r="D414" s="20" t="str">
        <f>IF($C414,BETAW20T!C414,"")</f>
        <v/>
      </c>
      <c r="E414" s="19" t="str">
        <f>IF($C414,BETAW20T!D414,"")</f>
        <v/>
      </c>
      <c r="F414" s="16" t="str">
        <f>IF($C414,BETAW20T!E414,"")</f>
        <v/>
      </c>
      <c r="G414" s="16" t="str">
        <f>IF($C414,BETAW20T!F414,"")</f>
        <v/>
      </c>
      <c r="H414" s="17" t="str">
        <f>IF($C414,BETAW20T!G414,"")</f>
        <v/>
      </c>
      <c r="I414" s="16" t="str">
        <f>IF($C414,BETAW20T!H414,"")</f>
        <v/>
      </c>
      <c r="J414" s="18" t="str">
        <f>IF($C414,BETAW20T!I414,"")</f>
        <v/>
      </c>
      <c r="K414" s="17" t="str">
        <f>IF($C414,BETAW20T!J414,"")</f>
        <v/>
      </c>
      <c r="L414" s="16" t="str">
        <f>IF($C414,BETAW20T!K414,"")</f>
        <v/>
      </c>
      <c r="M414" s="15" t="str">
        <f>IF($C414,BETAW20T!L414,"")</f>
        <v/>
      </c>
      <c r="N414" s="14" t="str">
        <f>IF($C414,BETAW20T!M414,"")</f>
        <v/>
      </c>
      <c r="O414" s="13" t="str">
        <f>IF($C414,BETAW20T!N414,"")</f>
        <v/>
      </c>
      <c r="P414" s="12" t="str">
        <f>IF($C414,BETAW20T!O414,"")</f>
        <v/>
      </c>
    </row>
    <row r="415" spans="2:16" x14ac:dyDescent="0.3">
      <c r="B415" s="21">
        <f>BETAW20T!B415</f>
        <v>43810</v>
      </c>
      <c r="C415" s="73">
        <f t="shared" si="38"/>
        <v>0</v>
      </c>
      <c r="D415" s="20" t="str">
        <f>IF($C415,BETAW20T!C415,"")</f>
        <v/>
      </c>
      <c r="E415" s="19" t="str">
        <f>IF($C415,BETAW20T!D415,"")</f>
        <v/>
      </c>
      <c r="F415" s="16" t="str">
        <f>IF($C415,BETAW20T!E415,"")</f>
        <v/>
      </c>
      <c r="G415" s="16" t="str">
        <f>IF($C415,BETAW20T!F415,"")</f>
        <v/>
      </c>
      <c r="H415" s="17" t="str">
        <f>IF($C415,BETAW20T!G415,"")</f>
        <v/>
      </c>
      <c r="I415" s="16" t="str">
        <f>IF($C415,BETAW20T!H415,"")</f>
        <v/>
      </c>
      <c r="J415" s="18" t="str">
        <f>IF($C415,BETAW20T!I415,"")</f>
        <v/>
      </c>
      <c r="K415" s="17" t="str">
        <f>IF($C415,BETAW20T!J415,"")</f>
        <v/>
      </c>
      <c r="L415" s="16" t="str">
        <f>IF($C415,BETAW20T!K415,"")</f>
        <v/>
      </c>
      <c r="M415" s="15" t="str">
        <f>IF($C415,BETAW20T!L415,"")</f>
        <v/>
      </c>
      <c r="N415" s="14" t="str">
        <f>IF($C415,BETAW20T!M415,"")</f>
        <v/>
      </c>
      <c r="O415" s="13" t="str">
        <f>IF($C415,BETAW20T!N415,"")</f>
        <v/>
      </c>
      <c r="P415" s="12" t="str">
        <f>IF($C415,BETAW20T!O415,"")</f>
        <v/>
      </c>
    </row>
    <row r="416" spans="2:16" x14ac:dyDescent="0.3">
      <c r="B416" s="21">
        <f>BETAW20T!B416</f>
        <v>43809</v>
      </c>
      <c r="C416" s="73">
        <f t="shared" si="38"/>
        <v>0</v>
      </c>
      <c r="D416" s="20" t="str">
        <f>IF($C416,BETAW20T!C416,"")</f>
        <v/>
      </c>
      <c r="E416" s="19" t="str">
        <f>IF($C416,BETAW20T!D416,"")</f>
        <v/>
      </c>
      <c r="F416" s="16" t="str">
        <f>IF($C416,BETAW20T!E416,"")</f>
        <v/>
      </c>
      <c r="G416" s="16" t="str">
        <f>IF($C416,BETAW20T!F416,"")</f>
        <v/>
      </c>
      <c r="H416" s="17" t="str">
        <f>IF($C416,BETAW20T!G416,"")</f>
        <v/>
      </c>
      <c r="I416" s="16" t="str">
        <f>IF($C416,BETAW20T!H416,"")</f>
        <v/>
      </c>
      <c r="J416" s="18" t="str">
        <f>IF($C416,BETAW20T!I416,"")</f>
        <v/>
      </c>
      <c r="K416" s="17" t="str">
        <f>IF($C416,BETAW20T!J416,"")</f>
        <v/>
      </c>
      <c r="L416" s="16" t="str">
        <f>IF($C416,BETAW20T!K416,"")</f>
        <v/>
      </c>
      <c r="M416" s="15" t="str">
        <f>IF($C416,BETAW20T!L416,"")</f>
        <v/>
      </c>
      <c r="N416" s="14" t="str">
        <f>IF($C416,BETAW20T!M416,"")</f>
        <v/>
      </c>
      <c r="O416" s="13" t="str">
        <f>IF($C416,BETAW20T!N416,"")</f>
        <v/>
      </c>
      <c r="P416" s="12" t="str">
        <f>IF($C416,BETAW20T!O416,"")</f>
        <v/>
      </c>
    </row>
    <row r="417" spans="2:16" x14ac:dyDescent="0.3">
      <c r="B417" s="21">
        <f>BETAW20T!B417</f>
        <v>43808</v>
      </c>
      <c r="C417" s="73">
        <f t="shared" si="38"/>
        <v>0</v>
      </c>
      <c r="D417" s="20" t="str">
        <f>IF($C417,BETAW20T!C417,"")</f>
        <v/>
      </c>
      <c r="E417" s="19" t="str">
        <f>IF($C417,BETAW20T!D417,"")</f>
        <v/>
      </c>
      <c r="F417" s="16" t="str">
        <f>IF($C417,BETAW20T!E417,"")</f>
        <v/>
      </c>
      <c r="G417" s="16" t="str">
        <f>IF($C417,BETAW20T!F417,"")</f>
        <v/>
      </c>
      <c r="H417" s="17" t="str">
        <f>IF($C417,BETAW20T!G417,"")</f>
        <v/>
      </c>
      <c r="I417" s="16" t="str">
        <f>IF($C417,BETAW20T!H417,"")</f>
        <v/>
      </c>
      <c r="J417" s="18" t="str">
        <f>IF($C417,BETAW20T!I417,"")</f>
        <v/>
      </c>
      <c r="K417" s="17" t="str">
        <f>IF($C417,BETAW20T!J417,"")</f>
        <v/>
      </c>
      <c r="L417" s="16" t="str">
        <f>IF($C417,BETAW20T!K417,"")</f>
        <v/>
      </c>
      <c r="M417" s="15" t="str">
        <f>IF($C417,BETAW20T!L417,"")</f>
        <v/>
      </c>
      <c r="N417" s="14" t="str">
        <f>IF($C417,BETAW20T!M417,"")</f>
        <v/>
      </c>
      <c r="O417" s="13" t="str">
        <f>IF($C417,BETAW20T!N417,"")</f>
        <v/>
      </c>
      <c r="P417" s="12" t="str">
        <f>IF($C417,BETAW20T!O417,"")</f>
        <v/>
      </c>
    </row>
    <row r="418" spans="2:16" x14ac:dyDescent="0.3">
      <c r="B418" s="21">
        <f>BETAW20T!B418</f>
        <v>43805</v>
      </c>
      <c r="C418" s="73">
        <f t="shared" si="38"/>
        <v>0</v>
      </c>
      <c r="D418" s="20" t="str">
        <f>IF($C418,BETAW20T!C418,"")</f>
        <v/>
      </c>
      <c r="E418" s="19" t="str">
        <f>IF($C418,BETAW20T!D418,"")</f>
        <v/>
      </c>
      <c r="F418" s="16" t="str">
        <f>IF($C418,BETAW20T!E418,"")</f>
        <v/>
      </c>
      <c r="G418" s="16" t="str">
        <f>IF($C418,BETAW20T!F418,"")</f>
        <v/>
      </c>
      <c r="H418" s="17" t="str">
        <f>IF($C418,BETAW20T!G418,"")</f>
        <v/>
      </c>
      <c r="I418" s="16" t="str">
        <f>IF($C418,BETAW20T!H418,"")</f>
        <v/>
      </c>
      <c r="J418" s="18" t="str">
        <f>IF($C418,BETAW20T!I418,"")</f>
        <v/>
      </c>
      <c r="K418" s="17" t="str">
        <f>IF($C418,BETAW20T!J418,"")</f>
        <v/>
      </c>
      <c r="L418" s="16" t="str">
        <f>IF($C418,BETAW20T!K418,"")</f>
        <v/>
      </c>
      <c r="M418" s="15" t="str">
        <f>IF($C418,BETAW20T!L418,"")</f>
        <v/>
      </c>
      <c r="N418" s="14" t="str">
        <f>IF($C418,BETAW20T!M418,"")</f>
        <v/>
      </c>
      <c r="O418" s="13" t="str">
        <f>IF($C418,BETAW20T!N418,"")</f>
        <v/>
      </c>
      <c r="P418" s="12" t="str">
        <f>IF($C418,BETAW20T!O418,"")</f>
        <v/>
      </c>
    </row>
    <row r="419" spans="2:16" x14ac:dyDescent="0.3">
      <c r="B419" s="21">
        <f>BETAW20T!B419</f>
        <v>43804</v>
      </c>
      <c r="C419" s="73">
        <f t="shared" si="38"/>
        <v>0</v>
      </c>
      <c r="D419" s="20" t="str">
        <f>IF($C419,BETAW20T!C419,"")</f>
        <v/>
      </c>
      <c r="E419" s="19" t="str">
        <f>IF($C419,BETAW20T!D419,"")</f>
        <v/>
      </c>
      <c r="F419" s="16" t="str">
        <f>IF($C419,BETAW20T!E419,"")</f>
        <v/>
      </c>
      <c r="G419" s="16" t="str">
        <f>IF($C419,BETAW20T!F419,"")</f>
        <v/>
      </c>
      <c r="H419" s="17" t="str">
        <f>IF($C419,BETAW20T!G419,"")</f>
        <v/>
      </c>
      <c r="I419" s="16" t="str">
        <f>IF($C419,BETAW20T!H419,"")</f>
        <v/>
      </c>
      <c r="J419" s="18" t="str">
        <f>IF($C419,BETAW20T!I419,"")</f>
        <v/>
      </c>
      <c r="K419" s="17" t="str">
        <f>IF($C419,BETAW20T!J419,"")</f>
        <v/>
      </c>
      <c r="L419" s="16" t="str">
        <f>IF($C419,BETAW20T!K419,"")</f>
        <v/>
      </c>
      <c r="M419" s="15" t="str">
        <f>IF($C419,BETAW20T!L419,"")</f>
        <v/>
      </c>
      <c r="N419" s="14" t="str">
        <f>IF($C419,BETAW20T!M419,"")</f>
        <v/>
      </c>
      <c r="O419" s="13" t="str">
        <f>IF($C419,BETAW20T!N419,"")</f>
        <v/>
      </c>
      <c r="P419" s="12" t="str">
        <f>IF($C419,BETAW20T!O419,"")</f>
        <v/>
      </c>
    </row>
    <row r="420" spans="2:16" x14ac:dyDescent="0.3">
      <c r="B420" s="21">
        <f>BETAW20T!B420</f>
        <v>43803</v>
      </c>
      <c r="C420" s="73">
        <f t="shared" si="38"/>
        <v>0</v>
      </c>
      <c r="D420" s="20" t="str">
        <f>IF($C420,BETAW20T!C420,"")</f>
        <v/>
      </c>
      <c r="E420" s="19" t="str">
        <f>IF($C420,BETAW20T!D420,"")</f>
        <v/>
      </c>
      <c r="F420" s="16" t="str">
        <f>IF($C420,BETAW20T!E420,"")</f>
        <v/>
      </c>
      <c r="G420" s="16" t="str">
        <f>IF($C420,BETAW20T!F420,"")</f>
        <v/>
      </c>
      <c r="H420" s="17" t="str">
        <f>IF($C420,BETAW20T!G420,"")</f>
        <v/>
      </c>
      <c r="I420" s="16" t="str">
        <f>IF($C420,BETAW20T!H420,"")</f>
        <v/>
      </c>
      <c r="J420" s="18" t="str">
        <f>IF($C420,BETAW20T!I420,"")</f>
        <v/>
      </c>
      <c r="K420" s="17" t="str">
        <f>IF($C420,BETAW20T!J420,"")</f>
        <v/>
      </c>
      <c r="L420" s="16" t="str">
        <f>IF($C420,BETAW20T!K420,"")</f>
        <v/>
      </c>
      <c r="M420" s="15" t="str">
        <f>IF($C420,BETAW20T!L420,"")</f>
        <v/>
      </c>
      <c r="N420" s="14" t="str">
        <f>IF($C420,BETAW20T!M420,"")</f>
        <v/>
      </c>
      <c r="O420" s="13" t="str">
        <f>IF($C420,BETAW20T!N420,"")</f>
        <v/>
      </c>
      <c r="P420" s="12" t="str">
        <f>IF($C420,BETAW20T!O420,"")</f>
        <v/>
      </c>
    </row>
    <row r="421" spans="2:16" x14ac:dyDescent="0.3">
      <c r="B421" s="21">
        <f>BETAW20T!B421</f>
        <v>43802</v>
      </c>
      <c r="C421" s="73">
        <f t="shared" si="38"/>
        <v>0</v>
      </c>
      <c r="D421" s="20" t="str">
        <f>IF($C421,BETAW20T!C421,"")</f>
        <v/>
      </c>
      <c r="E421" s="19" t="str">
        <f>IF($C421,BETAW20T!D421,"")</f>
        <v/>
      </c>
      <c r="F421" s="16" t="str">
        <f>IF($C421,BETAW20T!E421,"")</f>
        <v/>
      </c>
      <c r="G421" s="16" t="str">
        <f>IF($C421,BETAW20T!F421,"")</f>
        <v/>
      </c>
      <c r="H421" s="17" t="str">
        <f>IF($C421,BETAW20T!G421,"")</f>
        <v/>
      </c>
      <c r="I421" s="16" t="str">
        <f>IF($C421,BETAW20T!H421,"")</f>
        <v/>
      </c>
      <c r="J421" s="18" t="str">
        <f>IF($C421,BETAW20T!I421,"")</f>
        <v/>
      </c>
      <c r="K421" s="17" t="str">
        <f>IF($C421,BETAW20T!J421,"")</f>
        <v/>
      </c>
      <c r="L421" s="16" t="str">
        <f>IF($C421,BETAW20T!K421,"")</f>
        <v/>
      </c>
      <c r="M421" s="15" t="str">
        <f>IF($C421,BETAW20T!L421,"")</f>
        <v/>
      </c>
      <c r="N421" s="14" t="str">
        <f>IF($C421,BETAW20T!M421,"")</f>
        <v/>
      </c>
      <c r="O421" s="13" t="str">
        <f>IF($C421,BETAW20T!N421,"")</f>
        <v/>
      </c>
      <c r="P421" s="12" t="str">
        <f>IF($C421,BETAW20T!O421,"")</f>
        <v/>
      </c>
    </row>
    <row r="422" spans="2:16" x14ac:dyDescent="0.3">
      <c r="B422" s="21">
        <f>BETAW20T!B422</f>
        <v>43801</v>
      </c>
      <c r="C422" s="73">
        <f t="shared" si="38"/>
        <v>0</v>
      </c>
      <c r="D422" s="20" t="str">
        <f>IF($C422,BETAW20T!C422,"")</f>
        <v/>
      </c>
      <c r="E422" s="19" t="str">
        <f>IF($C422,BETAW20T!D422,"")</f>
        <v/>
      </c>
      <c r="F422" s="16" t="str">
        <f>IF($C422,BETAW20T!E422,"")</f>
        <v/>
      </c>
      <c r="G422" s="16" t="str">
        <f>IF($C422,BETAW20T!F422,"")</f>
        <v/>
      </c>
      <c r="H422" s="17" t="str">
        <f>IF($C422,BETAW20T!G422,"")</f>
        <v/>
      </c>
      <c r="I422" s="16" t="str">
        <f>IF($C422,BETAW20T!H422,"")</f>
        <v/>
      </c>
      <c r="J422" s="18" t="str">
        <f>IF($C422,BETAW20T!I422,"")</f>
        <v/>
      </c>
      <c r="K422" s="17" t="str">
        <f>IF($C422,BETAW20T!J422,"")</f>
        <v/>
      </c>
      <c r="L422" s="16" t="str">
        <f>IF($C422,BETAW20T!K422,"")</f>
        <v/>
      </c>
      <c r="M422" s="15" t="str">
        <f>IF($C422,BETAW20T!L422,"")</f>
        <v/>
      </c>
      <c r="N422" s="14" t="str">
        <f>IF($C422,BETAW20T!M422,"")</f>
        <v/>
      </c>
      <c r="O422" s="13" t="str">
        <f>IF($C422,BETAW20T!N422,"")</f>
        <v/>
      </c>
      <c r="P422" s="12" t="str">
        <f>IF($C422,BETAW20T!O422,"")</f>
        <v/>
      </c>
    </row>
    <row r="423" spans="2:16" x14ac:dyDescent="0.3">
      <c r="B423" s="21">
        <f>BETAW20T!B423</f>
        <v>43798</v>
      </c>
      <c r="C423" s="73">
        <f t="shared" si="38"/>
        <v>0</v>
      </c>
      <c r="D423" s="20" t="str">
        <f>IF($C423,BETAW20T!C423,"")</f>
        <v/>
      </c>
      <c r="E423" s="19" t="str">
        <f>IF($C423,BETAW20T!D423,"")</f>
        <v/>
      </c>
      <c r="F423" s="16" t="str">
        <f>IF($C423,BETAW20T!E423,"")</f>
        <v/>
      </c>
      <c r="G423" s="16" t="str">
        <f>IF($C423,BETAW20T!F423,"")</f>
        <v/>
      </c>
      <c r="H423" s="17" t="str">
        <f>IF($C423,BETAW20T!G423,"")</f>
        <v/>
      </c>
      <c r="I423" s="16" t="str">
        <f>IF($C423,BETAW20T!H423,"")</f>
        <v/>
      </c>
      <c r="J423" s="18" t="str">
        <f>IF($C423,BETAW20T!I423,"")</f>
        <v/>
      </c>
      <c r="K423" s="17" t="str">
        <f>IF($C423,BETAW20T!J423,"")</f>
        <v/>
      </c>
      <c r="L423" s="16" t="str">
        <f>IF($C423,BETAW20T!K423,"")</f>
        <v/>
      </c>
      <c r="M423" s="15" t="str">
        <f>IF($C423,BETAW20T!L423,"")</f>
        <v/>
      </c>
      <c r="N423" s="14" t="str">
        <f>IF($C423,BETAW20T!M423,"")</f>
        <v/>
      </c>
      <c r="O423" s="13" t="str">
        <f>IF($C423,BETAW20T!N423,"")</f>
        <v/>
      </c>
      <c r="P423" s="12" t="str">
        <f>IF($C423,BETAW20T!O423,"")</f>
        <v/>
      </c>
    </row>
    <row r="424" spans="2:16" x14ac:dyDescent="0.3">
      <c r="B424" s="21">
        <f>BETAW20T!B424</f>
        <v>43797</v>
      </c>
      <c r="C424" s="73">
        <f t="shared" si="38"/>
        <v>0</v>
      </c>
      <c r="D424" s="20" t="str">
        <f>IF($C424,BETAW20T!C424,"")</f>
        <v/>
      </c>
      <c r="E424" s="19" t="str">
        <f>IF($C424,BETAW20T!D424,"")</f>
        <v/>
      </c>
      <c r="F424" s="16" t="str">
        <f>IF($C424,BETAW20T!E424,"")</f>
        <v/>
      </c>
      <c r="G424" s="16" t="str">
        <f>IF($C424,BETAW20T!F424,"")</f>
        <v/>
      </c>
      <c r="H424" s="17" t="str">
        <f>IF($C424,BETAW20T!G424,"")</f>
        <v/>
      </c>
      <c r="I424" s="16" t="str">
        <f>IF($C424,BETAW20T!H424,"")</f>
        <v/>
      </c>
      <c r="J424" s="18" t="str">
        <f>IF($C424,BETAW20T!I424,"")</f>
        <v/>
      </c>
      <c r="K424" s="17" t="str">
        <f>IF($C424,BETAW20T!J424,"")</f>
        <v/>
      </c>
      <c r="L424" s="16" t="str">
        <f>IF($C424,BETAW20T!K424,"")</f>
        <v/>
      </c>
      <c r="M424" s="15" t="str">
        <f>IF($C424,BETAW20T!L424,"")</f>
        <v/>
      </c>
      <c r="N424" s="14" t="str">
        <f>IF($C424,BETAW20T!M424,"")</f>
        <v/>
      </c>
      <c r="O424" s="13" t="str">
        <f>IF($C424,BETAW20T!N424,"")</f>
        <v/>
      </c>
      <c r="P424" s="12" t="str">
        <f>IF($C424,BETAW20T!O424,"")</f>
        <v/>
      </c>
    </row>
    <row r="425" spans="2:16" x14ac:dyDescent="0.3">
      <c r="B425" s="21">
        <f>BETAW20T!B425</f>
        <v>43796</v>
      </c>
      <c r="C425" s="73">
        <f t="shared" si="38"/>
        <v>0</v>
      </c>
      <c r="D425" s="20" t="str">
        <f>IF($C425,BETAW20T!C425,"")</f>
        <v/>
      </c>
      <c r="E425" s="19" t="str">
        <f>IF($C425,BETAW20T!D425,"")</f>
        <v/>
      </c>
      <c r="F425" s="16" t="str">
        <f>IF($C425,BETAW20T!E425,"")</f>
        <v/>
      </c>
      <c r="G425" s="16" t="str">
        <f>IF($C425,BETAW20T!F425,"")</f>
        <v/>
      </c>
      <c r="H425" s="17" t="str">
        <f>IF($C425,BETAW20T!G425,"")</f>
        <v/>
      </c>
      <c r="I425" s="16" t="str">
        <f>IF($C425,BETAW20T!H425,"")</f>
        <v/>
      </c>
      <c r="J425" s="18" t="str">
        <f>IF($C425,BETAW20T!I425,"")</f>
        <v/>
      </c>
      <c r="K425" s="17" t="str">
        <f>IF($C425,BETAW20T!J425,"")</f>
        <v/>
      </c>
      <c r="L425" s="16" t="str">
        <f>IF($C425,BETAW20T!K425,"")</f>
        <v/>
      </c>
      <c r="M425" s="15" t="str">
        <f>IF($C425,BETAW20T!L425,"")</f>
        <v/>
      </c>
      <c r="N425" s="14" t="str">
        <f>IF($C425,BETAW20T!M425,"")</f>
        <v/>
      </c>
      <c r="O425" s="13" t="str">
        <f>IF($C425,BETAW20T!N425,"")</f>
        <v/>
      </c>
      <c r="P425" s="12" t="str">
        <f>IF($C425,BETAW20T!O425,"")</f>
        <v/>
      </c>
    </row>
    <row r="426" spans="2:16" x14ac:dyDescent="0.3">
      <c r="B426" s="21">
        <f>BETAW20T!B426</f>
        <v>43795</v>
      </c>
      <c r="C426" s="73">
        <f t="shared" si="38"/>
        <v>0</v>
      </c>
      <c r="D426" s="20" t="str">
        <f>IF($C426,BETAW20T!C426,"")</f>
        <v/>
      </c>
      <c r="E426" s="19" t="str">
        <f>IF($C426,BETAW20T!D426,"")</f>
        <v/>
      </c>
      <c r="F426" s="16" t="str">
        <f>IF($C426,BETAW20T!E426,"")</f>
        <v/>
      </c>
      <c r="G426" s="16" t="str">
        <f>IF($C426,BETAW20T!F426,"")</f>
        <v/>
      </c>
      <c r="H426" s="17" t="str">
        <f>IF($C426,BETAW20T!G426,"")</f>
        <v/>
      </c>
      <c r="I426" s="16" t="str">
        <f>IF($C426,BETAW20T!H426,"")</f>
        <v/>
      </c>
      <c r="J426" s="18" t="str">
        <f>IF($C426,BETAW20T!I426,"")</f>
        <v/>
      </c>
      <c r="K426" s="17" t="str">
        <f>IF($C426,BETAW20T!J426,"")</f>
        <v/>
      </c>
      <c r="L426" s="16" t="str">
        <f>IF($C426,BETAW20T!K426,"")</f>
        <v/>
      </c>
      <c r="M426" s="15" t="str">
        <f>IF($C426,BETAW20T!L426,"")</f>
        <v/>
      </c>
      <c r="N426" s="14" t="str">
        <f>IF($C426,BETAW20T!M426,"")</f>
        <v/>
      </c>
      <c r="O426" s="13" t="str">
        <f>IF($C426,BETAW20T!N426,"")</f>
        <v/>
      </c>
      <c r="P426" s="12" t="str">
        <f>IF($C426,BETAW20T!O426,"")</f>
        <v/>
      </c>
    </row>
    <row r="427" spans="2:16" x14ac:dyDescent="0.3">
      <c r="B427" s="21">
        <f>BETAW20T!B427</f>
        <v>43794</v>
      </c>
      <c r="C427" s="73">
        <f t="shared" si="38"/>
        <v>0</v>
      </c>
      <c r="D427" s="20" t="str">
        <f>IF($C427,BETAW20T!C427,"")</f>
        <v/>
      </c>
      <c r="E427" s="19" t="str">
        <f>IF($C427,BETAW20T!D427,"")</f>
        <v/>
      </c>
      <c r="F427" s="16" t="str">
        <f>IF($C427,BETAW20T!E427,"")</f>
        <v/>
      </c>
      <c r="G427" s="16" t="str">
        <f>IF($C427,BETAW20T!F427,"")</f>
        <v/>
      </c>
      <c r="H427" s="17" t="str">
        <f>IF($C427,BETAW20T!G427,"")</f>
        <v/>
      </c>
      <c r="I427" s="16" t="str">
        <f>IF($C427,BETAW20T!H427,"")</f>
        <v/>
      </c>
      <c r="J427" s="18" t="str">
        <f>IF($C427,BETAW20T!I427,"")</f>
        <v/>
      </c>
      <c r="K427" s="17" t="str">
        <f>IF($C427,BETAW20T!J427,"")</f>
        <v/>
      </c>
      <c r="L427" s="16" t="str">
        <f>IF($C427,BETAW20T!K427,"")</f>
        <v/>
      </c>
      <c r="M427" s="15" t="str">
        <f>IF($C427,BETAW20T!L427,"")</f>
        <v/>
      </c>
      <c r="N427" s="14" t="str">
        <f>IF($C427,BETAW20T!M427,"")</f>
        <v/>
      </c>
      <c r="O427" s="13" t="str">
        <f>IF($C427,BETAW20T!N427,"")</f>
        <v/>
      </c>
      <c r="P427" s="12" t="str">
        <f>IF($C427,BETAW20T!O427,"")</f>
        <v/>
      </c>
    </row>
    <row r="428" spans="2:16" x14ac:dyDescent="0.3">
      <c r="B428" s="21">
        <f>BETAW20T!B428</f>
        <v>43791</v>
      </c>
      <c r="C428" s="73">
        <f t="shared" si="38"/>
        <v>0</v>
      </c>
      <c r="D428" s="20" t="str">
        <f>IF($C428,BETAW20T!C428,"")</f>
        <v/>
      </c>
      <c r="E428" s="19" t="str">
        <f>IF($C428,BETAW20T!D428,"")</f>
        <v/>
      </c>
      <c r="F428" s="16" t="str">
        <f>IF($C428,BETAW20T!E428,"")</f>
        <v/>
      </c>
      <c r="G428" s="16" t="str">
        <f>IF($C428,BETAW20T!F428,"")</f>
        <v/>
      </c>
      <c r="H428" s="17" t="str">
        <f>IF($C428,BETAW20T!G428,"")</f>
        <v/>
      </c>
      <c r="I428" s="16" t="str">
        <f>IF($C428,BETAW20T!H428,"")</f>
        <v/>
      </c>
      <c r="J428" s="18" t="str">
        <f>IF($C428,BETAW20T!I428,"")</f>
        <v/>
      </c>
      <c r="K428" s="17" t="str">
        <f>IF($C428,BETAW20T!J428,"")</f>
        <v/>
      </c>
      <c r="L428" s="16" t="str">
        <f>IF($C428,BETAW20T!K428,"")</f>
        <v/>
      </c>
      <c r="M428" s="15" t="str">
        <f>IF($C428,BETAW20T!L428,"")</f>
        <v/>
      </c>
      <c r="N428" s="14" t="str">
        <f>IF($C428,BETAW20T!M428,"")</f>
        <v/>
      </c>
      <c r="O428" s="13" t="str">
        <f>IF($C428,BETAW20T!N428,"")</f>
        <v/>
      </c>
      <c r="P428" s="12" t="str">
        <f>IF($C428,BETAW20T!O428,"")</f>
        <v/>
      </c>
    </row>
    <row r="429" spans="2:16" x14ac:dyDescent="0.3">
      <c r="B429" s="21">
        <f>BETAW20T!B429</f>
        <v>43790</v>
      </c>
      <c r="C429" s="73">
        <f t="shared" si="38"/>
        <v>0</v>
      </c>
      <c r="D429" s="20" t="str">
        <f>IF($C429,BETAW20T!C429,"")</f>
        <v/>
      </c>
      <c r="E429" s="19" t="str">
        <f>IF($C429,BETAW20T!D429,"")</f>
        <v/>
      </c>
      <c r="F429" s="16" t="str">
        <f>IF($C429,BETAW20T!E429,"")</f>
        <v/>
      </c>
      <c r="G429" s="16" t="str">
        <f>IF($C429,BETAW20T!F429,"")</f>
        <v/>
      </c>
      <c r="H429" s="17" t="str">
        <f>IF($C429,BETAW20T!G429,"")</f>
        <v/>
      </c>
      <c r="I429" s="16" t="str">
        <f>IF($C429,BETAW20T!H429,"")</f>
        <v/>
      </c>
      <c r="J429" s="18" t="str">
        <f>IF($C429,BETAW20T!I429,"")</f>
        <v/>
      </c>
      <c r="K429" s="17" t="str">
        <f>IF($C429,BETAW20T!J429,"")</f>
        <v/>
      </c>
      <c r="L429" s="16" t="str">
        <f>IF($C429,BETAW20T!K429,"")</f>
        <v/>
      </c>
      <c r="M429" s="15" t="str">
        <f>IF($C429,BETAW20T!L429,"")</f>
        <v/>
      </c>
      <c r="N429" s="14" t="str">
        <f>IF($C429,BETAW20T!M429,"")</f>
        <v/>
      </c>
      <c r="O429" s="13" t="str">
        <f>IF($C429,BETAW20T!N429,"")</f>
        <v/>
      </c>
      <c r="P429" s="12" t="str">
        <f>IF($C429,BETAW20T!O429,"")</f>
        <v/>
      </c>
    </row>
    <row r="430" spans="2:16" x14ac:dyDescent="0.3">
      <c r="B430" s="21">
        <f>BETAW20T!B430</f>
        <v>43789</v>
      </c>
      <c r="C430" s="73">
        <f t="shared" si="38"/>
        <v>0</v>
      </c>
      <c r="D430" s="20" t="str">
        <f>IF($C430,BETAW20T!C430,"")</f>
        <v/>
      </c>
      <c r="E430" s="19" t="str">
        <f>IF($C430,BETAW20T!D430,"")</f>
        <v/>
      </c>
      <c r="F430" s="16" t="str">
        <f>IF($C430,BETAW20T!E430,"")</f>
        <v/>
      </c>
      <c r="G430" s="16" t="str">
        <f>IF($C430,BETAW20T!F430,"")</f>
        <v/>
      </c>
      <c r="H430" s="17" t="str">
        <f>IF($C430,BETAW20T!G430,"")</f>
        <v/>
      </c>
      <c r="I430" s="16" t="str">
        <f>IF($C430,BETAW20T!H430,"")</f>
        <v/>
      </c>
      <c r="J430" s="18" t="str">
        <f>IF($C430,BETAW20T!I430,"")</f>
        <v/>
      </c>
      <c r="K430" s="17" t="str">
        <f>IF($C430,BETAW20T!J430,"")</f>
        <v/>
      </c>
      <c r="L430" s="16" t="str">
        <f>IF($C430,BETAW20T!K430,"")</f>
        <v/>
      </c>
      <c r="M430" s="15" t="str">
        <f>IF($C430,BETAW20T!L430,"")</f>
        <v/>
      </c>
      <c r="N430" s="14" t="str">
        <f>IF($C430,BETAW20T!M430,"")</f>
        <v/>
      </c>
      <c r="O430" s="13" t="str">
        <f>IF($C430,BETAW20T!N430,"")</f>
        <v/>
      </c>
      <c r="P430" s="12" t="str">
        <f>IF($C430,BETAW20T!O430,"")</f>
        <v/>
      </c>
    </row>
    <row r="431" spans="2:16" x14ac:dyDescent="0.3">
      <c r="B431" s="21">
        <f>BETAW20T!B431</f>
        <v>43788</v>
      </c>
      <c r="C431" s="73">
        <f t="shared" si="38"/>
        <v>0</v>
      </c>
      <c r="D431" s="20" t="str">
        <f>IF($C431,BETAW20T!C431,"")</f>
        <v/>
      </c>
      <c r="E431" s="19" t="str">
        <f>IF($C431,BETAW20T!D431,"")</f>
        <v/>
      </c>
      <c r="F431" s="16" t="str">
        <f>IF($C431,BETAW20T!E431,"")</f>
        <v/>
      </c>
      <c r="G431" s="16" t="str">
        <f>IF($C431,BETAW20T!F431,"")</f>
        <v/>
      </c>
      <c r="H431" s="17" t="str">
        <f>IF($C431,BETAW20T!G431,"")</f>
        <v/>
      </c>
      <c r="I431" s="16" t="str">
        <f>IF($C431,BETAW20T!H431,"")</f>
        <v/>
      </c>
      <c r="J431" s="18" t="str">
        <f>IF($C431,BETAW20T!I431,"")</f>
        <v/>
      </c>
      <c r="K431" s="17" t="str">
        <f>IF($C431,BETAW20T!J431,"")</f>
        <v/>
      </c>
      <c r="L431" s="16" t="str">
        <f>IF($C431,BETAW20T!K431,"")</f>
        <v/>
      </c>
      <c r="M431" s="15" t="str">
        <f>IF($C431,BETAW20T!L431,"")</f>
        <v/>
      </c>
      <c r="N431" s="14" t="str">
        <f>IF($C431,BETAW20T!M431,"")</f>
        <v/>
      </c>
      <c r="O431" s="13" t="str">
        <f>IF($C431,BETAW20T!N431,"")</f>
        <v/>
      </c>
      <c r="P431" s="12" t="str">
        <f>IF($C431,BETAW20T!O431,"")</f>
        <v/>
      </c>
    </row>
    <row r="432" spans="2:16" x14ac:dyDescent="0.3">
      <c r="B432" s="21">
        <f>BETAW20T!B432</f>
        <v>43787</v>
      </c>
      <c r="C432" s="73">
        <f t="shared" si="38"/>
        <v>0</v>
      </c>
      <c r="D432" s="20" t="str">
        <f>IF($C432,BETAW20T!C432,"")</f>
        <v/>
      </c>
      <c r="E432" s="19" t="str">
        <f>IF($C432,BETAW20T!D432,"")</f>
        <v/>
      </c>
      <c r="F432" s="16" t="str">
        <f>IF($C432,BETAW20T!E432,"")</f>
        <v/>
      </c>
      <c r="G432" s="16" t="str">
        <f>IF($C432,BETAW20T!F432,"")</f>
        <v/>
      </c>
      <c r="H432" s="17" t="str">
        <f>IF($C432,BETAW20T!G432,"")</f>
        <v/>
      </c>
      <c r="I432" s="16" t="str">
        <f>IF($C432,BETAW20T!H432,"")</f>
        <v/>
      </c>
      <c r="J432" s="18" t="str">
        <f>IF($C432,BETAW20T!I432,"")</f>
        <v/>
      </c>
      <c r="K432" s="17" t="str">
        <f>IF($C432,BETAW20T!J432,"")</f>
        <v/>
      </c>
      <c r="L432" s="16" t="str">
        <f>IF($C432,BETAW20T!K432,"")</f>
        <v/>
      </c>
      <c r="M432" s="15" t="str">
        <f>IF($C432,BETAW20T!L432,"")</f>
        <v/>
      </c>
      <c r="N432" s="14" t="str">
        <f>IF($C432,BETAW20T!M432,"")</f>
        <v/>
      </c>
      <c r="O432" s="13" t="str">
        <f>IF($C432,BETAW20T!N432,"")</f>
        <v/>
      </c>
      <c r="P432" s="12" t="str">
        <f>IF($C432,BETAW20T!O432,"")</f>
        <v/>
      </c>
    </row>
    <row r="433" spans="2:16" x14ac:dyDescent="0.3">
      <c r="B433" s="21">
        <f>BETAW20T!B433</f>
        <v>43784</v>
      </c>
      <c r="C433" s="73">
        <f t="shared" si="38"/>
        <v>0</v>
      </c>
      <c r="D433" s="20" t="str">
        <f>IF($C433,BETAW20T!C433,"")</f>
        <v/>
      </c>
      <c r="E433" s="19" t="str">
        <f>IF($C433,BETAW20T!D433,"")</f>
        <v/>
      </c>
      <c r="F433" s="16" t="str">
        <f>IF($C433,BETAW20T!E433,"")</f>
        <v/>
      </c>
      <c r="G433" s="16" t="str">
        <f>IF($C433,BETAW20T!F433,"")</f>
        <v/>
      </c>
      <c r="H433" s="17" t="str">
        <f>IF($C433,BETAW20T!G433,"")</f>
        <v/>
      </c>
      <c r="I433" s="16" t="str">
        <f>IF($C433,BETAW20T!H433,"")</f>
        <v/>
      </c>
      <c r="J433" s="18" t="str">
        <f>IF($C433,BETAW20T!I433,"")</f>
        <v/>
      </c>
      <c r="K433" s="17" t="str">
        <f>IF($C433,BETAW20T!J433,"")</f>
        <v/>
      </c>
      <c r="L433" s="16" t="str">
        <f>IF($C433,BETAW20T!K433,"")</f>
        <v/>
      </c>
      <c r="M433" s="15" t="str">
        <f>IF($C433,BETAW20T!L433,"")</f>
        <v/>
      </c>
      <c r="N433" s="14" t="str">
        <f>IF($C433,BETAW20T!M433,"")</f>
        <v/>
      </c>
      <c r="O433" s="13" t="str">
        <f>IF($C433,BETAW20T!N433,"")</f>
        <v/>
      </c>
      <c r="P433" s="12" t="str">
        <f>IF($C433,BETAW20T!O433,"")</f>
        <v/>
      </c>
    </row>
    <row r="434" spans="2:16" x14ac:dyDescent="0.3">
      <c r="B434" s="21">
        <f>BETAW20T!B434</f>
        <v>43783</v>
      </c>
      <c r="C434" s="73">
        <f t="shared" si="38"/>
        <v>0</v>
      </c>
      <c r="D434" s="20" t="str">
        <f>IF($C434,BETAW20T!C434,"")</f>
        <v/>
      </c>
      <c r="E434" s="19" t="str">
        <f>IF($C434,BETAW20T!D434,"")</f>
        <v/>
      </c>
      <c r="F434" s="16" t="str">
        <f>IF($C434,BETAW20T!E434,"")</f>
        <v/>
      </c>
      <c r="G434" s="16" t="str">
        <f>IF($C434,BETAW20T!F434,"")</f>
        <v/>
      </c>
      <c r="H434" s="17" t="str">
        <f>IF($C434,BETAW20T!G434,"")</f>
        <v/>
      </c>
      <c r="I434" s="16" t="str">
        <f>IF($C434,BETAW20T!H434,"")</f>
        <v/>
      </c>
      <c r="J434" s="18" t="str">
        <f>IF($C434,BETAW20T!I434,"")</f>
        <v/>
      </c>
      <c r="K434" s="17" t="str">
        <f>IF($C434,BETAW20T!J434,"")</f>
        <v/>
      </c>
      <c r="L434" s="16" t="str">
        <f>IF($C434,BETAW20T!K434,"")</f>
        <v/>
      </c>
      <c r="M434" s="15" t="str">
        <f>IF($C434,BETAW20T!L434,"")</f>
        <v/>
      </c>
      <c r="N434" s="14" t="str">
        <f>IF($C434,BETAW20T!M434,"")</f>
        <v/>
      </c>
      <c r="O434" s="13" t="str">
        <f>IF($C434,BETAW20T!N434,"")</f>
        <v/>
      </c>
      <c r="P434" s="12" t="str">
        <f>IF($C434,BETAW20T!O434,"")</f>
        <v/>
      </c>
    </row>
    <row r="435" spans="2:16" x14ac:dyDescent="0.3">
      <c r="B435" s="21">
        <f>BETAW20T!B435</f>
        <v>43782</v>
      </c>
      <c r="C435" s="73">
        <f t="shared" si="38"/>
        <v>0</v>
      </c>
      <c r="D435" s="20" t="str">
        <f>IF($C435,BETAW20T!C435,"")</f>
        <v/>
      </c>
      <c r="E435" s="19" t="str">
        <f>IF($C435,BETAW20T!D435,"")</f>
        <v/>
      </c>
      <c r="F435" s="16" t="str">
        <f>IF($C435,BETAW20T!E435,"")</f>
        <v/>
      </c>
      <c r="G435" s="16" t="str">
        <f>IF($C435,BETAW20T!F435,"")</f>
        <v/>
      </c>
      <c r="H435" s="17" t="str">
        <f>IF($C435,BETAW20T!G435,"")</f>
        <v/>
      </c>
      <c r="I435" s="16" t="str">
        <f>IF($C435,BETAW20T!H435,"")</f>
        <v/>
      </c>
      <c r="J435" s="18" t="str">
        <f>IF($C435,BETAW20T!I435,"")</f>
        <v/>
      </c>
      <c r="K435" s="17" t="str">
        <f>IF($C435,BETAW20T!J435,"")</f>
        <v/>
      </c>
      <c r="L435" s="16" t="str">
        <f>IF($C435,BETAW20T!K435,"")</f>
        <v/>
      </c>
      <c r="M435" s="15" t="str">
        <f>IF($C435,BETAW20T!L435,"")</f>
        <v/>
      </c>
      <c r="N435" s="14" t="str">
        <f>IF($C435,BETAW20T!M435,"")</f>
        <v/>
      </c>
      <c r="O435" s="13" t="str">
        <f>IF($C435,BETAW20T!N435,"")</f>
        <v/>
      </c>
      <c r="P435" s="12" t="str">
        <f>IF($C435,BETAW20T!O435,"")</f>
        <v/>
      </c>
    </row>
    <row r="436" spans="2:16" x14ac:dyDescent="0.3">
      <c r="B436" s="21">
        <f>BETAW20T!B436</f>
        <v>43781</v>
      </c>
      <c r="C436" s="73">
        <f t="shared" si="38"/>
        <v>0</v>
      </c>
      <c r="D436" s="20" t="str">
        <f>IF($C436,BETAW20T!C436,"")</f>
        <v/>
      </c>
      <c r="E436" s="19" t="str">
        <f>IF($C436,BETAW20T!D436,"")</f>
        <v/>
      </c>
      <c r="F436" s="16" t="str">
        <f>IF($C436,BETAW20T!E436,"")</f>
        <v/>
      </c>
      <c r="G436" s="16" t="str">
        <f>IF($C436,BETAW20T!F436,"")</f>
        <v/>
      </c>
      <c r="H436" s="17" t="str">
        <f>IF($C436,BETAW20T!G436,"")</f>
        <v/>
      </c>
      <c r="I436" s="16" t="str">
        <f>IF($C436,BETAW20T!H436,"")</f>
        <v/>
      </c>
      <c r="J436" s="18" t="str">
        <f>IF($C436,BETAW20T!I436,"")</f>
        <v/>
      </c>
      <c r="K436" s="17" t="str">
        <f>IF($C436,BETAW20T!J436,"")</f>
        <v/>
      </c>
      <c r="L436" s="16" t="str">
        <f>IF($C436,BETAW20T!K436,"")</f>
        <v/>
      </c>
      <c r="M436" s="15" t="str">
        <f>IF($C436,BETAW20T!L436,"")</f>
        <v/>
      </c>
      <c r="N436" s="14" t="str">
        <f>IF($C436,BETAW20T!M436,"")</f>
        <v/>
      </c>
      <c r="O436" s="13" t="str">
        <f>IF($C436,BETAW20T!N436,"")</f>
        <v/>
      </c>
      <c r="P436" s="12" t="str">
        <f>IF($C436,BETAW20T!O436,"")</f>
        <v/>
      </c>
    </row>
    <row r="437" spans="2:16" x14ac:dyDescent="0.3">
      <c r="B437" s="21">
        <f>BETAW20T!B437</f>
        <v>43777</v>
      </c>
      <c r="C437" s="73">
        <f t="shared" si="38"/>
        <v>0</v>
      </c>
      <c r="D437" s="20" t="str">
        <f>IF($C437,BETAW20T!C437,"")</f>
        <v/>
      </c>
      <c r="E437" s="19" t="str">
        <f>IF($C437,BETAW20T!D437,"")</f>
        <v/>
      </c>
      <c r="F437" s="16" t="str">
        <f>IF($C437,BETAW20T!E437,"")</f>
        <v/>
      </c>
      <c r="G437" s="16" t="str">
        <f>IF($C437,BETAW20T!F437,"")</f>
        <v/>
      </c>
      <c r="H437" s="17" t="str">
        <f>IF($C437,BETAW20T!G437,"")</f>
        <v/>
      </c>
      <c r="I437" s="16" t="str">
        <f>IF($C437,BETAW20T!H437,"")</f>
        <v/>
      </c>
      <c r="J437" s="18" t="str">
        <f>IF($C437,BETAW20T!I437,"")</f>
        <v/>
      </c>
      <c r="K437" s="17" t="str">
        <f>IF($C437,BETAW20T!J437,"")</f>
        <v/>
      </c>
      <c r="L437" s="16" t="str">
        <f>IF($C437,BETAW20T!K437,"")</f>
        <v/>
      </c>
      <c r="M437" s="15" t="str">
        <f>IF($C437,BETAW20T!L437,"")</f>
        <v/>
      </c>
      <c r="N437" s="14" t="str">
        <f>IF($C437,BETAW20T!M437,"")</f>
        <v/>
      </c>
      <c r="O437" s="13" t="str">
        <f>IF($C437,BETAW20T!N437,"")</f>
        <v/>
      </c>
      <c r="P437" s="12" t="str">
        <f>IF($C437,BETAW20T!O437,"")</f>
        <v/>
      </c>
    </row>
    <row r="438" spans="2:16" x14ac:dyDescent="0.3">
      <c r="B438" s="21">
        <f>BETAW20T!B438</f>
        <v>43776</v>
      </c>
      <c r="C438" s="73">
        <f t="shared" si="38"/>
        <v>0</v>
      </c>
      <c r="D438" s="20" t="str">
        <f>IF($C438,BETAW20T!C438,"")</f>
        <v/>
      </c>
      <c r="E438" s="19" t="str">
        <f>IF($C438,BETAW20T!D438,"")</f>
        <v/>
      </c>
      <c r="F438" s="16" t="str">
        <f>IF($C438,BETAW20T!E438,"")</f>
        <v/>
      </c>
      <c r="G438" s="16" t="str">
        <f>IF($C438,BETAW20T!F438,"")</f>
        <v/>
      </c>
      <c r="H438" s="17" t="str">
        <f>IF($C438,BETAW20T!G438,"")</f>
        <v/>
      </c>
      <c r="I438" s="16" t="str">
        <f>IF($C438,BETAW20T!H438,"")</f>
        <v/>
      </c>
      <c r="J438" s="18" t="str">
        <f>IF($C438,BETAW20T!I438,"")</f>
        <v/>
      </c>
      <c r="K438" s="17" t="str">
        <f>IF($C438,BETAW20T!J438,"")</f>
        <v/>
      </c>
      <c r="L438" s="16" t="str">
        <f>IF($C438,BETAW20T!K438,"")</f>
        <v/>
      </c>
      <c r="M438" s="15" t="str">
        <f>IF($C438,BETAW20T!L438,"")</f>
        <v/>
      </c>
      <c r="N438" s="14" t="str">
        <f>IF($C438,BETAW20T!M438,"")</f>
        <v/>
      </c>
      <c r="O438" s="13" t="str">
        <f>IF($C438,BETAW20T!N438,"")</f>
        <v/>
      </c>
      <c r="P438" s="12" t="str">
        <f>IF($C438,BETAW20T!O438,"")</f>
        <v/>
      </c>
    </row>
    <row r="439" spans="2:16" x14ac:dyDescent="0.3">
      <c r="B439" s="21">
        <f>BETAW20T!B439</f>
        <v>43775</v>
      </c>
      <c r="C439" s="73">
        <f t="shared" si="38"/>
        <v>0</v>
      </c>
      <c r="D439" s="20" t="str">
        <f>IF($C439,BETAW20T!C439,"")</f>
        <v/>
      </c>
      <c r="E439" s="19" t="str">
        <f>IF($C439,BETAW20T!D439,"")</f>
        <v/>
      </c>
      <c r="F439" s="16" t="str">
        <f>IF($C439,BETAW20T!E439,"")</f>
        <v/>
      </c>
      <c r="G439" s="16" t="str">
        <f>IF($C439,BETAW20T!F439,"")</f>
        <v/>
      </c>
      <c r="H439" s="17" t="str">
        <f>IF($C439,BETAW20T!G439,"")</f>
        <v/>
      </c>
      <c r="I439" s="16" t="str">
        <f>IF($C439,BETAW20T!H439,"")</f>
        <v/>
      </c>
      <c r="J439" s="18" t="str">
        <f>IF($C439,BETAW20T!I439,"")</f>
        <v/>
      </c>
      <c r="K439" s="17" t="str">
        <f>IF($C439,BETAW20T!J439,"")</f>
        <v/>
      </c>
      <c r="L439" s="16" t="str">
        <f>IF($C439,BETAW20T!K439,"")</f>
        <v/>
      </c>
      <c r="M439" s="15" t="str">
        <f>IF($C439,BETAW20T!L439,"")</f>
        <v/>
      </c>
      <c r="N439" s="14" t="str">
        <f>IF($C439,BETAW20T!M439,"")</f>
        <v/>
      </c>
      <c r="O439" s="13" t="str">
        <f>IF($C439,BETAW20T!N439,"")</f>
        <v/>
      </c>
      <c r="P439" s="12" t="str">
        <f>IF($C439,BETAW20T!O439,"")</f>
        <v/>
      </c>
    </row>
    <row r="440" spans="2:16" x14ac:dyDescent="0.3">
      <c r="B440" s="21">
        <f>BETAW20T!B440</f>
        <v>43774</v>
      </c>
      <c r="C440" s="73">
        <f t="shared" si="38"/>
        <v>0</v>
      </c>
      <c r="D440" s="20" t="str">
        <f>IF($C440,BETAW20T!C440,"")</f>
        <v/>
      </c>
      <c r="E440" s="19" t="str">
        <f>IF($C440,BETAW20T!D440,"")</f>
        <v/>
      </c>
      <c r="F440" s="16" t="str">
        <f>IF($C440,BETAW20T!E440,"")</f>
        <v/>
      </c>
      <c r="G440" s="16" t="str">
        <f>IF($C440,BETAW20T!F440,"")</f>
        <v/>
      </c>
      <c r="H440" s="17" t="str">
        <f>IF($C440,BETAW20T!G440,"")</f>
        <v/>
      </c>
      <c r="I440" s="16" t="str">
        <f>IF($C440,BETAW20T!H440,"")</f>
        <v/>
      </c>
      <c r="J440" s="18" t="str">
        <f>IF($C440,BETAW20T!I440,"")</f>
        <v/>
      </c>
      <c r="K440" s="17" t="str">
        <f>IF($C440,BETAW20T!J440,"")</f>
        <v/>
      </c>
      <c r="L440" s="16" t="str">
        <f>IF($C440,BETAW20T!K440,"")</f>
        <v/>
      </c>
      <c r="M440" s="15" t="str">
        <f>IF($C440,BETAW20T!L440,"")</f>
        <v/>
      </c>
      <c r="N440" s="14" t="str">
        <f>IF($C440,BETAW20T!M440,"")</f>
        <v/>
      </c>
      <c r="O440" s="13" t="str">
        <f>IF($C440,BETAW20T!N440,"")</f>
        <v/>
      </c>
      <c r="P440" s="12" t="str">
        <f>IF($C440,BETAW20T!O440,"")</f>
        <v/>
      </c>
    </row>
    <row r="441" spans="2:16" x14ac:dyDescent="0.3">
      <c r="B441" s="21">
        <f>BETAW20T!B441</f>
        <v>43773</v>
      </c>
      <c r="C441" s="73">
        <f t="shared" si="38"/>
        <v>0</v>
      </c>
      <c r="D441" s="20" t="str">
        <f>IF($C441,BETAW20T!C441,"")</f>
        <v/>
      </c>
      <c r="E441" s="19" t="str">
        <f>IF($C441,BETAW20T!D441,"")</f>
        <v/>
      </c>
      <c r="F441" s="16" t="str">
        <f>IF($C441,BETAW20T!E441,"")</f>
        <v/>
      </c>
      <c r="G441" s="16" t="str">
        <f>IF($C441,BETAW20T!F441,"")</f>
        <v/>
      </c>
      <c r="H441" s="17" t="str">
        <f>IF($C441,BETAW20T!G441,"")</f>
        <v/>
      </c>
      <c r="I441" s="16" t="str">
        <f>IF($C441,BETAW20T!H441,"")</f>
        <v/>
      </c>
      <c r="J441" s="18" t="str">
        <f>IF($C441,BETAW20T!I441,"")</f>
        <v/>
      </c>
      <c r="K441" s="17" t="str">
        <f>IF($C441,BETAW20T!J441,"")</f>
        <v/>
      </c>
      <c r="L441" s="16" t="str">
        <f>IF($C441,BETAW20T!K441,"")</f>
        <v/>
      </c>
      <c r="M441" s="15" t="str">
        <f>IF($C441,BETAW20T!L441,"")</f>
        <v/>
      </c>
      <c r="N441" s="14" t="str">
        <f>IF($C441,BETAW20T!M441,"")</f>
        <v/>
      </c>
      <c r="O441" s="13" t="str">
        <f>IF($C441,BETAW20T!N441,"")</f>
        <v/>
      </c>
      <c r="P441" s="12" t="str">
        <f>IF($C441,BETAW20T!O441,"")</f>
        <v/>
      </c>
    </row>
    <row r="442" spans="2:16" x14ac:dyDescent="0.3">
      <c r="B442" s="21">
        <f>BETAW20T!B442</f>
        <v>43769</v>
      </c>
      <c r="C442" s="73">
        <f t="shared" si="38"/>
        <v>0</v>
      </c>
      <c r="D442" s="20" t="str">
        <f>IF($C442,BETAW20T!C442,"")</f>
        <v/>
      </c>
      <c r="E442" s="19" t="str">
        <f>IF($C442,BETAW20T!D442,"")</f>
        <v/>
      </c>
      <c r="F442" s="16" t="str">
        <f>IF($C442,BETAW20T!E442,"")</f>
        <v/>
      </c>
      <c r="G442" s="16" t="str">
        <f>IF($C442,BETAW20T!F442,"")</f>
        <v/>
      </c>
      <c r="H442" s="17" t="str">
        <f>IF($C442,BETAW20T!G442,"")</f>
        <v/>
      </c>
      <c r="I442" s="16" t="str">
        <f>IF($C442,BETAW20T!H442,"")</f>
        <v/>
      </c>
      <c r="J442" s="18" t="str">
        <f>IF($C442,BETAW20T!I442,"")</f>
        <v/>
      </c>
      <c r="K442" s="17" t="str">
        <f>IF($C442,BETAW20T!J442,"")</f>
        <v/>
      </c>
      <c r="L442" s="16" t="str">
        <f>IF($C442,BETAW20T!K442,"")</f>
        <v/>
      </c>
      <c r="M442" s="15" t="str">
        <f>IF($C442,BETAW20T!L442,"")</f>
        <v/>
      </c>
      <c r="N442" s="14" t="str">
        <f>IF($C442,BETAW20T!M442,"")</f>
        <v/>
      </c>
      <c r="O442" s="13" t="str">
        <f>IF($C442,BETAW20T!N442,"")</f>
        <v/>
      </c>
      <c r="P442" s="12" t="str">
        <f>IF($C442,BETAW20T!O442,"")</f>
        <v/>
      </c>
    </row>
    <row r="443" spans="2:16" x14ac:dyDescent="0.3">
      <c r="B443" s="21">
        <f>BETAW20T!B443</f>
        <v>43768</v>
      </c>
      <c r="C443" s="73">
        <f t="shared" si="38"/>
        <v>0</v>
      </c>
      <c r="D443" s="20" t="str">
        <f>IF($C443,BETAW20T!C443,"")</f>
        <v/>
      </c>
      <c r="E443" s="19" t="str">
        <f>IF($C443,BETAW20T!D443,"")</f>
        <v/>
      </c>
      <c r="F443" s="16" t="str">
        <f>IF($C443,BETAW20T!E443,"")</f>
        <v/>
      </c>
      <c r="G443" s="16" t="str">
        <f>IF($C443,BETAW20T!F443,"")</f>
        <v/>
      </c>
      <c r="H443" s="17" t="str">
        <f>IF($C443,BETAW20T!G443,"")</f>
        <v/>
      </c>
      <c r="I443" s="16" t="str">
        <f>IF($C443,BETAW20T!H443,"")</f>
        <v/>
      </c>
      <c r="J443" s="18" t="str">
        <f>IF($C443,BETAW20T!I443,"")</f>
        <v/>
      </c>
      <c r="K443" s="17" t="str">
        <f>IF($C443,BETAW20T!J443,"")</f>
        <v/>
      </c>
      <c r="L443" s="16" t="str">
        <f>IF($C443,BETAW20T!K443,"")</f>
        <v/>
      </c>
      <c r="M443" s="15" t="str">
        <f>IF($C443,BETAW20T!L443,"")</f>
        <v/>
      </c>
      <c r="N443" s="14" t="str">
        <f>IF($C443,BETAW20T!M443,"")</f>
        <v/>
      </c>
      <c r="O443" s="13" t="str">
        <f>IF($C443,BETAW20T!N443,"")</f>
        <v/>
      </c>
      <c r="P443" s="12" t="str">
        <f>IF($C443,BETAW20T!O443,"")</f>
        <v/>
      </c>
    </row>
    <row r="444" spans="2:16" x14ac:dyDescent="0.3">
      <c r="B444" s="21">
        <f>BETAW20T!B444</f>
        <v>43767</v>
      </c>
      <c r="C444" s="73">
        <f t="shared" si="38"/>
        <v>0</v>
      </c>
      <c r="D444" s="20" t="str">
        <f>IF($C444,BETAW20T!C444,"")</f>
        <v/>
      </c>
      <c r="E444" s="19" t="str">
        <f>IF($C444,BETAW20T!D444,"")</f>
        <v/>
      </c>
      <c r="F444" s="16" t="str">
        <f>IF($C444,BETAW20T!E444,"")</f>
        <v/>
      </c>
      <c r="G444" s="16" t="str">
        <f>IF($C444,BETAW20T!F444,"")</f>
        <v/>
      </c>
      <c r="H444" s="17" t="str">
        <f>IF($C444,BETAW20T!G444,"")</f>
        <v/>
      </c>
      <c r="I444" s="16" t="str">
        <f>IF($C444,BETAW20T!H444,"")</f>
        <v/>
      </c>
      <c r="J444" s="18" t="str">
        <f>IF($C444,BETAW20T!I444,"")</f>
        <v/>
      </c>
      <c r="K444" s="17" t="str">
        <f>IF($C444,BETAW20T!J444,"")</f>
        <v/>
      </c>
      <c r="L444" s="16" t="str">
        <f>IF($C444,BETAW20T!K444,"")</f>
        <v/>
      </c>
      <c r="M444" s="15" t="str">
        <f>IF($C444,BETAW20T!L444,"")</f>
        <v/>
      </c>
      <c r="N444" s="14" t="str">
        <f>IF($C444,BETAW20T!M444,"")</f>
        <v/>
      </c>
      <c r="O444" s="13" t="str">
        <f>IF($C444,BETAW20T!N444,"")</f>
        <v/>
      </c>
      <c r="P444" s="12" t="str">
        <f>IF($C444,BETAW20T!O444,"")</f>
        <v/>
      </c>
    </row>
    <row r="445" spans="2:16" x14ac:dyDescent="0.3">
      <c r="B445" s="21">
        <f>BETAW20T!B445</f>
        <v>43766</v>
      </c>
      <c r="C445" s="73">
        <f t="shared" si="38"/>
        <v>0</v>
      </c>
      <c r="D445" s="20" t="str">
        <f>IF($C445,BETAW20T!C445,"")</f>
        <v/>
      </c>
      <c r="E445" s="19" t="str">
        <f>IF($C445,BETAW20T!D445,"")</f>
        <v/>
      </c>
      <c r="F445" s="16" t="str">
        <f>IF($C445,BETAW20T!E445,"")</f>
        <v/>
      </c>
      <c r="G445" s="16" t="str">
        <f>IF($C445,BETAW20T!F445,"")</f>
        <v/>
      </c>
      <c r="H445" s="17" t="str">
        <f>IF($C445,BETAW20T!G445,"")</f>
        <v/>
      </c>
      <c r="I445" s="16" t="str">
        <f>IF($C445,BETAW20T!H445,"")</f>
        <v/>
      </c>
      <c r="J445" s="18" t="str">
        <f>IF($C445,BETAW20T!I445,"")</f>
        <v/>
      </c>
      <c r="K445" s="17" t="str">
        <f>IF($C445,BETAW20T!J445,"")</f>
        <v/>
      </c>
      <c r="L445" s="16" t="str">
        <f>IF($C445,BETAW20T!K445,"")</f>
        <v/>
      </c>
      <c r="M445" s="15" t="str">
        <f>IF($C445,BETAW20T!L445,"")</f>
        <v/>
      </c>
      <c r="N445" s="14" t="str">
        <f>IF($C445,BETAW20T!M445,"")</f>
        <v/>
      </c>
      <c r="O445" s="13" t="str">
        <f>IF($C445,BETAW20T!N445,"")</f>
        <v/>
      </c>
      <c r="P445" s="12" t="str">
        <f>IF($C445,BETAW20T!O445,"")</f>
        <v/>
      </c>
    </row>
    <row r="446" spans="2:16" x14ac:dyDescent="0.3">
      <c r="B446" s="21">
        <f>BETAW20T!B446</f>
        <v>43763</v>
      </c>
      <c r="C446" s="73">
        <f t="shared" si="38"/>
        <v>0</v>
      </c>
      <c r="D446" s="20" t="str">
        <f>IF($C446,BETAW20T!C446,"")</f>
        <v/>
      </c>
      <c r="E446" s="19" t="str">
        <f>IF($C446,BETAW20T!D446,"")</f>
        <v/>
      </c>
      <c r="F446" s="16" t="str">
        <f>IF($C446,BETAW20T!E446,"")</f>
        <v/>
      </c>
      <c r="G446" s="16" t="str">
        <f>IF($C446,BETAW20T!F446,"")</f>
        <v/>
      </c>
      <c r="H446" s="17" t="str">
        <f>IF($C446,BETAW20T!G446,"")</f>
        <v/>
      </c>
      <c r="I446" s="16" t="str">
        <f>IF($C446,BETAW20T!H446,"")</f>
        <v/>
      </c>
      <c r="J446" s="18" t="str">
        <f>IF($C446,BETAW20T!I446,"")</f>
        <v/>
      </c>
      <c r="K446" s="17" t="str">
        <f>IF($C446,BETAW20T!J446,"")</f>
        <v/>
      </c>
      <c r="L446" s="16" t="str">
        <f>IF($C446,BETAW20T!K446,"")</f>
        <v/>
      </c>
      <c r="M446" s="15" t="str">
        <f>IF($C446,BETAW20T!L446,"")</f>
        <v/>
      </c>
      <c r="N446" s="14" t="str">
        <f>IF($C446,BETAW20T!M446,"")</f>
        <v/>
      </c>
      <c r="O446" s="13" t="str">
        <f>IF($C446,BETAW20T!N446,"")</f>
        <v/>
      </c>
      <c r="P446" s="12" t="str">
        <f>IF($C446,BETAW20T!O446,"")</f>
        <v/>
      </c>
    </row>
    <row r="447" spans="2:16" x14ac:dyDescent="0.3">
      <c r="B447" s="21">
        <f>BETAW20T!B447</f>
        <v>43762</v>
      </c>
      <c r="C447" s="73">
        <f t="shared" si="38"/>
        <v>0</v>
      </c>
      <c r="D447" s="20" t="str">
        <f>IF($C447,BETAW20T!C447,"")</f>
        <v/>
      </c>
      <c r="E447" s="19" t="str">
        <f>IF($C447,BETAW20T!D447,"")</f>
        <v/>
      </c>
      <c r="F447" s="16" t="str">
        <f>IF($C447,BETAW20T!E447,"")</f>
        <v/>
      </c>
      <c r="G447" s="16" t="str">
        <f>IF($C447,BETAW20T!F447,"")</f>
        <v/>
      </c>
      <c r="H447" s="17" t="str">
        <f>IF($C447,BETAW20T!G447,"")</f>
        <v/>
      </c>
      <c r="I447" s="16" t="str">
        <f>IF($C447,BETAW20T!H447,"")</f>
        <v/>
      </c>
      <c r="J447" s="18" t="str">
        <f>IF($C447,BETAW20T!I447,"")</f>
        <v/>
      </c>
      <c r="K447" s="17" t="str">
        <f>IF($C447,BETAW20T!J447,"")</f>
        <v/>
      </c>
      <c r="L447" s="16" t="str">
        <f>IF($C447,BETAW20T!K447,"")</f>
        <v/>
      </c>
      <c r="M447" s="15" t="str">
        <f>IF($C447,BETAW20T!L447,"")</f>
        <v/>
      </c>
      <c r="N447" s="14" t="str">
        <f>IF($C447,BETAW20T!M447,"")</f>
        <v/>
      </c>
      <c r="O447" s="13" t="str">
        <f>IF($C447,BETAW20T!N447,"")</f>
        <v/>
      </c>
      <c r="P447" s="12" t="str">
        <f>IF($C447,BETAW20T!O447,"")</f>
        <v/>
      </c>
    </row>
    <row r="448" spans="2:16" x14ac:dyDescent="0.3">
      <c r="B448" s="21">
        <f>BETAW20T!B448</f>
        <v>43761</v>
      </c>
      <c r="C448" s="73">
        <f t="shared" si="38"/>
        <v>0</v>
      </c>
      <c r="D448" s="20" t="str">
        <f>IF($C448,BETAW20T!C448,"")</f>
        <v/>
      </c>
      <c r="E448" s="19" t="str">
        <f>IF($C448,BETAW20T!D448,"")</f>
        <v/>
      </c>
      <c r="F448" s="16" t="str">
        <f>IF($C448,BETAW20T!E448,"")</f>
        <v/>
      </c>
      <c r="G448" s="16" t="str">
        <f>IF($C448,BETAW20T!F448,"")</f>
        <v/>
      </c>
      <c r="H448" s="17" t="str">
        <f>IF($C448,BETAW20T!G448,"")</f>
        <v/>
      </c>
      <c r="I448" s="16" t="str">
        <f>IF($C448,BETAW20T!H448,"")</f>
        <v/>
      </c>
      <c r="J448" s="18" t="str">
        <f>IF($C448,BETAW20T!I448,"")</f>
        <v/>
      </c>
      <c r="K448" s="17" t="str">
        <f>IF($C448,BETAW20T!J448,"")</f>
        <v/>
      </c>
      <c r="L448" s="16" t="str">
        <f>IF($C448,BETAW20T!K448,"")</f>
        <v/>
      </c>
      <c r="M448" s="15" t="str">
        <f>IF($C448,BETAW20T!L448,"")</f>
        <v/>
      </c>
      <c r="N448" s="14" t="str">
        <f>IF($C448,BETAW20T!M448,"")</f>
        <v/>
      </c>
      <c r="O448" s="13" t="str">
        <f>IF($C448,BETAW20T!N448,"")</f>
        <v/>
      </c>
      <c r="P448" s="12" t="str">
        <f>IF($C448,BETAW20T!O448,"")</f>
        <v/>
      </c>
    </row>
    <row r="449" spans="2:16" x14ac:dyDescent="0.3">
      <c r="B449" s="21">
        <f>BETAW20T!B449</f>
        <v>43760</v>
      </c>
      <c r="C449" s="73">
        <f t="shared" si="38"/>
        <v>0</v>
      </c>
      <c r="D449" s="20" t="str">
        <f>IF($C449,BETAW20T!C449,"")</f>
        <v/>
      </c>
      <c r="E449" s="19" t="str">
        <f>IF($C449,BETAW20T!D449,"")</f>
        <v/>
      </c>
      <c r="F449" s="16" t="str">
        <f>IF($C449,BETAW20T!E449,"")</f>
        <v/>
      </c>
      <c r="G449" s="16" t="str">
        <f>IF($C449,BETAW20T!F449,"")</f>
        <v/>
      </c>
      <c r="H449" s="17" t="str">
        <f>IF($C449,BETAW20T!G449,"")</f>
        <v/>
      </c>
      <c r="I449" s="16" t="str">
        <f>IF($C449,BETAW20T!H449,"")</f>
        <v/>
      </c>
      <c r="J449" s="18" t="str">
        <f>IF($C449,BETAW20T!I449,"")</f>
        <v/>
      </c>
      <c r="K449" s="17" t="str">
        <f>IF($C449,BETAW20T!J449,"")</f>
        <v/>
      </c>
      <c r="L449" s="16" t="str">
        <f>IF($C449,BETAW20T!K449,"")</f>
        <v/>
      </c>
      <c r="M449" s="15" t="str">
        <f>IF($C449,BETAW20T!L449,"")</f>
        <v/>
      </c>
      <c r="N449" s="14" t="str">
        <f>IF($C449,BETAW20T!M449,"")</f>
        <v/>
      </c>
      <c r="O449" s="13" t="str">
        <f>IF($C449,BETAW20T!N449,"")</f>
        <v/>
      </c>
      <c r="P449" s="12" t="str">
        <f>IF($C449,BETAW20T!O449,"")</f>
        <v/>
      </c>
    </row>
    <row r="450" spans="2:16" x14ac:dyDescent="0.3">
      <c r="B450" s="21">
        <f>BETAW20T!B450</f>
        <v>43759</v>
      </c>
      <c r="C450" s="73">
        <f t="shared" si="38"/>
        <v>0</v>
      </c>
      <c r="D450" s="20" t="str">
        <f>IF($C450,BETAW20T!C450,"")</f>
        <v/>
      </c>
      <c r="E450" s="19" t="str">
        <f>IF($C450,BETAW20T!D450,"")</f>
        <v/>
      </c>
      <c r="F450" s="16" t="str">
        <f>IF($C450,BETAW20T!E450,"")</f>
        <v/>
      </c>
      <c r="G450" s="16" t="str">
        <f>IF($C450,BETAW20T!F450,"")</f>
        <v/>
      </c>
      <c r="H450" s="17" t="str">
        <f>IF($C450,BETAW20T!G450,"")</f>
        <v/>
      </c>
      <c r="I450" s="16" t="str">
        <f>IF($C450,BETAW20T!H450,"")</f>
        <v/>
      </c>
      <c r="J450" s="18" t="str">
        <f>IF($C450,BETAW20T!I450,"")</f>
        <v/>
      </c>
      <c r="K450" s="17" t="str">
        <f>IF($C450,BETAW20T!J450,"")</f>
        <v/>
      </c>
      <c r="L450" s="16" t="str">
        <f>IF($C450,BETAW20T!K450,"")</f>
        <v/>
      </c>
      <c r="M450" s="15" t="str">
        <f>IF($C450,BETAW20T!L450,"")</f>
        <v/>
      </c>
      <c r="N450" s="14" t="str">
        <f>IF($C450,BETAW20T!M450,"")</f>
        <v/>
      </c>
      <c r="O450" s="13" t="str">
        <f>IF($C450,BETAW20T!N450,"")</f>
        <v/>
      </c>
      <c r="P450" s="12" t="str">
        <f>IF($C450,BETAW20T!O450,"")</f>
        <v/>
      </c>
    </row>
    <row r="451" spans="2:16" x14ac:dyDescent="0.3">
      <c r="B451" s="21">
        <f>BETAW20T!B451</f>
        <v>43756</v>
      </c>
      <c r="C451" s="73">
        <f t="shared" si="38"/>
        <v>0</v>
      </c>
      <c r="D451" s="20" t="str">
        <f>IF($C451,BETAW20T!C451,"")</f>
        <v/>
      </c>
      <c r="E451" s="19" t="str">
        <f>IF($C451,BETAW20T!D451,"")</f>
        <v/>
      </c>
      <c r="F451" s="16" t="str">
        <f>IF($C451,BETAW20T!E451,"")</f>
        <v/>
      </c>
      <c r="G451" s="16" t="str">
        <f>IF($C451,BETAW20T!F451,"")</f>
        <v/>
      </c>
      <c r="H451" s="17" t="str">
        <f>IF($C451,BETAW20T!G451,"")</f>
        <v/>
      </c>
      <c r="I451" s="16" t="str">
        <f>IF($C451,BETAW20T!H451,"")</f>
        <v/>
      </c>
      <c r="J451" s="18" t="str">
        <f>IF($C451,BETAW20T!I451,"")</f>
        <v/>
      </c>
      <c r="K451" s="17" t="str">
        <f>IF($C451,BETAW20T!J451,"")</f>
        <v/>
      </c>
      <c r="L451" s="16" t="str">
        <f>IF($C451,BETAW20T!K451,"")</f>
        <v/>
      </c>
      <c r="M451" s="15" t="str">
        <f>IF($C451,BETAW20T!L451,"")</f>
        <v/>
      </c>
      <c r="N451" s="14" t="str">
        <f>IF($C451,BETAW20T!M451,"")</f>
        <v/>
      </c>
      <c r="O451" s="13" t="str">
        <f>IF($C451,BETAW20T!N451,"")</f>
        <v/>
      </c>
      <c r="P451" s="12" t="str">
        <f>IF($C451,BETAW20T!O451,"")</f>
        <v/>
      </c>
    </row>
    <row r="452" spans="2:16" x14ac:dyDescent="0.3">
      <c r="B452" s="21">
        <f>BETAW20T!B452</f>
        <v>43755</v>
      </c>
      <c r="C452" s="73">
        <f t="shared" si="38"/>
        <v>0</v>
      </c>
      <c r="D452" s="20" t="str">
        <f>IF($C452,BETAW20T!C452,"")</f>
        <v/>
      </c>
      <c r="E452" s="19" t="str">
        <f>IF($C452,BETAW20T!D452,"")</f>
        <v/>
      </c>
      <c r="F452" s="16" t="str">
        <f>IF($C452,BETAW20T!E452,"")</f>
        <v/>
      </c>
      <c r="G452" s="16" t="str">
        <f>IF($C452,BETAW20T!F452,"")</f>
        <v/>
      </c>
      <c r="H452" s="17" t="str">
        <f>IF($C452,BETAW20T!G452,"")</f>
        <v/>
      </c>
      <c r="I452" s="16" t="str">
        <f>IF($C452,BETAW20T!H452,"")</f>
        <v/>
      </c>
      <c r="J452" s="18" t="str">
        <f>IF($C452,BETAW20T!I452,"")</f>
        <v/>
      </c>
      <c r="K452" s="17" t="str">
        <f>IF($C452,BETAW20T!J452,"")</f>
        <v/>
      </c>
      <c r="L452" s="16" t="str">
        <f>IF($C452,BETAW20T!K452,"")</f>
        <v/>
      </c>
      <c r="M452" s="15" t="str">
        <f>IF($C452,BETAW20T!L452,"")</f>
        <v/>
      </c>
      <c r="N452" s="14" t="str">
        <f>IF($C452,BETAW20T!M452,"")</f>
        <v/>
      </c>
      <c r="O452" s="13" t="str">
        <f>IF($C452,BETAW20T!N452,"")</f>
        <v/>
      </c>
      <c r="P452" s="12" t="str">
        <f>IF($C452,BETAW20T!O452,"")</f>
        <v/>
      </c>
    </row>
    <row r="453" spans="2:16" x14ac:dyDescent="0.3">
      <c r="B453" s="21">
        <f>BETAW20T!B453</f>
        <v>43754</v>
      </c>
      <c r="C453" s="73">
        <f t="shared" si="38"/>
        <v>0</v>
      </c>
      <c r="D453" s="20" t="str">
        <f>IF($C453,BETAW20T!C453,"")</f>
        <v/>
      </c>
      <c r="E453" s="19" t="str">
        <f>IF($C453,BETAW20T!D453,"")</f>
        <v/>
      </c>
      <c r="F453" s="16" t="str">
        <f>IF($C453,BETAW20T!E453,"")</f>
        <v/>
      </c>
      <c r="G453" s="16" t="str">
        <f>IF($C453,BETAW20T!F453,"")</f>
        <v/>
      </c>
      <c r="H453" s="17" t="str">
        <f>IF($C453,BETAW20T!G453,"")</f>
        <v/>
      </c>
      <c r="I453" s="16" t="str">
        <f>IF($C453,BETAW20T!H453,"")</f>
        <v/>
      </c>
      <c r="J453" s="18" t="str">
        <f>IF($C453,BETAW20T!I453,"")</f>
        <v/>
      </c>
      <c r="K453" s="17" t="str">
        <f>IF($C453,BETAW20T!J453,"")</f>
        <v/>
      </c>
      <c r="L453" s="16" t="str">
        <f>IF($C453,BETAW20T!K453,"")</f>
        <v/>
      </c>
      <c r="M453" s="15" t="str">
        <f>IF($C453,BETAW20T!L453,"")</f>
        <v/>
      </c>
      <c r="N453" s="14" t="str">
        <f>IF($C453,BETAW20T!M453,"")</f>
        <v/>
      </c>
      <c r="O453" s="13" t="str">
        <f>IF($C453,BETAW20T!N453,"")</f>
        <v/>
      </c>
      <c r="P453" s="12" t="str">
        <f>IF($C453,BETAW20T!O453,"")</f>
        <v/>
      </c>
    </row>
    <row r="454" spans="2:16" x14ac:dyDescent="0.3">
      <c r="B454" s="21">
        <f>BETAW20T!B454</f>
        <v>43753</v>
      </c>
      <c r="C454" s="73">
        <f t="shared" si="38"/>
        <v>0</v>
      </c>
      <c r="D454" s="20" t="str">
        <f>IF($C454,BETAW20T!C454,"")</f>
        <v/>
      </c>
      <c r="E454" s="19" t="str">
        <f>IF($C454,BETAW20T!D454,"")</f>
        <v/>
      </c>
      <c r="F454" s="16" t="str">
        <f>IF($C454,BETAW20T!E454,"")</f>
        <v/>
      </c>
      <c r="G454" s="16" t="str">
        <f>IF($C454,BETAW20T!F454,"")</f>
        <v/>
      </c>
      <c r="H454" s="17" t="str">
        <f>IF($C454,BETAW20T!G454,"")</f>
        <v/>
      </c>
      <c r="I454" s="16" t="str">
        <f>IF($C454,BETAW20T!H454,"")</f>
        <v/>
      </c>
      <c r="J454" s="18" t="str">
        <f>IF($C454,BETAW20T!I454,"")</f>
        <v/>
      </c>
      <c r="K454" s="17" t="str">
        <f>IF($C454,BETAW20T!J454,"")</f>
        <v/>
      </c>
      <c r="L454" s="16" t="str">
        <f>IF($C454,BETAW20T!K454,"")</f>
        <v/>
      </c>
      <c r="M454" s="15" t="str">
        <f>IF($C454,BETAW20T!L454,"")</f>
        <v/>
      </c>
      <c r="N454" s="14" t="str">
        <f>IF($C454,BETAW20T!M454,"")</f>
        <v/>
      </c>
      <c r="O454" s="13" t="str">
        <f>IF($C454,BETAW20T!N454,"")</f>
        <v/>
      </c>
      <c r="P454" s="12" t="str">
        <f>IF($C454,BETAW20T!O454,"")</f>
        <v/>
      </c>
    </row>
    <row r="455" spans="2:16" x14ac:dyDescent="0.3">
      <c r="B455" s="21">
        <f>BETAW20T!B455</f>
        <v>43752</v>
      </c>
      <c r="C455" s="73">
        <f t="shared" si="38"/>
        <v>0</v>
      </c>
      <c r="D455" s="20" t="str">
        <f>IF($C455,BETAW20T!C455,"")</f>
        <v/>
      </c>
      <c r="E455" s="19" t="str">
        <f>IF($C455,BETAW20T!D455,"")</f>
        <v/>
      </c>
      <c r="F455" s="16" t="str">
        <f>IF($C455,BETAW20T!E455,"")</f>
        <v/>
      </c>
      <c r="G455" s="16" t="str">
        <f>IF($C455,BETAW20T!F455,"")</f>
        <v/>
      </c>
      <c r="H455" s="17" t="str">
        <f>IF($C455,BETAW20T!G455,"")</f>
        <v/>
      </c>
      <c r="I455" s="16" t="str">
        <f>IF($C455,BETAW20T!H455,"")</f>
        <v/>
      </c>
      <c r="J455" s="18" t="str">
        <f>IF($C455,BETAW20T!I455,"")</f>
        <v/>
      </c>
      <c r="K455" s="17" t="str">
        <f>IF($C455,BETAW20T!J455,"")</f>
        <v/>
      </c>
      <c r="L455" s="16" t="str">
        <f>IF($C455,BETAW20T!K455,"")</f>
        <v/>
      </c>
      <c r="M455" s="15" t="str">
        <f>IF($C455,BETAW20T!L455,"")</f>
        <v/>
      </c>
      <c r="N455" s="14" t="str">
        <f>IF($C455,BETAW20T!M455,"")</f>
        <v/>
      </c>
      <c r="O455" s="13" t="str">
        <f>IF($C455,BETAW20T!N455,"")</f>
        <v/>
      </c>
      <c r="P455" s="12" t="str">
        <f>IF($C455,BETAW20T!O455,"")</f>
        <v/>
      </c>
    </row>
    <row r="456" spans="2:16" x14ac:dyDescent="0.3">
      <c r="B456" s="21">
        <f>BETAW20T!B456</f>
        <v>43749</v>
      </c>
      <c r="C456" s="73">
        <f t="shared" si="38"/>
        <v>0</v>
      </c>
      <c r="D456" s="20" t="str">
        <f>IF($C456,BETAW20T!C456,"")</f>
        <v/>
      </c>
      <c r="E456" s="19" t="str">
        <f>IF($C456,BETAW20T!D456,"")</f>
        <v/>
      </c>
      <c r="F456" s="16" t="str">
        <f>IF($C456,BETAW20T!E456,"")</f>
        <v/>
      </c>
      <c r="G456" s="16" t="str">
        <f>IF($C456,BETAW20T!F456,"")</f>
        <v/>
      </c>
      <c r="H456" s="17" t="str">
        <f>IF($C456,BETAW20T!G456,"")</f>
        <v/>
      </c>
      <c r="I456" s="16" t="str">
        <f>IF($C456,BETAW20T!H456,"")</f>
        <v/>
      </c>
      <c r="J456" s="18" t="str">
        <f>IF($C456,BETAW20T!I456,"")</f>
        <v/>
      </c>
      <c r="K456" s="17" t="str">
        <f>IF($C456,BETAW20T!J456,"")</f>
        <v/>
      </c>
      <c r="L456" s="16" t="str">
        <f>IF($C456,BETAW20T!K456,"")</f>
        <v/>
      </c>
      <c r="M456" s="15" t="str">
        <f>IF($C456,BETAW20T!L456,"")</f>
        <v/>
      </c>
      <c r="N456" s="14" t="str">
        <f>IF($C456,BETAW20T!M456,"")</f>
        <v/>
      </c>
      <c r="O456" s="13" t="str">
        <f>IF($C456,BETAW20T!N456,"")</f>
        <v/>
      </c>
      <c r="P456" s="12" t="str">
        <f>IF($C456,BETAW20T!O456,"")</f>
        <v/>
      </c>
    </row>
    <row r="457" spans="2:16" x14ac:dyDescent="0.3">
      <c r="B457" s="21">
        <f>BETAW20T!B457</f>
        <v>43748</v>
      </c>
      <c r="C457" s="73">
        <f t="shared" si="38"/>
        <v>0</v>
      </c>
      <c r="D457" s="20" t="str">
        <f>IF($C457,BETAW20T!C457,"")</f>
        <v/>
      </c>
      <c r="E457" s="19" t="str">
        <f>IF($C457,BETAW20T!D457,"")</f>
        <v/>
      </c>
      <c r="F457" s="16" t="str">
        <f>IF($C457,BETAW20T!E457,"")</f>
        <v/>
      </c>
      <c r="G457" s="16" t="str">
        <f>IF($C457,BETAW20T!F457,"")</f>
        <v/>
      </c>
      <c r="H457" s="17" t="str">
        <f>IF($C457,BETAW20T!G457,"")</f>
        <v/>
      </c>
      <c r="I457" s="16" t="str">
        <f>IF($C457,BETAW20T!H457,"")</f>
        <v/>
      </c>
      <c r="J457" s="18" t="str">
        <f>IF($C457,BETAW20T!I457,"")</f>
        <v/>
      </c>
      <c r="K457" s="17" t="str">
        <f>IF($C457,BETAW20T!J457,"")</f>
        <v/>
      </c>
      <c r="L457" s="16" t="str">
        <f>IF($C457,BETAW20T!K457,"")</f>
        <v/>
      </c>
      <c r="M457" s="15" t="str">
        <f>IF($C457,BETAW20T!L457,"")</f>
        <v/>
      </c>
      <c r="N457" s="14" t="str">
        <f>IF($C457,BETAW20T!M457,"")</f>
        <v/>
      </c>
      <c r="O457" s="13" t="str">
        <f>IF($C457,BETAW20T!N457,"")</f>
        <v/>
      </c>
      <c r="P457" s="12" t="str">
        <f>IF($C457,BETAW20T!O457,"")</f>
        <v/>
      </c>
    </row>
    <row r="458" spans="2:16" x14ac:dyDescent="0.3">
      <c r="B458" s="21">
        <f>BETAW20T!B458</f>
        <v>43747</v>
      </c>
      <c r="C458" s="73">
        <f t="shared" si="38"/>
        <v>0</v>
      </c>
      <c r="D458" s="20" t="str">
        <f>IF($C458,BETAW20T!C458,"")</f>
        <v/>
      </c>
      <c r="E458" s="19" t="str">
        <f>IF($C458,BETAW20T!D458,"")</f>
        <v/>
      </c>
      <c r="F458" s="16" t="str">
        <f>IF($C458,BETAW20T!E458,"")</f>
        <v/>
      </c>
      <c r="G458" s="16" t="str">
        <f>IF($C458,BETAW20T!F458,"")</f>
        <v/>
      </c>
      <c r="H458" s="17" t="str">
        <f>IF($C458,BETAW20T!G458,"")</f>
        <v/>
      </c>
      <c r="I458" s="16" t="str">
        <f>IF($C458,BETAW20T!H458,"")</f>
        <v/>
      </c>
      <c r="J458" s="18" t="str">
        <f>IF($C458,BETAW20T!I458,"")</f>
        <v/>
      </c>
      <c r="K458" s="17" t="str">
        <f>IF($C458,BETAW20T!J458,"")</f>
        <v/>
      </c>
      <c r="L458" s="16" t="str">
        <f>IF($C458,BETAW20T!K458,"")</f>
        <v/>
      </c>
      <c r="M458" s="15" t="str">
        <f>IF($C458,BETAW20T!L458,"")</f>
        <v/>
      </c>
      <c r="N458" s="14" t="str">
        <f>IF($C458,BETAW20T!M458,"")</f>
        <v/>
      </c>
      <c r="O458" s="13" t="str">
        <f>IF($C458,BETAW20T!N458,"")</f>
        <v/>
      </c>
      <c r="P458" s="12" t="str">
        <f>IF($C458,BETAW20T!O458,"")</f>
        <v/>
      </c>
    </row>
    <row r="459" spans="2:16" x14ac:dyDescent="0.3">
      <c r="B459" s="21">
        <f>BETAW20T!B459</f>
        <v>43746</v>
      </c>
      <c r="C459" s="73">
        <f t="shared" si="38"/>
        <v>0</v>
      </c>
      <c r="D459" s="20" t="str">
        <f>IF($C459,BETAW20T!C459,"")</f>
        <v/>
      </c>
      <c r="E459" s="19" t="str">
        <f>IF($C459,BETAW20T!D459,"")</f>
        <v/>
      </c>
      <c r="F459" s="16" t="str">
        <f>IF($C459,BETAW20T!E459,"")</f>
        <v/>
      </c>
      <c r="G459" s="16" t="str">
        <f>IF($C459,BETAW20T!F459,"")</f>
        <v/>
      </c>
      <c r="H459" s="17" t="str">
        <f>IF($C459,BETAW20T!G459,"")</f>
        <v/>
      </c>
      <c r="I459" s="16" t="str">
        <f>IF($C459,BETAW20T!H459,"")</f>
        <v/>
      </c>
      <c r="J459" s="18" t="str">
        <f>IF($C459,BETAW20T!I459,"")</f>
        <v/>
      </c>
      <c r="K459" s="17" t="str">
        <f>IF($C459,BETAW20T!J459,"")</f>
        <v/>
      </c>
      <c r="L459" s="16" t="str">
        <f>IF($C459,BETAW20T!K459,"")</f>
        <v/>
      </c>
      <c r="M459" s="15" t="str">
        <f>IF($C459,BETAW20T!L459,"")</f>
        <v/>
      </c>
      <c r="N459" s="14" t="str">
        <f>IF($C459,BETAW20T!M459,"")</f>
        <v/>
      </c>
      <c r="O459" s="13" t="str">
        <f>IF($C459,BETAW20T!N459,"")</f>
        <v/>
      </c>
      <c r="P459" s="12" t="str">
        <f>IF($C459,BETAW20T!O459,"")</f>
        <v/>
      </c>
    </row>
    <row r="460" spans="2:16" x14ac:dyDescent="0.3">
      <c r="B460" s="21">
        <f>BETAW20T!B460</f>
        <v>43745</v>
      </c>
      <c r="C460" s="73">
        <f t="shared" ref="C460:C523" si="39">IF(AND($B460&gt;=$D$3,OR($B460&lt;=$D$4,$B461&lt;$D$4)),1,0)</f>
        <v>0</v>
      </c>
      <c r="D460" s="20" t="str">
        <f>IF($C460,BETAW20T!C460,"")</f>
        <v/>
      </c>
      <c r="E460" s="19" t="str">
        <f>IF($C460,BETAW20T!D460,"")</f>
        <v/>
      </c>
      <c r="F460" s="16" t="str">
        <f>IF($C460,BETAW20T!E460,"")</f>
        <v/>
      </c>
      <c r="G460" s="16" t="str">
        <f>IF($C460,BETAW20T!F460,"")</f>
        <v/>
      </c>
      <c r="H460" s="17" t="str">
        <f>IF($C460,BETAW20T!G460,"")</f>
        <v/>
      </c>
      <c r="I460" s="16" t="str">
        <f>IF($C460,BETAW20T!H460,"")</f>
        <v/>
      </c>
      <c r="J460" s="18" t="str">
        <f>IF($C460,BETAW20T!I460,"")</f>
        <v/>
      </c>
      <c r="K460" s="17" t="str">
        <f>IF($C460,BETAW20T!J460,"")</f>
        <v/>
      </c>
      <c r="L460" s="16" t="str">
        <f>IF($C460,BETAW20T!K460,"")</f>
        <v/>
      </c>
      <c r="M460" s="15" t="str">
        <f>IF($C460,BETAW20T!L460,"")</f>
        <v/>
      </c>
      <c r="N460" s="14" t="str">
        <f>IF($C460,BETAW20T!M460,"")</f>
        <v/>
      </c>
      <c r="O460" s="13" t="str">
        <f>IF($C460,BETAW20T!N460,"")</f>
        <v/>
      </c>
      <c r="P460" s="12" t="str">
        <f>IF($C460,BETAW20T!O460,"")</f>
        <v/>
      </c>
    </row>
    <row r="461" spans="2:16" x14ac:dyDescent="0.3">
      <c r="B461" s="21">
        <f>BETAW20T!B461</f>
        <v>43742</v>
      </c>
      <c r="C461" s="73">
        <f t="shared" si="39"/>
        <v>0</v>
      </c>
      <c r="D461" s="20" t="str">
        <f>IF($C461,BETAW20T!C461,"")</f>
        <v/>
      </c>
      <c r="E461" s="19" t="str">
        <f>IF($C461,BETAW20T!D461,"")</f>
        <v/>
      </c>
      <c r="F461" s="16" t="str">
        <f>IF($C461,BETAW20T!E461,"")</f>
        <v/>
      </c>
      <c r="G461" s="16" t="str">
        <f>IF($C461,BETAW20T!F461,"")</f>
        <v/>
      </c>
      <c r="H461" s="17" t="str">
        <f>IF($C461,BETAW20T!G461,"")</f>
        <v/>
      </c>
      <c r="I461" s="16" t="str">
        <f>IF($C461,BETAW20T!H461,"")</f>
        <v/>
      </c>
      <c r="J461" s="18" t="str">
        <f>IF($C461,BETAW20T!I461,"")</f>
        <v/>
      </c>
      <c r="K461" s="17" t="str">
        <f>IF($C461,BETAW20T!J461,"")</f>
        <v/>
      </c>
      <c r="L461" s="16" t="str">
        <f>IF($C461,BETAW20T!K461,"")</f>
        <v/>
      </c>
      <c r="M461" s="15" t="str">
        <f>IF($C461,BETAW20T!L461,"")</f>
        <v/>
      </c>
      <c r="N461" s="14" t="str">
        <f>IF($C461,BETAW20T!M461,"")</f>
        <v/>
      </c>
      <c r="O461" s="13" t="str">
        <f>IF($C461,BETAW20T!N461,"")</f>
        <v/>
      </c>
      <c r="P461" s="12" t="str">
        <f>IF($C461,BETAW20T!O461,"")</f>
        <v/>
      </c>
    </row>
    <row r="462" spans="2:16" x14ac:dyDescent="0.3">
      <c r="B462" s="21">
        <f>BETAW20T!B462</f>
        <v>43741</v>
      </c>
      <c r="C462" s="73">
        <f t="shared" si="39"/>
        <v>0</v>
      </c>
      <c r="D462" s="20" t="str">
        <f>IF($C462,BETAW20T!C462,"")</f>
        <v/>
      </c>
      <c r="E462" s="19" t="str">
        <f>IF($C462,BETAW20T!D462,"")</f>
        <v/>
      </c>
      <c r="F462" s="16" t="str">
        <f>IF($C462,BETAW20T!E462,"")</f>
        <v/>
      </c>
      <c r="G462" s="16" t="str">
        <f>IF($C462,BETAW20T!F462,"")</f>
        <v/>
      </c>
      <c r="H462" s="17" t="str">
        <f>IF($C462,BETAW20T!G462,"")</f>
        <v/>
      </c>
      <c r="I462" s="16" t="str">
        <f>IF($C462,BETAW20T!H462,"")</f>
        <v/>
      </c>
      <c r="J462" s="18" t="str">
        <f>IF($C462,BETAW20T!I462,"")</f>
        <v/>
      </c>
      <c r="K462" s="17" t="str">
        <f>IF($C462,BETAW20T!J462,"")</f>
        <v/>
      </c>
      <c r="L462" s="16" t="str">
        <f>IF($C462,BETAW20T!K462,"")</f>
        <v/>
      </c>
      <c r="M462" s="15" t="str">
        <f>IF($C462,BETAW20T!L462,"")</f>
        <v/>
      </c>
      <c r="N462" s="14" t="str">
        <f>IF($C462,BETAW20T!M462,"")</f>
        <v/>
      </c>
      <c r="O462" s="13" t="str">
        <f>IF($C462,BETAW20T!N462,"")</f>
        <v/>
      </c>
      <c r="P462" s="12" t="str">
        <f>IF($C462,BETAW20T!O462,"")</f>
        <v/>
      </c>
    </row>
    <row r="463" spans="2:16" x14ac:dyDescent="0.3">
      <c r="B463" s="21">
        <f>BETAW20T!B463</f>
        <v>43740</v>
      </c>
      <c r="C463" s="73">
        <f t="shared" si="39"/>
        <v>0</v>
      </c>
      <c r="D463" s="20" t="str">
        <f>IF($C463,BETAW20T!C463,"")</f>
        <v/>
      </c>
      <c r="E463" s="19" t="str">
        <f>IF($C463,BETAW20T!D463,"")</f>
        <v/>
      </c>
      <c r="F463" s="16" t="str">
        <f>IF($C463,BETAW20T!E463,"")</f>
        <v/>
      </c>
      <c r="G463" s="16" t="str">
        <f>IF($C463,BETAW20T!F463,"")</f>
        <v/>
      </c>
      <c r="H463" s="17" t="str">
        <f>IF($C463,BETAW20T!G463,"")</f>
        <v/>
      </c>
      <c r="I463" s="16" t="str">
        <f>IF($C463,BETAW20T!H463,"")</f>
        <v/>
      </c>
      <c r="J463" s="18" t="str">
        <f>IF($C463,BETAW20T!I463,"")</f>
        <v/>
      </c>
      <c r="K463" s="17" t="str">
        <f>IF($C463,BETAW20T!J463,"")</f>
        <v/>
      </c>
      <c r="L463" s="16" t="str">
        <f>IF($C463,BETAW20T!K463,"")</f>
        <v/>
      </c>
      <c r="M463" s="15" t="str">
        <f>IF($C463,BETAW20T!L463,"")</f>
        <v/>
      </c>
      <c r="N463" s="14" t="str">
        <f>IF($C463,BETAW20T!M463,"")</f>
        <v/>
      </c>
      <c r="O463" s="13" t="str">
        <f>IF($C463,BETAW20T!N463,"")</f>
        <v/>
      </c>
      <c r="P463" s="12" t="str">
        <f>IF($C463,BETAW20T!O463,"")</f>
        <v/>
      </c>
    </row>
    <row r="464" spans="2:16" x14ac:dyDescent="0.3">
      <c r="B464" s="21">
        <f>BETAW20T!B464</f>
        <v>43739</v>
      </c>
      <c r="C464" s="73">
        <f t="shared" si="39"/>
        <v>0</v>
      </c>
      <c r="D464" s="20" t="str">
        <f>IF($C464,BETAW20T!C464,"")</f>
        <v/>
      </c>
      <c r="E464" s="19" t="str">
        <f>IF($C464,BETAW20T!D464,"")</f>
        <v/>
      </c>
      <c r="F464" s="16" t="str">
        <f>IF($C464,BETAW20T!E464,"")</f>
        <v/>
      </c>
      <c r="G464" s="16" t="str">
        <f>IF($C464,BETAW20T!F464,"")</f>
        <v/>
      </c>
      <c r="H464" s="17" t="str">
        <f>IF($C464,BETAW20T!G464,"")</f>
        <v/>
      </c>
      <c r="I464" s="16" t="str">
        <f>IF($C464,BETAW20T!H464,"")</f>
        <v/>
      </c>
      <c r="J464" s="18" t="str">
        <f>IF($C464,BETAW20T!I464,"")</f>
        <v/>
      </c>
      <c r="K464" s="17" t="str">
        <f>IF($C464,BETAW20T!J464,"")</f>
        <v/>
      </c>
      <c r="L464" s="16" t="str">
        <f>IF($C464,BETAW20T!K464,"")</f>
        <v/>
      </c>
      <c r="M464" s="15" t="str">
        <f>IF($C464,BETAW20T!L464,"")</f>
        <v/>
      </c>
      <c r="N464" s="14" t="str">
        <f>IF($C464,BETAW20T!M464,"")</f>
        <v/>
      </c>
      <c r="O464" s="13" t="str">
        <f>IF($C464,BETAW20T!N464,"")</f>
        <v/>
      </c>
      <c r="P464" s="12" t="str">
        <f>IF($C464,BETAW20T!O464,"")</f>
        <v/>
      </c>
    </row>
    <row r="465" spans="2:16" x14ac:dyDescent="0.3">
      <c r="B465" s="21">
        <f>BETAW20T!B465</f>
        <v>43738</v>
      </c>
      <c r="C465" s="73">
        <f t="shared" si="39"/>
        <v>0</v>
      </c>
      <c r="D465" s="20" t="str">
        <f>IF($C465,BETAW20T!C465,"")</f>
        <v/>
      </c>
      <c r="E465" s="19" t="str">
        <f>IF($C465,BETAW20T!D465,"")</f>
        <v/>
      </c>
      <c r="F465" s="16" t="str">
        <f>IF($C465,BETAW20T!E465,"")</f>
        <v/>
      </c>
      <c r="G465" s="16" t="str">
        <f>IF($C465,BETAW20T!F465,"")</f>
        <v/>
      </c>
      <c r="H465" s="17" t="str">
        <f>IF($C465,BETAW20T!G465,"")</f>
        <v/>
      </c>
      <c r="I465" s="16" t="str">
        <f>IF($C465,BETAW20T!H465,"")</f>
        <v/>
      </c>
      <c r="J465" s="18" t="str">
        <f>IF($C465,BETAW20T!I465,"")</f>
        <v/>
      </c>
      <c r="K465" s="17" t="str">
        <f>IF($C465,BETAW20T!J465,"")</f>
        <v/>
      </c>
      <c r="L465" s="16" t="str">
        <f>IF($C465,BETAW20T!K465,"")</f>
        <v/>
      </c>
      <c r="M465" s="15" t="str">
        <f>IF($C465,BETAW20T!L465,"")</f>
        <v/>
      </c>
      <c r="N465" s="14" t="str">
        <f>IF($C465,BETAW20T!M465,"")</f>
        <v/>
      </c>
      <c r="O465" s="13" t="str">
        <f>IF($C465,BETAW20T!N465,"")</f>
        <v/>
      </c>
      <c r="P465" s="12" t="str">
        <f>IF($C465,BETAW20T!O465,"")</f>
        <v/>
      </c>
    </row>
    <row r="466" spans="2:16" x14ac:dyDescent="0.3">
      <c r="B466" s="21">
        <f>BETAW20T!B466</f>
        <v>43735</v>
      </c>
      <c r="C466" s="73">
        <f t="shared" si="39"/>
        <v>0</v>
      </c>
      <c r="D466" s="20" t="str">
        <f>IF($C466,BETAW20T!C466,"")</f>
        <v/>
      </c>
      <c r="E466" s="19" t="str">
        <f>IF($C466,BETAW20T!D466,"")</f>
        <v/>
      </c>
      <c r="F466" s="16" t="str">
        <f>IF($C466,BETAW20T!E466,"")</f>
        <v/>
      </c>
      <c r="G466" s="16" t="str">
        <f>IF($C466,BETAW20T!F466,"")</f>
        <v/>
      </c>
      <c r="H466" s="17" t="str">
        <f>IF($C466,BETAW20T!G466,"")</f>
        <v/>
      </c>
      <c r="I466" s="16" t="str">
        <f>IF($C466,BETAW20T!H466,"")</f>
        <v/>
      </c>
      <c r="J466" s="18" t="str">
        <f>IF($C466,BETAW20T!I466,"")</f>
        <v/>
      </c>
      <c r="K466" s="17" t="str">
        <f>IF($C466,BETAW20T!J466,"")</f>
        <v/>
      </c>
      <c r="L466" s="16" t="str">
        <f>IF($C466,BETAW20T!K466,"")</f>
        <v/>
      </c>
      <c r="M466" s="15" t="str">
        <f>IF($C466,BETAW20T!L466,"")</f>
        <v/>
      </c>
      <c r="N466" s="14" t="str">
        <f>IF($C466,BETAW20T!M466,"")</f>
        <v/>
      </c>
      <c r="O466" s="13" t="str">
        <f>IF($C466,BETAW20T!N466,"")</f>
        <v/>
      </c>
      <c r="P466" s="12" t="str">
        <f>IF($C466,BETAW20T!O466,"")</f>
        <v/>
      </c>
    </row>
    <row r="467" spans="2:16" x14ac:dyDescent="0.3">
      <c r="B467" s="21">
        <f>BETAW20T!B467</f>
        <v>43734</v>
      </c>
      <c r="C467" s="73">
        <f t="shared" si="39"/>
        <v>0</v>
      </c>
      <c r="D467" s="20" t="str">
        <f>IF($C467,BETAW20T!C467,"")</f>
        <v/>
      </c>
      <c r="E467" s="19" t="str">
        <f>IF($C467,BETAW20T!D467,"")</f>
        <v/>
      </c>
      <c r="F467" s="16" t="str">
        <f>IF($C467,BETAW20T!E467,"")</f>
        <v/>
      </c>
      <c r="G467" s="16" t="str">
        <f>IF($C467,BETAW20T!F467,"")</f>
        <v/>
      </c>
      <c r="H467" s="17" t="str">
        <f>IF($C467,BETAW20T!G467,"")</f>
        <v/>
      </c>
      <c r="I467" s="16" t="str">
        <f>IF($C467,BETAW20T!H467,"")</f>
        <v/>
      </c>
      <c r="J467" s="18" t="str">
        <f>IF($C467,BETAW20T!I467,"")</f>
        <v/>
      </c>
      <c r="K467" s="17" t="str">
        <f>IF($C467,BETAW20T!J467,"")</f>
        <v/>
      </c>
      <c r="L467" s="16" t="str">
        <f>IF($C467,BETAW20T!K467,"")</f>
        <v/>
      </c>
      <c r="M467" s="15" t="str">
        <f>IF($C467,BETAW20T!L467,"")</f>
        <v/>
      </c>
      <c r="N467" s="14" t="str">
        <f>IF($C467,BETAW20T!M467,"")</f>
        <v/>
      </c>
      <c r="O467" s="13" t="str">
        <f>IF($C467,BETAW20T!N467,"")</f>
        <v/>
      </c>
      <c r="P467" s="12" t="str">
        <f>IF($C467,BETAW20T!O467,"")</f>
        <v/>
      </c>
    </row>
    <row r="468" spans="2:16" x14ac:dyDescent="0.3">
      <c r="B468" s="21">
        <f>BETAW20T!B468</f>
        <v>43733</v>
      </c>
      <c r="C468" s="73">
        <f t="shared" si="39"/>
        <v>0</v>
      </c>
      <c r="D468" s="20" t="str">
        <f>IF($C468,BETAW20T!C468,"")</f>
        <v/>
      </c>
      <c r="E468" s="19" t="str">
        <f>IF($C468,BETAW20T!D468,"")</f>
        <v/>
      </c>
      <c r="F468" s="16" t="str">
        <f>IF($C468,BETAW20T!E468,"")</f>
        <v/>
      </c>
      <c r="G468" s="16" t="str">
        <f>IF($C468,BETAW20T!F468,"")</f>
        <v/>
      </c>
      <c r="H468" s="17" t="str">
        <f>IF($C468,BETAW20T!G468,"")</f>
        <v/>
      </c>
      <c r="I468" s="16" t="str">
        <f>IF($C468,BETAW20T!H468,"")</f>
        <v/>
      </c>
      <c r="J468" s="18" t="str">
        <f>IF($C468,BETAW20T!I468,"")</f>
        <v/>
      </c>
      <c r="K468" s="17" t="str">
        <f>IF($C468,BETAW20T!J468,"")</f>
        <v/>
      </c>
      <c r="L468" s="16" t="str">
        <f>IF($C468,BETAW20T!K468,"")</f>
        <v/>
      </c>
      <c r="M468" s="15" t="str">
        <f>IF($C468,BETAW20T!L468,"")</f>
        <v/>
      </c>
      <c r="N468" s="14" t="str">
        <f>IF($C468,BETAW20T!M468,"")</f>
        <v/>
      </c>
      <c r="O468" s="13" t="str">
        <f>IF($C468,BETAW20T!N468,"")</f>
        <v/>
      </c>
      <c r="P468" s="12" t="str">
        <f>IF($C468,BETAW20T!O468,"")</f>
        <v/>
      </c>
    </row>
    <row r="469" spans="2:16" x14ac:dyDescent="0.3">
      <c r="B469" s="21">
        <f>BETAW20T!B469</f>
        <v>43732</v>
      </c>
      <c r="C469" s="73">
        <f t="shared" si="39"/>
        <v>0</v>
      </c>
      <c r="D469" s="20" t="str">
        <f>IF($C469,BETAW20T!C469,"")</f>
        <v/>
      </c>
      <c r="E469" s="19" t="str">
        <f>IF($C469,BETAW20T!D469,"")</f>
        <v/>
      </c>
      <c r="F469" s="16" t="str">
        <f>IF($C469,BETAW20T!E469,"")</f>
        <v/>
      </c>
      <c r="G469" s="16" t="str">
        <f>IF($C469,BETAW20T!F469,"")</f>
        <v/>
      </c>
      <c r="H469" s="17" t="str">
        <f>IF($C469,BETAW20T!G469,"")</f>
        <v/>
      </c>
      <c r="I469" s="16" t="str">
        <f>IF($C469,BETAW20T!H469,"")</f>
        <v/>
      </c>
      <c r="J469" s="18" t="str">
        <f>IF($C469,BETAW20T!I469,"")</f>
        <v/>
      </c>
      <c r="K469" s="17" t="str">
        <f>IF($C469,BETAW20T!J469,"")</f>
        <v/>
      </c>
      <c r="L469" s="16" t="str">
        <f>IF($C469,BETAW20T!K469,"")</f>
        <v/>
      </c>
      <c r="M469" s="15" t="str">
        <f>IF($C469,BETAW20T!L469,"")</f>
        <v/>
      </c>
      <c r="N469" s="14" t="str">
        <f>IF($C469,BETAW20T!M469,"")</f>
        <v/>
      </c>
      <c r="O469" s="13" t="str">
        <f>IF($C469,BETAW20T!N469,"")</f>
        <v/>
      </c>
      <c r="P469" s="12" t="str">
        <f>IF($C469,BETAW20T!O469,"")</f>
        <v/>
      </c>
    </row>
    <row r="470" spans="2:16" x14ac:dyDescent="0.3">
      <c r="B470" s="21">
        <f>BETAW20T!B470</f>
        <v>43731</v>
      </c>
      <c r="C470" s="73">
        <f t="shared" si="39"/>
        <v>0</v>
      </c>
      <c r="D470" s="20" t="str">
        <f>IF($C470,BETAW20T!C470,"")</f>
        <v/>
      </c>
      <c r="E470" s="19" t="str">
        <f>IF($C470,BETAW20T!D470,"")</f>
        <v/>
      </c>
      <c r="F470" s="16" t="str">
        <f>IF($C470,BETAW20T!E470,"")</f>
        <v/>
      </c>
      <c r="G470" s="16" t="str">
        <f>IF($C470,BETAW20T!F470,"")</f>
        <v/>
      </c>
      <c r="H470" s="17" t="str">
        <f>IF($C470,BETAW20T!G470,"")</f>
        <v/>
      </c>
      <c r="I470" s="16" t="str">
        <f>IF($C470,BETAW20T!H470,"")</f>
        <v/>
      </c>
      <c r="J470" s="18" t="str">
        <f>IF($C470,BETAW20T!I470,"")</f>
        <v/>
      </c>
      <c r="K470" s="17" t="str">
        <f>IF($C470,BETAW20T!J470,"")</f>
        <v/>
      </c>
      <c r="L470" s="16" t="str">
        <f>IF($C470,BETAW20T!K470,"")</f>
        <v/>
      </c>
      <c r="M470" s="15" t="str">
        <f>IF($C470,BETAW20T!L470,"")</f>
        <v/>
      </c>
      <c r="N470" s="14" t="str">
        <f>IF($C470,BETAW20T!M470,"")</f>
        <v/>
      </c>
      <c r="O470" s="13" t="str">
        <f>IF($C470,BETAW20T!N470,"")</f>
        <v/>
      </c>
      <c r="P470" s="12" t="str">
        <f>IF($C470,BETAW20T!O470,"")</f>
        <v/>
      </c>
    </row>
    <row r="471" spans="2:16" x14ac:dyDescent="0.3">
      <c r="B471" s="21">
        <f>BETAW20T!B471</f>
        <v>43728</v>
      </c>
      <c r="C471" s="73">
        <f t="shared" si="39"/>
        <v>0</v>
      </c>
      <c r="D471" s="20" t="str">
        <f>IF($C471,BETAW20T!C471,"")</f>
        <v/>
      </c>
      <c r="E471" s="19" t="str">
        <f>IF($C471,BETAW20T!D471,"")</f>
        <v/>
      </c>
      <c r="F471" s="16" t="str">
        <f>IF($C471,BETAW20T!E471,"")</f>
        <v/>
      </c>
      <c r="G471" s="16" t="str">
        <f>IF($C471,BETAW20T!F471,"")</f>
        <v/>
      </c>
      <c r="H471" s="17" t="str">
        <f>IF($C471,BETAW20T!G471,"")</f>
        <v/>
      </c>
      <c r="I471" s="16" t="str">
        <f>IF($C471,BETAW20T!H471,"")</f>
        <v/>
      </c>
      <c r="J471" s="18" t="str">
        <f>IF($C471,BETAW20T!I471,"")</f>
        <v/>
      </c>
      <c r="K471" s="17" t="str">
        <f>IF($C471,BETAW20T!J471,"")</f>
        <v/>
      </c>
      <c r="L471" s="16" t="str">
        <f>IF($C471,BETAW20T!K471,"")</f>
        <v/>
      </c>
      <c r="M471" s="15" t="str">
        <f>IF($C471,BETAW20T!L471,"")</f>
        <v/>
      </c>
      <c r="N471" s="14" t="str">
        <f>IF($C471,BETAW20T!M471,"")</f>
        <v/>
      </c>
      <c r="O471" s="13" t="str">
        <f>IF($C471,BETAW20T!N471,"")</f>
        <v/>
      </c>
      <c r="P471" s="12" t="str">
        <f>IF($C471,BETAW20T!O471,"")</f>
        <v/>
      </c>
    </row>
    <row r="472" spans="2:16" x14ac:dyDescent="0.3">
      <c r="B472" s="21">
        <f>BETAW20T!B472</f>
        <v>43727</v>
      </c>
      <c r="C472" s="73">
        <f t="shared" si="39"/>
        <v>0</v>
      </c>
      <c r="D472" s="20" t="str">
        <f>IF($C472,BETAW20T!C472,"")</f>
        <v/>
      </c>
      <c r="E472" s="19" t="str">
        <f>IF($C472,BETAW20T!D472,"")</f>
        <v/>
      </c>
      <c r="F472" s="16" t="str">
        <f>IF($C472,BETAW20T!E472,"")</f>
        <v/>
      </c>
      <c r="G472" s="16" t="str">
        <f>IF($C472,BETAW20T!F472,"")</f>
        <v/>
      </c>
      <c r="H472" s="17" t="str">
        <f>IF($C472,BETAW20T!G472,"")</f>
        <v/>
      </c>
      <c r="I472" s="16" t="str">
        <f>IF($C472,BETAW20T!H472,"")</f>
        <v/>
      </c>
      <c r="J472" s="18" t="str">
        <f>IF($C472,BETAW20T!I472,"")</f>
        <v/>
      </c>
      <c r="K472" s="17" t="str">
        <f>IF($C472,BETAW20T!J472,"")</f>
        <v/>
      </c>
      <c r="L472" s="16" t="str">
        <f>IF($C472,BETAW20T!K472,"")</f>
        <v/>
      </c>
      <c r="M472" s="15" t="str">
        <f>IF($C472,BETAW20T!L472,"")</f>
        <v/>
      </c>
      <c r="N472" s="14" t="str">
        <f>IF($C472,BETAW20T!M472,"")</f>
        <v/>
      </c>
      <c r="O472" s="13" t="str">
        <f>IF($C472,BETAW20T!N472,"")</f>
        <v/>
      </c>
      <c r="P472" s="12" t="str">
        <f>IF($C472,BETAW20T!O472,"")</f>
        <v/>
      </c>
    </row>
    <row r="473" spans="2:16" x14ac:dyDescent="0.3">
      <c r="B473" s="21">
        <f>BETAW20T!B473</f>
        <v>43726</v>
      </c>
      <c r="C473" s="73">
        <f t="shared" si="39"/>
        <v>0</v>
      </c>
      <c r="D473" s="20" t="str">
        <f>IF($C473,BETAW20T!C473,"")</f>
        <v/>
      </c>
      <c r="E473" s="19" t="str">
        <f>IF($C473,BETAW20T!D473,"")</f>
        <v/>
      </c>
      <c r="F473" s="16" t="str">
        <f>IF($C473,BETAW20T!E473,"")</f>
        <v/>
      </c>
      <c r="G473" s="16" t="str">
        <f>IF($C473,BETAW20T!F473,"")</f>
        <v/>
      </c>
      <c r="H473" s="17" t="str">
        <f>IF($C473,BETAW20T!G473,"")</f>
        <v/>
      </c>
      <c r="I473" s="16" t="str">
        <f>IF($C473,BETAW20T!H473,"")</f>
        <v/>
      </c>
      <c r="J473" s="18" t="str">
        <f>IF($C473,BETAW20T!I473,"")</f>
        <v/>
      </c>
      <c r="K473" s="17" t="str">
        <f>IF($C473,BETAW20T!J473,"")</f>
        <v/>
      </c>
      <c r="L473" s="16" t="str">
        <f>IF($C473,BETAW20T!K473,"")</f>
        <v/>
      </c>
      <c r="M473" s="15" t="str">
        <f>IF($C473,BETAW20T!L473,"")</f>
        <v/>
      </c>
      <c r="N473" s="14" t="str">
        <f>IF($C473,BETAW20T!M473,"")</f>
        <v/>
      </c>
      <c r="O473" s="13" t="str">
        <f>IF($C473,BETAW20T!N473,"")</f>
        <v/>
      </c>
      <c r="P473" s="12" t="str">
        <f>IF($C473,BETAW20T!O473,"")</f>
        <v/>
      </c>
    </row>
    <row r="474" spans="2:16" x14ac:dyDescent="0.3">
      <c r="B474" s="21">
        <f>BETAW20T!B474</f>
        <v>43725</v>
      </c>
      <c r="C474" s="73">
        <f t="shared" si="39"/>
        <v>0</v>
      </c>
      <c r="D474" s="20" t="str">
        <f>IF($C474,BETAW20T!C474,"")</f>
        <v/>
      </c>
      <c r="E474" s="19" t="str">
        <f>IF($C474,BETAW20T!D474,"")</f>
        <v/>
      </c>
      <c r="F474" s="16" t="str">
        <f>IF($C474,BETAW20T!E474,"")</f>
        <v/>
      </c>
      <c r="G474" s="16" t="str">
        <f>IF($C474,BETAW20T!F474,"")</f>
        <v/>
      </c>
      <c r="H474" s="17" t="str">
        <f>IF($C474,BETAW20T!G474,"")</f>
        <v/>
      </c>
      <c r="I474" s="16" t="str">
        <f>IF($C474,BETAW20T!H474,"")</f>
        <v/>
      </c>
      <c r="J474" s="18" t="str">
        <f>IF($C474,BETAW20T!I474,"")</f>
        <v/>
      </c>
      <c r="K474" s="17" t="str">
        <f>IF($C474,BETAW20T!J474,"")</f>
        <v/>
      </c>
      <c r="L474" s="16" t="str">
        <f>IF($C474,BETAW20T!K474,"")</f>
        <v/>
      </c>
      <c r="M474" s="15" t="str">
        <f>IF($C474,BETAW20T!L474,"")</f>
        <v/>
      </c>
      <c r="N474" s="14" t="str">
        <f>IF($C474,BETAW20T!M474,"")</f>
        <v/>
      </c>
      <c r="O474" s="13" t="str">
        <f>IF($C474,BETAW20T!N474,"")</f>
        <v/>
      </c>
      <c r="P474" s="12" t="str">
        <f>IF($C474,BETAW20T!O474,"")</f>
        <v/>
      </c>
    </row>
    <row r="475" spans="2:16" x14ac:dyDescent="0.3">
      <c r="B475" s="21">
        <f>BETAW20T!B475</f>
        <v>43724</v>
      </c>
      <c r="C475" s="73">
        <f t="shared" si="39"/>
        <v>0</v>
      </c>
      <c r="D475" s="20" t="str">
        <f>IF($C475,BETAW20T!C475,"")</f>
        <v/>
      </c>
      <c r="E475" s="19" t="str">
        <f>IF($C475,BETAW20T!D475,"")</f>
        <v/>
      </c>
      <c r="F475" s="16" t="str">
        <f>IF($C475,BETAW20T!E475,"")</f>
        <v/>
      </c>
      <c r="G475" s="16" t="str">
        <f>IF($C475,BETAW20T!F475,"")</f>
        <v/>
      </c>
      <c r="H475" s="17" t="str">
        <f>IF($C475,BETAW20T!G475,"")</f>
        <v/>
      </c>
      <c r="I475" s="16" t="str">
        <f>IF($C475,BETAW20T!H475,"")</f>
        <v/>
      </c>
      <c r="J475" s="18" t="str">
        <f>IF($C475,BETAW20T!I475,"")</f>
        <v/>
      </c>
      <c r="K475" s="17" t="str">
        <f>IF($C475,BETAW20T!J475,"")</f>
        <v/>
      </c>
      <c r="L475" s="16" t="str">
        <f>IF($C475,BETAW20T!K475,"")</f>
        <v/>
      </c>
      <c r="M475" s="15" t="str">
        <f>IF($C475,BETAW20T!L475,"")</f>
        <v/>
      </c>
      <c r="N475" s="14" t="str">
        <f>IF($C475,BETAW20T!M475,"")</f>
        <v/>
      </c>
      <c r="O475" s="13" t="str">
        <f>IF($C475,BETAW20T!N475,"")</f>
        <v/>
      </c>
      <c r="P475" s="12" t="str">
        <f>IF($C475,BETAW20T!O475,"")</f>
        <v/>
      </c>
    </row>
    <row r="476" spans="2:16" x14ac:dyDescent="0.3">
      <c r="B476" s="21">
        <f>BETAW20T!B476</f>
        <v>43721</v>
      </c>
      <c r="C476" s="73">
        <f t="shared" si="39"/>
        <v>0</v>
      </c>
      <c r="D476" s="20" t="str">
        <f>IF($C476,BETAW20T!C476,"")</f>
        <v/>
      </c>
      <c r="E476" s="19" t="str">
        <f>IF($C476,BETAW20T!D476,"")</f>
        <v/>
      </c>
      <c r="F476" s="16" t="str">
        <f>IF($C476,BETAW20T!E476,"")</f>
        <v/>
      </c>
      <c r="G476" s="16" t="str">
        <f>IF($C476,BETAW20T!F476,"")</f>
        <v/>
      </c>
      <c r="H476" s="17" t="str">
        <f>IF($C476,BETAW20T!G476,"")</f>
        <v/>
      </c>
      <c r="I476" s="16" t="str">
        <f>IF($C476,BETAW20T!H476,"")</f>
        <v/>
      </c>
      <c r="J476" s="18" t="str">
        <f>IF($C476,BETAW20T!I476,"")</f>
        <v/>
      </c>
      <c r="K476" s="17" t="str">
        <f>IF($C476,BETAW20T!J476,"")</f>
        <v/>
      </c>
      <c r="L476" s="16" t="str">
        <f>IF($C476,BETAW20T!K476,"")</f>
        <v/>
      </c>
      <c r="M476" s="15" t="str">
        <f>IF($C476,BETAW20T!L476,"")</f>
        <v/>
      </c>
      <c r="N476" s="14" t="str">
        <f>IF($C476,BETAW20T!M476,"")</f>
        <v/>
      </c>
      <c r="O476" s="13" t="str">
        <f>IF($C476,BETAW20T!N476,"")</f>
        <v/>
      </c>
      <c r="P476" s="12" t="str">
        <f>IF($C476,BETAW20T!O476,"")</f>
        <v/>
      </c>
    </row>
    <row r="477" spans="2:16" x14ac:dyDescent="0.3">
      <c r="B477" s="21">
        <f>BETAW20T!B477</f>
        <v>43720</v>
      </c>
      <c r="C477" s="73">
        <f t="shared" si="39"/>
        <v>0</v>
      </c>
      <c r="D477" s="20" t="str">
        <f>IF($C477,BETAW20T!C477,"")</f>
        <v/>
      </c>
      <c r="E477" s="19" t="str">
        <f>IF($C477,BETAW20T!D477,"")</f>
        <v/>
      </c>
      <c r="F477" s="16" t="str">
        <f>IF($C477,BETAW20T!E477,"")</f>
        <v/>
      </c>
      <c r="G477" s="16" t="str">
        <f>IF($C477,BETAW20T!F477,"")</f>
        <v/>
      </c>
      <c r="H477" s="17" t="str">
        <f>IF($C477,BETAW20T!G477,"")</f>
        <v/>
      </c>
      <c r="I477" s="16" t="str">
        <f>IF($C477,BETAW20T!H477,"")</f>
        <v/>
      </c>
      <c r="J477" s="18" t="str">
        <f>IF($C477,BETAW20T!I477,"")</f>
        <v/>
      </c>
      <c r="K477" s="17" t="str">
        <f>IF($C477,BETAW20T!J477,"")</f>
        <v/>
      </c>
      <c r="L477" s="16" t="str">
        <f>IF($C477,BETAW20T!K477,"")</f>
        <v/>
      </c>
      <c r="M477" s="15" t="str">
        <f>IF($C477,BETAW20T!L477,"")</f>
        <v/>
      </c>
      <c r="N477" s="14" t="str">
        <f>IF($C477,BETAW20T!M477,"")</f>
        <v/>
      </c>
      <c r="O477" s="13" t="str">
        <f>IF($C477,BETAW20T!N477,"")</f>
        <v/>
      </c>
      <c r="P477" s="12" t="str">
        <f>IF($C477,BETAW20T!O477,"")</f>
        <v/>
      </c>
    </row>
    <row r="478" spans="2:16" x14ac:dyDescent="0.3">
      <c r="B478" s="21">
        <f>BETAW20T!B478</f>
        <v>43719</v>
      </c>
      <c r="C478" s="73">
        <f t="shared" si="39"/>
        <v>0</v>
      </c>
      <c r="D478" s="20" t="str">
        <f>IF($C478,BETAW20T!C478,"")</f>
        <v/>
      </c>
      <c r="E478" s="19" t="str">
        <f>IF($C478,BETAW20T!D478,"")</f>
        <v/>
      </c>
      <c r="F478" s="16" t="str">
        <f>IF($C478,BETAW20T!E478,"")</f>
        <v/>
      </c>
      <c r="G478" s="16" t="str">
        <f>IF($C478,BETAW20T!F478,"")</f>
        <v/>
      </c>
      <c r="H478" s="17" t="str">
        <f>IF($C478,BETAW20T!G478,"")</f>
        <v/>
      </c>
      <c r="I478" s="16" t="str">
        <f>IF($C478,BETAW20T!H478,"")</f>
        <v/>
      </c>
      <c r="J478" s="18" t="str">
        <f>IF($C478,BETAW20T!I478,"")</f>
        <v/>
      </c>
      <c r="K478" s="17" t="str">
        <f>IF($C478,BETAW20T!J478,"")</f>
        <v/>
      </c>
      <c r="L478" s="16" t="str">
        <f>IF($C478,BETAW20T!K478,"")</f>
        <v/>
      </c>
      <c r="M478" s="15" t="str">
        <f>IF($C478,BETAW20T!L478,"")</f>
        <v/>
      </c>
      <c r="N478" s="14" t="str">
        <f>IF($C478,BETAW20T!M478,"")</f>
        <v/>
      </c>
      <c r="O478" s="13" t="str">
        <f>IF($C478,BETAW20T!N478,"")</f>
        <v/>
      </c>
      <c r="P478" s="12" t="str">
        <f>IF($C478,BETAW20T!O478,"")</f>
        <v/>
      </c>
    </row>
    <row r="479" spans="2:16" x14ac:dyDescent="0.3">
      <c r="B479" s="21">
        <f>BETAW20T!B479</f>
        <v>43718</v>
      </c>
      <c r="C479" s="73">
        <f t="shared" si="39"/>
        <v>0</v>
      </c>
      <c r="D479" s="20" t="str">
        <f>IF($C479,BETAW20T!C479,"")</f>
        <v/>
      </c>
      <c r="E479" s="19" t="str">
        <f>IF($C479,BETAW20T!D479,"")</f>
        <v/>
      </c>
      <c r="F479" s="16" t="str">
        <f>IF($C479,BETAW20T!E479,"")</f>
        <v/>
      </c>
      <c r="G479" s="16" t="str">
        <f>IF($C479,BETAW20T!F479,"")</f>
        <v/>
      </c>
      <c r="H479" s="17" t="str">
        <f>IF($C479,BETAW20T!G479,"")</f>
        <v/>
      </c>
      <c r="I479" s="16" t="str">
        <f>IF($C479,BETAW20T!H479,"")</f>
        <v/>
      </c>
      <c r="J479" s="18" t="str">
        <f>IF($C479,BETAW20T!I479,"")</f>
        <v/>
      </c>
      <c r="K479" s="17" t="str">
        <f>IF($C479,BETAW20T!J479,"")</f>
        <v/>
      </c>
      <c r="L479" s="16" t="str">
        <f>IF($C479,BETAW20T!K479,"")</f>
        <v/>
      </c>
      <c r="M479" s="15" t="str">
        <f>IF($C479,BETAW20T!L479,"")</f>
        <v/>
      </c>
      <c r="N479" s="14" t="str">
        <f>IF($C479,BETAW20T!M479,"")</f>
        <v/>
      </c>
      <c r="O479" s="13" t="str">
        <f>IF($C479,BETAW20T!N479,"")</f>
        <v/>
      </c>
      <c r="P479" s="12" t="str">
        <f>IF($C479,BETAW20T!O479,"")</f>
        <v/>
      </c>
    </row>
    <row r="480" spans="2:16" x14ac:dyDescent="0.3">
      <c r="B480" s="21">
        <f>BETAW20T!B480</f>
        <v>43717</v>
      </c>
      <c r="C480" s="73">
        <f t="shared" si="39"/>
        <v>0</v>
      </c>
      <c r="D480" s="20" t="str">
        <f>IF($C480,BETAW20T!C480,"")</f>
        <v/>
      </c>
      <c r="E480" s="19" t="str">
        <f>IF($C480,BETAW20T!D480,"")</f>
        <v/>
      </c>
      <c r="F480" s="16" t="str">
        <f>IF($C480,BETAW20T!E480,"")</f>
        <v/>
      </c>
      <c r="G480" s="16" t="str">
        <f>IF($C480,BETAW20T!F480,"")</f>
        <v/>
      </c>
      <c r="H480" s="17" t="str">
        <f>IF($C480,BETAW20T!G480,"")</f>
        <v/>
      </c>
      <c r="I480" s="16" t="str">
        <f>IF($C480,BETAW20T!H480,"")</f>
        <v/>
      </c>
      <c r="J480" s="18" t="str">
        <f>IF($C480,BETAW20T!I480,"")</f>
        <v/>
      </c>
      <c r="K480" s="17" t="str">
        <f>IF($C480,BETAW20T!J480,"")</f>
        <v/>
      </c>
      <c r="L480" s="16" t="str">
        <f>IF($C480,BETAW20T!K480,"")</f>
        <v/>
      </c>
      <c r="M480" s="15" t="str">
        <f>IF($C480,BETAW20T!L480,"")</f>
        <v/>
      </c>
      <c r="N480" s="14" t="str">
        <f>IF($C480,BETAW20T!M480,"")</f>
        <v/>
      </c>
      <c r="O480" s="13" t="str">
        <f>IF($C480,BETAW20T!N480,"")</f>
        <v/>
      </c>
      <c r="P480" s="12" t="str">
        <f>IF($C480,BETAW20T!O480,"")</f>
        <v/>
      </c>
    </row>
    <row r="481" spans="2:16" x14ac:dyDescent="0.3">
      <c r="B481" s="21">
        <f>BETAW20T!B481</f>
        <v>43714</v>
      </c>
      <c r="C481" s="73">
        <f t="shared" si="39"/>
        <v>0</v>
      </c>
      <c r="D481" s="20" t="str">
        <f>IF($C481,BETAW20T!C481,"")</f>
        <v/>
      </c>
      <c r="E481" s="19" t="str">
        <f>IF($C481,BETAW20T!D481,"")</f>
        <v/>
      </c>
      <c r="F481" s="16" t="str">
        <f>IF($C481,BETAW20T!E481,"")</f>
        <v/>
      </c>
      <c r="G481" s="16" t="str">
        <f>IF($C481,BETAW20T!F481,"")</f>
        <v/>
      </c>
      <c r="H481" s="17" t="str">
        <f>IF($C481,BETAW20T!G481,"")</f>
        <v/>
      </c>
      <c r="I481" s="16" t="str">
        <f>IF($C481,BETAW20T!H481,"")</f>
        <v/>
      </c>
      <c r="J481" s="18" t="str">
        <f>IF($C481,BETAW20T!I481,"")</f>
        <v/>
      </c>
      <c r="K481" s="17" t="str">
        <f>IF($C481,BETAW20T!J481,"")</f>
        <v/>
      </c>
      <c r="L481" s="16" t="str">
        <f>IF($C481,BETAW20T!K481,"")</f>
        <v/>
      </c>
      <c r="M481" s="15" t="str">
        <f>IF($C481,BETAW20T!L481,"")</f>
        <v/>
      </c>
      <c r="N481" s="14" t="str">
        <f>IF($C481,BETAW20T!M481,"")</f>
        <v/>
      </c>
      <c r="O481" s="13" t="str">
        <f>IF($C481,BETAW20T!N481,"")</f>
        <v/>
      </c>
      <c r="P481" s="12" t="str">
        <f>IF($C481,BETAW20T!O481,"")</f>
        <v/>
      </c>
    </row>
    <row r="482" spans="2:16" x14ac:dyDescent="0.3">
      <c r="B482" s="21">
        <f>BETAW20T!B482</f>
        <v>43713</v>
      </c>
      <c r="C482" s="73">
        <f t="shared" si="39"/>
        <v>0</v>
      </c>
      <c r="D482" s="20" t="str">
        <f>IF($C482,BETAW20T!C482,"")</f>
        <v/>
      </c>
      <c r="E482" s="19" t="str">
        <f>IF($C482,BETAW20T!D482,"")</f>
        <v/>
      </c>
      <c r="F482" s="16" t="str">
        <f>IF($C482,BETAW20T!E482,"")</f>
        <v/>
      </c>
      <c r="G482" s="16" t="str">
        <f>IF($C482,BETAW20T!F482,"")</f>
        <v/>
      </c>
      <c r="H482" s="17" t="str">
        <f>IF($C482,BETAW20T!G482,"")</f>
        <v/>
      </c>
      <c r="I482" s="16" t="str">
        <f>IF($C482,BETAW20T!H482,"")</f>
        <v/>
      </c>
      <c r="J482" s="18" t="str">
        <f>IF($C482,BETAW20T!I482,"")</f>
        <v/>
      </c>
      <c r="K482" s="17" t="str">
        <f>IF($C482,BETAW20T!J482,"")</f>
        <v/>
      </c>
      <c r="L482" s="16" t="str">
        <f>IF($C482,BETAW20T!K482,"")</f>
        <v/>
      </c>
      <c r="M482" s="15" t="str">
        <f>IF($C482,BETAW20T!L482,"")</f>
        <v/>
      </c>
      <c r="N482" s="14" t="str">
        <f>IF($C482,BETAW20T!M482,"")</f>
        <v/>
      </c>
      <c r="O482" s="13" t="str">
        <f>IF($C482,BETAW20T!N482,"")</f>
        <v/>
      </c>
      <c r="P482" s="12" t="str">
        <f>IF($C482,BETAW20T!O482,"")</f>
        <v/>
      </c>
    </row>
    <row r="483" spans="2:16" x14ac:dyDescent="0.3">
      <c r="B483" s="21">
        <f>BETAW20T!B483</f>
        <v>43712</v>
      </c>
      <c r="C483" s="73">
        <f t="shared" si="39"/>
        <v>0</v>
      </c>
      <c r="D483" s="20" t="str">
        <f>IF($C483,BETAW20T!C483,"")</f>
        <v/>
      </c>
      <c r="E483" s="19" t="str">
        <f>IF($C483,BETAW20T!D483,"")</f>
        <v/>
      </c>
      <c r="F483" s="16" t="str">
        <f>IF($C483,BETAW20T!E483,"")</f>
        <v/>
      </c>
      <c r="G483" s="16" t="str">
        <f>IF($C483,BETAW20T!F483,"")</f>
        <v/>
      </c>
      <c r="H483" s="17" t="str">
        <f>IF($C483,BETAW20T!G483,"")</f>
        <v/>
      </c>
      <c r="I483" s="16" t="str">
        <f>IF($C483,BETAW20T!H483,"")</f>
        <v/>
      </c>
      <c r="J483" s="18" t="str">
        <f>IF($C483,BETAW20T!I483,"")</f>
        <v/>
      </c>
      <c r="K483" s="17" t="str">
        <f>IF($C483,BETAW20T!J483,"")</f>
        <v/>
      </c>
      <c r="L483" s="16" t="str">
        <f>IF($C483,BETAW20T!K483,"")</f>
        <v/>
      </c>
      <c r="M483" s="15" t="str">
        <f>IF($C483,BETAW20T!L483,"")</f>
        <v/>
      </c>
      <c r="N483" s="14" t="str">
        <f>IF($C483,BETAW20T!M483,"")</f>
        <v/>
      </c>
      <c r="O483" s="13" t="str">
        <f>IF($C483,BETAW20T!N483,"")</f>
        <v/>
      </c>
      <c r="P483" s="12" t="str">
        <f>IF($C483,BETAW20T!O483,"")</f>
        <v/>
      </c>
    </row>
    <row r="484" spans="2:16" x14ac:dyDescent="0.3">
      <c r="B484" s="21">
        <f>BETAW20T!B484</f>
        <v>43711</v>
      </c>
      <c r="C484" s="73">
        <f t="shared" si="39"/>
        <v>0</v>
      </c>
      <c r="D484" s="20" t="str">
        <f>IF($C484,BETAW20T!C484,"")</f>
        <v/>
      </c>
      <c r="E484" s="19" t="str">
        <f>IF($C484,BETAW20T!D484,"")</f>
        <v/>
      </c>
      <c r="F484" s="16" t="str">
        <f>IF($C484,BETAW20T!E484,"")</f>
        <v/>
      </c>
      <c r="G484" s="16" t="str">
        <f>IF($C484,BETAW20T!F484,"")</f>
        <v/>
      </c>
      <c r="H484" s="17" t="str">
        <f>IF($C484,BETAW20T!G484,"")</f>
        <v/>
      </c>
      <c r="I484" s="16" t="str">
        <f>IF($C484,BETAW20T!H484,"")</f>
        <v/>
      </c>
      <c r="J484" s="18" t="str">
        <f>IF($C484,BETAW20T!I484,"")</f>
        <v/>
      </c>
      <c r="K484" s="17" t="str">
        <f>IF($C484,BETAW20T!J484,"")</f>
        <v/>
      </c>
      <c r="L484" s="16" t="str">
        <f>IF($C484,BETAW20T!K484,"")</f>
        <v/>
      </c>
      <c r="M484" s="15" t="str">
        <f>IF($C484,BETAW20T!L484,"")</f>
        <v/>
      </c>
      <c r="N484" s="14" t="str">
        <f>IF($C484,BETAW20T!M484,"")</f>
        <v/>
      </c>
      <c r="O484" s="13" t="str">
        <f>IF($C484,BETAW20T!N484,"")</f>
        <v/>
      </c>
      <c r="P484" s="12" t="str">
        <f>IF($C484,BETAW20T!O484,"")</f>
        <v/>
      </c>
    </row>
    <row r="485" spans="2:16" x14ac:dyDescent="0.3">
      <c r="B485" s="21">
        <f>BETAW20T!B485</f>
        <v>43710</v>
      </c>
      <c r="C485" s="73">
        <f t="shared" si="39"/>
        <v>0</v>
      </c>
      <c r="D485" s="20" t="str">
        <f>IF($C485,BETAW20T!C485,"")</f>
        <v/>
      </c>
      <c r="E485" s="19" t="str">
        <f>IF($C485,BETAW20T!D485,"")</f>
        <v/>
      </c>
      <c r="F485" s="16" t="str">
        <f>IF($C485,BETAW20T!E485,"")</f>
        <v/>
      </c>
      <c r="G485" s="16" t="str">
        <f>IF($C485,BETAW20T!F485,"")</f>
        <v/>
      </c>
      <c r="H485" s="17" t="str">
        <f>IF($C485,BETAW20T!G485,"")</f>
        <v/>
      </c>
      <c r="I485" s="16" t="str">
        <f>IF($C485,BETAW20T!H485,"")</f>
        <v/>
      </c>
      <c r="J485" s="18" t="str">
        <f>IF($C485,BETAW20T!I485,"")</f>
        <v/>
      </c>
      <c r="K485" s="17" t="str">
        <f>IF($C485,BETAW20T!J485,"")</f>
        <v/>
      </c>
      <c r="L485" s="16" t="str">
        <f>IF($C485,BETAW20T!K485,"")</f>
        <v/>
      </c>
      <c r="M485" s="15" t="str">
        <f>IF($C485,BETAW20T!L485,"")</f>
        <v/>
      </c>
      <c r="N485" s="14" t="str">
        <f>IF($C485,BETAW20T!M485,"")</f>
        <v/>
      </c>
      <c r="O485" s="13" t="str">
        <f>IF($C485,BETAW20T!N485,"")</f>
        <v/>
      </c>
      <c r="P485" s="12" t="str">
        <f>IF($C485,BETAW20T!O485,"")</f>
        <v/>
      </c>
    </row>
    <row r="486" spans="2:16" x14ac:dyDescent="0.3">
      <c r="B486" s="21">
        <f>BETAW20T!B486</f>
        <v>43707</v>
      </c>
      <c r="C486" s="73">
        <f t="shared" si="39"/>
        <v>0</v>
      </c>
      <c r="D486" s="20" t="str">
        <f>IF($C486,BETAW20T!C486,"")</f>
        <v/>
      </c>
      <c r="E486" s="19" t="str">
        <f>IF($C486,BETAW20T!D486,"")</f>
        <v/>
      </c>
      <c r="F486" s="16" t="str">
        <f>IF($C486,BETAW20T!E486,"")</f>
        <v/>
      </c>
      <c r="G486" s="16" t="str">
        <f>IF($C486,BETAW20T!F486,"")</f>
        <v/>
      </c>
      <c r="H486" s="17" t="str">
        <f>IF($C486,BETAW20T!G486,"")</f>
        <v/>
      </c>
      <c r="I486" s="16" t="str">
        <f>IF($C486,BETAW20T!H486,"")</f>
        <v/>
      </c>
      <c r="J486" s="18" t="str">
        <f>IF($C486,BETAW20T!I486,"")</f>
        <v/>
      </c>
      <c r="K486" s="17" t="str">
        <f>IF($C486,BETAW20T!J486,"")</f>
        <v/>
      </c>
      <c r="L486" s="16" t="str">
        <f>IF($C486,BETAW20T!K486,"")</f>
        <v/>
      </c>
      <c r="M486" s="15" t="str">
        <f>IF($C486,BETAW20T!L486,"")</f>
        <v/>
      </c>
      <c r="N486" s="14" t="str">
        <f>IF($C486,BETAW20T!M486,"")</f>
        <v/>
      </c>
      <c r="O486" s="13" t="str">
        <f>IF($C486,BETAW20T!N486,"")</f>
        <v/>
      </c>
      <c r="P486" s="12" t="str">
        <f>IF($C486,BETAW20T!O486,"")</f>
        <v/>
      </c>
    </row>
    <row r="487" spans="2:16" x14ac:dyDescent="0.3">
      <c r="B487" s="21">
        <f>BETAW20T!B487</f>
        <v>43706</v>
      </c>
      <c r="C487" s="73">
        <f t="shared" si="39"/>
        <v>0</v>
      </c>
      <c r="D487" s="20" t="str">
        <f>IF($C487,BETAW20T!C487,"")</f>
        <v/>
      </c>
      <c r="E487" s="19" t="str">
        <f>IF($C487,BETAW20T!D487,"")</f>
        <v/>
      </c>
      <c r="F487" s="16" t="str">
        <f>IF($C487,BETAW20T!E487,"")</f>
        <v/>
      </c>
      <c r="G487" s="16" t="str">
        <f>IF($C487,BETAW20T!F487,"")</f>
        <v/>
      </c>
      <c r="H487" s="17" t="str">
        <f>IF($C487,BETAW20T!G487,"")</f>
        <v/>
      </c>
      <c r="I487" s="16" t="str">
        <f>IF($C487,BETAW20T!H487,"")</f>
        <v/>
      </c>
      <c r="J487" s="18" t="str">
        <f>IF($C487,BETAW20T!I487,"")</f>
        <v/>
      </c>
      <c r="K487" s="17" t="str">
        <f>IF($C487,BETAW20T!J487,"")</f>
        <v/>
      </c>
      <c r="L487" s="16" t="str">
        <f>IF($C487,BETAW20T!K487,"")</f>
        <v/>
      </c>
      <c r="M487" s="15" t="str">
        <f>IF($C487,BETAW20T!L487,"")</f>
        <v/>
      </c>
      <c r="N487" s="14" t="str">
        <f>IF($C487,BETAW20T!M487,"")</f>
        <v/>
      </c>
      <c r="O487" s="13" t="str">
        <f>IF($C487,BETAW20T!N487,"")</f>
        <v/>
      </c>
      <c r="P487" s="12" t="str">
        <f>IF($C487,BETAW20T!O487,"")</f>
        <v/>
      </c>
    </row>
    <row r="488" spans="2:16" x14ac:dyDescent="0.3">
      <c r="B488" s="21">
        <f>BETAW20T!B488</f>
        <v>43705</v>
      </c>
      <c r="C488" s="73">
        <f t="shared" si="39"/>
        <v>0</v>
      </c>
      <c r="D488" s="20" t="str">
        <f>IF($C488,BETAW20T!C488,"")</f>
        <v/>
      </c>
      <c r="E488" s="19" t="str">
        <f>IF($C488,BETAW20T!D488,"")</f>
        <v/>
      </c>
      <c r="F488" s="16" t="str">
        <f>IF($C488,BETAW20T!E488,"")</f>
        <v/>
      </c>
      <c r="G488" s="16" t="str">
        <f>IF($C488,BETAW20T!F488,"")</f>
        <v/>
      </c>
      <c r="H488" s="17" t="str">
        <f>IF($C488,BETAW20T!G488,"")</f>
        <v/>
      </c>
      <c r="I488" s="16" t="str">
        <f>IF($C488,BETAW20T!H488,"")</f>
        <v/>
      </c>
      <c r="J488" s="18" t="str">
        <f>IF($C488,BETAW20T!I488,"")</f>
        <v/>
      </c>
      <c r="K488" s="17" t="str">
        <f>IF($C488,BETAW20T!J488,"")</f>
        <v/>
      </c>
      <c r="L488" s="16" t="str">
        <f>IF($C488,BETAW20T!K488,"")</f>
        <v/>
      </c>
      <c r="M488" s="15" t="str">
        <f>IF($C488,BETAW20T!L488,"")</f>
        <v/>
      </c>
      <c r="N488" s="14" t="str">
        <f>IF($C488,BETAW20T!M488,"")</f>
        <v/>
      </c>
      <c r="O488" s="13" t="str">
        <f>IF($C488,BETAW20T!N488,"")</f>
        <v/>
      </c>
      <c r="P488" s="12" t="str">
        <f>IF($C488,BETAW20T!O488,"")</f>
        <v/>
      </c>
    </row>
    <row r="489" spans="2:16" x14ac:dyDescent="0.3">
      <c r="B489" s="21">
        <f>BETAW20T!B489</f>
        <v>43704</v>
      </c>
      <c r="C489" s="73">
        <f t="shared" si="39"/>
        <v>0</v>
      </c>
      <c r="D489" s="20" t="str">
        <f>IF($C489,BETAW20T!C489,"")</f>
        <v/>
      </c>
      <c r="E489" s="19" t="str">
        <f>IF($C489,BETAW20T!D489,"")</f>
        <v/>
      </c>
      <c r="F489" s="16" t="str">
        <f>IF($C489,BETAW20T!E489,"")</f>
        <v/>
      </c>
      <c r="G489" s="16" t="str">
        <f>IF($C489,BETAW20T!F489,"")</f>
        <v/>
      </c>
      <c r="H489" s="17" t="str">
        <f>IF($C489,BETAW20T!G489,"")</f>
        <v/>
      </c>
      <c r="I489" s="16" t="str">
        <f>IF($C489,BETAW20T!H489,"")</f>
        <v/>
      </c>
      <c r="J489" s="18" t="str">
        <f>IF($C489,BETAW20T!I489,"")</f>
        <v/>
      </c>
      <c r="K489" s="17" t="str">
        <f>IF($C489,BETAW20T!J489,"")</f>
        <v/>
      </c>
      <c r="L489" s="16" t="str">
        <f>IF($C489,BETAW20T!K489,"")</f>
        <v/>
      </c>
      <c r="M489" s="15" t="str">
        <f>IF($C489,BETAW20T!L489,"")</f>
        <v/>
      </c>
      <c r="N489" s="14" t="str">
        <f>IF($C489,BETAW20T!M489,"")</f>
        <v/>
      </c>
      <c r="O489" s="13" t="str">
        <f>IF($C489,BETAW20T!N489,"")</f>
        <v/>
      </c>
      <c r="P489" s="12" t="str">
        <f>IF($C489,BETAW20T!O489,"")</f>
        <v/>
      </c>
    </row>
    <row r="490" spans="2:16" x14ac:dyDescent="0.3">
      <c r="B490" s="21">
        <f>BETAW20T!B490</f>
        <v>43703</v>
      </c>
      <c r="C490" s="73">
        <f t="shared" si="39"/>
        <v>0</v>
      </c>
      <c r="D490" s="20" t="str">
        <f>IF($C490,BETAW20T!C490,"")</f>
        <v/>
      </c>
      <c r="E490" s="19" t="str">
        <f>IF($C490,BETAW20T!D490,"")</f>
        <v/>
      </c>
      <c r="F490" s="16" t="str">
        <f>IF($C490,BETAW20T!E490,"")</f>
        <v/>
      </c>
      <c r="G490" s="16" t="str">
        <f>IF($C490,BETAW20T!F490,"")</f>
        <v/>
      </c>
      <c r="H490" s="17" t="str">
        <f>IF($C490,BETAW20T!G490,"")</f>
        <v/>
      </c>
      <c r="I490" s="16" t="str">
        <f>IF($C490,BETAW20T!H490,"")</f>
        <v/>
      </c>
      <c r="J490" s="18" t="str">
        <f>IF($C490,BETAW20T!I490,"")</f>
        <v/>
      </c>
      <c r="K490" s="17" t="str">
        <f>IF($C490,BETAW20T!J490,"")</f>
        <v/>
      </c>
      <c r="L490" s="16" t="str">
        <f>IF($C490,BETAW20T!K490,"")</f>
        <v/>
      </c>
      <c r="M490" s="15" t="str">
        <f>IF($C490,BETAW20T!L490,"")</f>
        <v/>
      </c>
      <c r="N490" s="14" t="str">
        <f>IF($C490,BETAW20T!M490,"")</f>
        <v/>
      </c>
      <c r="O490" s="13" t="str">
        <f>IF($C490,BETAW20T!N490,"")</f>
        <v/>
      </c>
      <c r="P490" s="12" t="str">
        <f>IF($C490,BETAW20T!O490,"")</f>
        <v/>
      </c>
    </row>
    <row r="491" spans="2:16" x14ac:dyDescent="0.3">
      <c r="B491" s="21">
        <f>BETAW20T!B491</f>
        <v>43700</v>
      </c>
      <c r="C491" s="73">
        <f t="shared" si="39"/>
        <v>0</v>
      </c>
      <c r="D491" s="20" t="str">
        <f>IF($C491,BETAW20T!C491,"")</f>
        <v/>
      </c>
      <c r="E491" s="19" t="str">
        <f>IF($C491,BETAW20T!D491,"")</f>
        <v/>
      </c>
      <c r="F491" s="16" t="str">
        <f>IF($C491,BETAW20T!E491,"")</f>
        <v/>
      </c>
      <c r="G491" s="16" t="str">
        <f>IF($C491,BETAW20T!F491,"")</f>
        <v/>
      </c>
      <c r="H491" s="17" t="str">
        <f>IF($C491,BETAW20T!G491,"")</f>
        <v/>
      </c>
      <c r="I491" s="16" t="str">
        <f>IF($C491,BETAW20T!H491,"")</f>
        <v/>
      </c>
      <c r="J491" s="18" t="str">
        <f>IF($C491,BETAW20T!I491,"")</f>
        <v/>
      </c>
      <c r="K491" s="17" t="str">
        <f>IF($C491,BETAW20T!J491,"")</f>
        <v/>
      </c>
      <c r="L491" s="16" t="str">
        <f>IF($C491,BETAW20T!K491,"")</f>
        <v/>
      </c>
      <c r="M491" s="15" t="str">
        <f>IF($C491,BETAW20T!L491,"")</f>
        <v/>
      </c>
      <c r="N491" s="14" t="str">
        <f>IF($C491,BETAW20T!M491,"")</f>
        <v/>
      </c>
      <c r="O491" s="13" t="str">
        <f>IF($C491,BETAW20T!N491,"")</f>
        <v/>
      </c>
      <c r="P491" s="12" t="str">
        <f>IF($C491,BETAW20T!O491,"")</f>
        <v/>
      </c>
    </row>
    <row r="492" spans="2:16" x14ac:dyDescent="0.3">
      <c r="B492" s="21">
        <f>BETAW20T!B492</f>
        <v>43699</v>
      </c>
      <c r="C492" s="73">
        <f t="shared" si="39"/>
        <v>0</v>
      </c>
      <c r="D492" s="20" t="str">
        <f>IF($C492,BETAW20T!C492,"")</f>
        <v/>
      </c>
      <c r="E492" s="19" t="str">
        <f>IF($C492,BETAW20T!D492,"")</f>
        <v/>
      </c>
      <c r="F492" s="16" t="str">
        <f>IF($C492,BETAW20T!E492,"")</f>
        <v/>
      </c>
      <c r="G492" s="16" t="str">
        <f>IF($C492,BETAW20T!F492,"")</f>
        <v/>
      </c>
      <c r="H492" s="17" t="str">
        <f>IF($C492,BETAW20T!G492,"")</f>
        <v/>
      </c>
      <c r="I492" s="16" t="str">
        <f>IF($C492,BETAW20T!H492,"")</f>
        <v/>
      </c>
      <c r="J492" s="18" t="str">
        <f>IF($C492,BETAW20T!I492,"")</f>
        <v/>
      </c>
      <c r="K492" s="17" t="str">
        <f>IF($C492,BETAW20T!J492,"")</f>
        <v/>
      </c>
      <c r="L492" s="16" t="str">
        <f>IF($C492,BETAW20T!K492,"")</f>
        <v/>
      </c>
      <c r="M492" s="15" t="str">
        <f>IF($C492,BETAW20T!L492,"")</f>
        <v/>
      </c>
      <c r="N492" s="14" t="str">
        <f>IF($C492,BETAW20T!M492,"")</f>
        <v/>
      </c>
      <c r="O492" s="13" t="str">
        <f>IF($C492,BETAW20T!N492,"")</f>
        <v/>
      </c>
      <c r="P492" s="12" t="str">
        <f>IF($C492,BETAW20T!O492,"")</f>
        <v/>
      </c>
    </row>
    <row r="493" spans="2:16" x14ac:dyDescent="0.3">
      <c r="B493" s="21">
        <f>BETAW20T!B493</f>
        <v>43698</v>
      </c>
      <c r="C493" s="73">
        <f t="shared" si="39"/>
        <v>0</v>
      </c>
      <c r="D493" s="20" t="str">
        <f>IF($C493,BETAW20T!C493,"")</f>
        <v/>
      </c>
      <c r="E493" s="19" t="str">
        <f>IF($C493,BETAW20T!D493,"")</f>
        <v/>
      </c>
      <c r="F493" s="16" t="str">
        <f>IF($C493,BETAW20T!E493,"")</f>
        <v/>
      </c>
      <c r="G493" s="16" t="str">
        <f>IF($C493,BETAW20T!F493,"")</f>
        <v/>
      </c>
      <c r="H493" s="17" t="str">
        <f>IF($C493,BETAW20T!G493,"")</f>
        <v/>
      </c>
      <c r="I493" s="16" t="str">
        <f>IF($C493,BETAW20T!H493,"")</f>
        <v/>
      </c>
      <c r="J493" s="18" t="str">
        <f>IF($C493,BETAW20T!I493,"")</f>
        <v/>
      </c>
      <c r="K493" s="17" t="str">
        <f>IF($C493,BETAW20T!J493,"")</f>
        <v/>
      </c>
      <c r="L493" s="16" t="str">
        <f>IF($C493,BETAW20T!K493,"")</f>
        <v/>
      </c>
      <c r="M493" s="15" t="str">
        <f>IF($C493,BETAW20T!L493,"")</f>
        <v/>
      </c>
      <c r="N493" s="14" t="str">
        <f>IF($C493,BETAW20T!M493,"")</f>
        <v/>
      </c>
      <c r="O493" s="13" t="str">
        <f>IF($C493,BETAW20T!N493,"")</f>
        <v/>
      </c>
      <c r="P493" s="12" t="str">
        <f>IF($C493,BETAW20T!O493,"")</f>
        <v/>
      </c>
    </row>
    <row r="494" spans="2:16" x14ac:dyDescent="0.3">
      <c r="B494" s="21">
        <f>BETAW20T!B494</f>
        <v>43697</v>
      </c>
      <c r="C494" s="73">
        <f t="shared" si="39"/>
        <v>0</v>
      </c>
      <c r="D494" s="20" t="str">
        <f>IF($C494,BETAW20T!C494,"")</f>
        <v/>
      </c>
      <c r="E494" s="19" t="str">
        <f>IF($C494,BETAW20T!D494,"")</f>
        <v/>
      </c>
      <c r="F494" s="16" t="str">
        <f>IF($C494,BETAW20T!E494,"")</f>
        <v/>
      </c>
      <c r="G494" s="16" t="str">
        <f>IF($C494,BETAW20T!F494,"")</f>
        <v/>
      </c>
      <c r="H494" s="17" t="str">
        <f>IF($C494,BETAW20T!G494,"")</f>
        <v/>
      </c>
      <c r="I494" s="16" t="str">
        <f>IF($C494,BETAW20T!H494,"")</f>
        <v/>
      </c>
      <c r="J494" s="18" t="str">
        <f>IF($C494,BETAW20T!I494,"")</f>
        <v/>
      </c>
      <c r="K494" s="17" t="str">
        <f>IF($C494,BETAW20T!J494,"")</f>
        <v/>
      </c>
      <c r="L494" s="16" t="str">
        <f>IF($C494,BETAW20T!K494,"")</f>
        <v/>
      </c>
      <c r="M494" s="15" t="str">
        <f>IF($C494,BETAW20T!L494,"")</f>
        <v/>
      </c>
      <c r="N494" s="14" t="str">
        <f>IF($C494,BETAW20T!M494,"")</f>
        <v/>
      </c>
      <c r="O494" s="13" t="str">
        <f>IF($C494,BETAW20T!N494,"")</f>
        <v/>
      </c>
      <c r="P494" s="12" t="str">
        <f>IF($C494,BETAW20T!O494,"")</f>
        <v/>
      </c>
    </row>
    <row r="495" spans="2:16" x14ac:dyDescent="0.3">
      <c r="B495" s="21">
        <f>BETAW20T!B495</f>
        <v>43696</v>
      </c>
      <c r="C495" s="73">
        <f t="shared" si="39"/>
        <v>0</v>
      </c>
      <c r="D495" s="20" t="str">
        <f>IF($C495,BETAW20T!C495,"")</f>
        <v/>
      </c>
      <c r="E495" s="19" t="str">
        <f>IF($C495,BETAW20T!D495,"")</f>
        <v/>
      </c>
      <c r="F495" s="16" t="str">
        <f>IF($C495,BETAW20T!E495,"")</f>
        <v/>
      </c>
      <c r="G495" s="16" t="str">
        <f>IF($C495,BETAW20T!F495,"")</f>
        <v/>
      </c>
      <c r="H495" s="17" t="str">
        <f>IF($C495,BETAW20T!G495,"")</f>
        <v/>
      </c>
      <c r="I495" s="16" t="str">
        <f>IF($C495,BETAW20T!H495,"")</f>
        <v/>
      </c>
      <c r="J495" s="18" t="str">
        <f>IF($C495,BETAW20T!I495,"")</f>
        <v/>
      </c>
      <c r="K495" s="17" t="str">
        <f>IF($C495,BETAW20T!J495,"")</f>
        <v/>
      </c>
      <c r="L495" s="16" t="str">
        <f>IF($C495,BETAW20T!K495,"")</f>
        <v/>
      </c>
      <c r="M495" s="15" t="str">
        <f>IF($C495,BETAW20T!L495,"")</f>
        <v/>
      </c>
      <c r="N495" s="14" t="str">
        <f>IF($C495,BETAW20T!M495,"")</f>
        <v/>
      </c>
      <c r="O495" s="13" t="str">
        <f>IF($C495,BETAW20T!N495,"")</f>
        <v/>
      </c>
      <c r="P495" s="12" t="str">
        <f>IF($C495,BETAW20T!O495,"")</f>
        <v/>
      </c>
    </row>
    <row r="496" spans="2:16" x14ac:dyDescent="0.3">
      <c r="B496" s="21">
        <f>BETAW20T!B496</f>
        <v>43693</v>
      </c>
      <c r="C496" s="73">
        <f t="shared" si="39"/>
        <v>0</v>
      </c>
      <c r="D496" s="20" t="str">
        <f>IF($C496,BETAW20T!C496,"")</f>
        <v/>
      </c>
      <c r="E496" s="19" t="str">
        <f>IF($C496,BETAW20T!D496,"")</f>
        <v/>
      </c>
      <c r="F496" s="16" t="str">
        <f>IF($C496,BETAW20T!E496,"")</f>
        <v/>
      </c>
      <c r="G496" s="16" t="str">
        <f>IF($C496,BETAW20T!F496,"")</f>
        <v/>
      </c>
      <c r="H496" s="17" t="str">
        <f>IF($C496,BETAW20T!G496,"")</f>
        <v/>
      </c>
      <c r="I496" s="16" t="str">
        <f>IF($C496,BETAW20T!H496,"")</f>
        <v/>
      </c>
      <c r="J496" s="18" t="str">
        <f>IF($C496,BETAW20T!I496,"")</f>
        <v/>
      </c>
      <c r="K496" s="17" t="str">
        <f>IF($C496,BETAW20T!J496,"")</f>
        <v/>
      </c>
      <c r="L496" s="16" t="str">
        <f>IF($C496,BETAW20T!K496,"")</f>
        <v/>
      </c>
      <c r="M496" s="15" t="str">
        <f>IF($C496,BETAW20T!L496,"")</f>
        <v/>
      </c>
      <c r="N496" s="14" t="str">
        <f>IF($C496,BETAW20T!M496,"")</f>
        <v/>
      </c>
      <c r="O496" s="13" t="str">
        <f>IF($C496,BETAW20T!N496,"")</f>
        <v/>
      </c>
      <c r="P496" s="12" t="str">
        <f>IF($C496,BETAW20T!O496,"")</f>
        <v/>
      </c>
    </row>
    <row r="497" spans="2:16" x14ac:dyDescent="0.3">
      <c r="B497" s="21">
        <f>BETAW20T!B497</f>
        <v>43691</v>
      </c>
      <c r="C497" s="73">
        <f t="shared" si="39"/>
        <v>0</v>
      </c>
      <c r="D497" s="20" t="str">
        <f>IF($C497,BETAW20T!C497,"")</f>
        <v/>
      </c>
      <c r="E497" s="19" t="str">
        <f>IF($C497,BETAW20T!D497,"")</f>
        <v/>
      </c>
      <c r="F497" s="16" t="str">
        <f>IF($C497,BETAW20T!E497,"")</f>
        <v/>
      </c>
      <c r="G497" s="16" t="str">
        <f>IF($C497,BETAW20T!F497,"")</f>
        <v/>
      </c>
      <c r="H497" s="17" t="str">
        <f>IF($C497,BETAW20T!G497,"")</f>
        <v/>
      </c>
      <c r="I497" s="16" t="str">
        <f>IF($C497,BETAW20T!H497,"")</f>
        <v/>
      </c>
      <c r="J497" s="18" t="str">
        <f>IF($C497,BETAW20T!I497,"")</f>
        <v/>
      </c>
      <c r="K497" s="17" t="str">
        <f>IF($C497,BETAW20T!J497,"")</f>
        <v/>
      </c>
      <c r="L497" s="16" t="str">
        <f>IF($C497,BETAW20T!K497,"")</f>
        <v/>
      </c>
      <c r="M497" s="15" t="str">
        <f>IF($C497,BETAW20T!L497,"")</f>
        <v/>
      </c>
      <c r="N497" s="14" t="str">
        <f>IF($C497,BETAW20T!M497,"")</f>
        <v/>
      </c>
      <c r="O497" s="13" t="str">
        <f>IF($C497,BETAW20T!N497,"")</f>
        <v/>
      </c>
      <c r="P497" s="12" t="str">
        <f>IF($C497,BETAW20T!O497,"")</f>
        <v/>
      </c>
    </row>
    <row r="498" spans="2:16" x14ac:dyDescent="0.3">
      <c r="B498" s="21">
        <f>BETAW20T!B498</f>
        <v>43690</v>
      </c>
      <c r="C498" s="73">
        <f t="shared" si="39"/>
        <v>0</v>
      </c>
      <c r="D498" s="20" t="str">
        <f>IF($C498,BETAW20T!C498,"")</f>
        <v/>
      </c>
      <c r="E498" s="19" t="str">
        <f>IF($C498,BETAW20T!D498,"")</f>
        <v/>
      </c>
      <c r="F498" s="16" t="str">
        <f>IF($C498,BETAW20T!E498,"")</f>
        <v/>
      </c>
      <c r="G498" s="16" t="str">
        <f>IF($C498,BETAW20T!F498,"")</f>
        <v/>
      </c>
      <c r="H498" s="17" t="str">
        <f>IF($C498,BETAW20T!G498,"")</f>
        <v/>
      </c>
      <c r="I498" s="16" t="str">
        <f>IF($C498,BETAW20T!H498,"")</f>
        <v/>
      </c>
      <c r="J498" s="18" t="str">
        <f>IF($C498,BETAW20T!I498,"")</f>
        <v/>
      </c>
      <c r="K498" s="17" t="str">
        <f>IF($C498,BETAW20T!J498,"")</f>
        <v/>
      </c>
      <c r="L498" s="16" t="str">
        <f>IF($C498,BETAW20T!K498,"")</f>
        <v/>
      </c>
      <c r="M498" s="15" t="str">
        <f>IF($C498,BETAW20T!L498,"")</f>
        <v/>
      </c>
      <c r="N498" s="14" t="str">
        <f>IF($C498,BETAW20T!M498,"")</f>
        <v/>
      </c>
      <c r="O498" s="13" t="str">
        <f>IF($C498,BETAW20T!N498,"")</f>
        <v/>
      </c>
      <c r="P498" s="12" t="str">
        <f>IF($C498,BETAW20T!O498,"")</f>
        <v/>
      </c>
    </row>
    <row r="499" spans="2:16" x14ac:dyDescent="0.3">
      <c r="B499" s="21">
        <f>BETAW20T!B499</f>
        <v>43689</v>
      </c>
      <c r="C499" s="73">
        <f t="shared" si="39"/>
        <v>0</v>
      </c>
      <c r="D499" s="20" t="str">
        <f>IF($C499,BETAW20T!C499,"")</f>
        <v/>
      </c>
      <c r="E499" s="19" t="str">
        <f>IF($C499,BETAW20T!D499,"")</f>
        <v/>
      </c>
      <c r="F499" s="16" t="str">
        <f>IF($C499,BETAW20T!E499,"")</f>
        <v/>
      </c>
      <c r="G499" s="16" t="str">
        <f>IF($C499,BETAW20T!F499,"")</f>
        <v/>
      </c>
      <c r="H499" s="17" t="str">
        <f>IF($C499,BETAW20T!G499,"")</f>
        <v/>
      </c>
      <c r="I499" s="16" t="str">
        <f>IF($C499,BETAW20T!H499,"")</f>
        <v/>
      </c>
      <c r="J499" s="18" t="str">
        <f>IF($C499,BETAW20T!I499,"")</f>
        <v/>
      </c>
      <c r="K499" s="17" t="str">
        <f>IF($C499,BETAW20T!J499,"")</f>
        <v/>
      </c>
      <c r="L499" s="16" t="str">
        <f>IF($C499,BETAW20T!K499,"")</f>
        <v/>
      </c>
      <c r="M499" s="15" t="str">
        <f>IF($C499,BETAW20T!L499,"")</f>
        <v/>
      </c>
      <c r="N499" s="14" t="str">
        <f>IF($C499,BETAW20T!M499,"")</f>
        <v/>
      </c>
      <c r="O499" s="13" t="str">
        <f>IF($C499,BETAW20T!N499,"")</f>
        <v/>
      </c>
      <c r="P499" s="12" t="str">
        <f>IF($C499,BETAW20T!O499,"")</f>
        <v/>
      </c>
    </row>
    <row r="500" spans="2:16" x14ac:dyDescent="0.3">
      <c r="B500" s="21">
        <f>BETAW20T!B500</f>
        <v>43686</v>
      </c>
      <c r="C500" s="73">
        <f t="shared" si="39"/>
        <v>0</v>
      </c>
      <c r="D500" s="20" t="str">
        <f>IF($C500,BETAW20T!C500,"")</f>
        <v/>
      </c>
      <c r="E500" s="19" t="str">
        <f>IF($C500,BETAW20T!D500,"")</f>
        <v/>
      </c>
      <c r="F500" s="16" t="str">
        <f>IF($C500,BETAW20T!E500,"")</f>
        <v/>
      </c>
      <c r="G500" s="16" t="str">
        <f>IF($C500,BETAW20T!F500,"")</f>
        <v/>
      </c>
      <c r="H500" s="17" t="str">
        <f>IF($C500,BETAW20T!G500,"")</f>
        <v/>
      </c>
      <c r="I500" s="16" t="str">
        <f>IF($C500,BETAW20T!H500,"")</f>
        <v/>
      </c>
      <c r="J500" s="18" t="str">
        <f>IF($C500,BETAW20T!I500,"")</f>
        <v/>
      </c>
      <c r="K500" s="17" t="str">
        <f>IF($C500,BETAW20T!J500,"")</f>
        <v/>
      </c>
      <c r="L500" s="16" t="str">
        <f>IF($C500,BETAW20T!K500,"")</f>
        <v/>
      </c>
      <c r="M500" s="15" t="str">
        <f>IF($C500,BETAW20T!L500,"")</f>
        <v/>
      </c>
      <c r="N500" s="14" t="str">
        <f>IF($C500,BETAW20T!M500,"")</f>
        <v/>
      </c>
      <c r="O500" s="13" t="str">
        <f>IF($C500,BETAW20T!N500,"")</f>
        <v/>
      </c>
      <c r="P500" s="12" t="str">
        <f>IF($C500,BETAW20T!O500,"")</f>
        <v/>
      </c>
    </row>
    <row r="501" spans="2:16" x14ac:dyDescent="0.3">
      <c r="B501" s="21">
        <f>BETAW20T!B501</f>
        <v>43685</v>
      </c>
      <c r="C501" s="73">
        <f t="shared" si="39"/>
        <v>0</v>
      </c>
      <c r="D501" s="20" t="str">
        <f>IF($C501,BETAW20T!C501,"")</f>
        <v/>
      </c>
      <c r="E501" s="19" t="str">
        <f>IF($C501,BETAW20T!D501,"")</f>
        <v/>
      </c>
      <c r="F501" s="16" t="str">
        <f>IF($C501,BETAW20T!E501,"")</f>
        <v/>
      </c>
      <c r="G501" s="16" t="str">
        <f>IF($C501,BETAW20T!F501,"")</f>
        <v/>
      </c>
      <c r="H501" s="17" t="str">
        <f>IF($C501,BETAW20T!G501,"")</f>
        <v/>
      </c>
      <c r="I501" s="16" t="str">
        <f>IF($C501,BETAW20T!H501,"")</f>
        <v/>
      </c>
      <c r="J501" s="18" t="str">
        <f>IF($C501,BETAW20T!I501,"")</f>
        <v/>
      </c>
      <c r="K501" s="17" t="str">
        <f>IF($C501,BETAW20T!J501,"")</f>
        <v/>
      </c>
      <c r="L501" s="16" t="str">
        <f>IF($C501,BETAW20T!K501,"")</f>
        <v/>
      </c>
      <c r="M501" s="15" t="str">
        <f>IF($C501,BETAW20T!L501,"")</f>
        <v/>
      </c>
      <c r="N501" s="14" t="str">
        <f>IF($C501,BETAW20T!M501,"")</f>
        <v/>
      </c>
      <c r="O501" s="13" t="str">
        <f>IF($C501,BETAW20T!N501,"")</f>
        <v/>
      </c>
      <c r="P501" s="12" t="str">
        <f>IF($C501,BETAW20T!O501,"")</f>
        <v/>
      </c>
    </row>
    <row r="502" spans="2:16" x14ac:dyDescent="0.3">
      <c r="B502" s="21">
        <f>BETAW20T!B502</f>
        <v>43684</v>
      </c>
      <c r="C502" s="73">
        <f t="shared" si="39"/>
        <v>0</v>
      </c>
      <c r="D502" s="20" t="str">
        <f>IF($C502,BETAW20T!C502,"")</f>
        <v/>
      </c>
      <c r="E502" s="19" t="str">
        <f>IF($C502,BETAW20T!D502,"")</f>
        <v/>
      </c>
      <c r="F502" s="16" t="str">
        <f>IF($C502,BETAW20T!E502,"")</f>
        <v/>
      </c>
      <c r="G502" s="16" t="str">
        <f>IF($C502,BETAW20T!F502,"")</f>
        <v/>
      </c>
      <c r="H502" s="17" t="str">
        <f>IF($C502,BETAW20T!G502,"")</f>
        <v/>
      </c>
      <c r="I502" s="16" t="str">
        <f>IF($C502,BETAW20T!H502,"")</f>
        <v/>
      </c>
      <c r="J502" s="18" t="str">
        <f>IF($C502,BETAW20T!I502,"")</f>
        <v/>
      </c>
      <c r="K502" s="17" t="str">
        <f>IF($C502,BETAW20T!J502,"")</f>
        <v/>
      </c>
      <c r="L502" s="16" t="str">
        <f>IF($C502,BETAW20T!K502,"")</f>
        <v/>
      </c>
      <c r="M502" s="15" t="str">
        <f>IF($C502,BETAW20T!L502,"")</f>
        <v/>
      </c>
      <c r="N502" s="14" t="str">
        <f>IF($C502,BETAW20T!M502,"")</f>
        <v/>
      </c>
      <c r="O502" s="13" t="str">
        <f>IF($C502,BETAW20T!N502,"")</f>
        <v/>
      </c>
      <c r="P502" s="12" t="str">
        <f>IF($C502,BETAW20T!O502,"")</f>
        <v/>
      </c>
    </row>
    <row r="503" spans="2:16" x14ac:dyDescent="0.3">
      <c r="B503" s="21">
        <f>BETAW20T!B503</f>
        <v>43683</v>
      </c>
      <c r="C503" s="73">
        <f t="shared" si="39"/>
        <v>0</v>
      </c>
      <c r="D503" s="20" t="str">
        <f>IF($C503,BETAW20T!C503,"")</f>
        <v/>
      </c>
      <c r="E503" s="19" t="str">
        <f>IF($C503,BETAW20T!D503,"")</f>
        <v/>
      </c>
      <c r="F503" s="16" t="str">
        <f>IF($C503,BETAW20T!E503,"")</f>
        <v/>
      </c>
      <c r="G503" s="16" t="str">
        <f>IF($C503,BETAW20T!F503,"")</f>
        <v/>
      </c>
      <c r="H503" s="17" t="str">
        <f>IF($C503,BETAW20T!G503,"")</f>
        <v/>
      </c>
      <c r="I503" s="16" t="str">
        <f>IF($C503,BETAW20T!H503,"")</f>
        <v/>
      </c>
      <c r="J503" s="18" t="str">
        <f>IF($C503,BETAW20T!I503,"")</f>
        <v/>
      </c>
      <c r="K503" s="17" t="str">
        <f>IF($C503,BETAW20T!J503,"")</f>
        <v/>
      </c>
      <c r="L503" s="16" t="str">
        <f>IF($C503,BETAW20T!K503,"")</f>
        <v/>
      </c>
      <c r="M503" s="15" t="str">
        <f>IF($C503,BETAW20T!L503,"")</f>
        <v/>
      </c>
      <c r="N503" s="14" t="str">
        <f>IF($C503,BETAW20T!M503,"")</f>
        <v/>
      </c>
      <c r="O503" s="13" t="str">
        <f>IF($C503,BETAW20T!N503,"")</f>
        <v/>
      </c>
      <c r="P503" s="12" t="str">
        <f>IF($C503,BETAW20T!O503,"")</f>
        <v/>
      </c>
    </row>
    <row r="504" spans="2:16" x14ac:dyDescent="0.3">
      <c r="B504" s="21">
        <f>BETAW20T!B504</f>
        <v>43682</v>
      </c>
      <c r="C504" s="73">
        <f t="shared" si="39"/>
        <v>0</v>
      </c>
      <c r="D504" s="20" t="str">
        <f>IF($C504,BETAW20T!C504,"")</f>
        <v/>
      </c>
      <c r="E504" s="19" t="str">
        <f>IF($C504,BETAW20T!D504,"")</f>
        <v/>
      </c>
      <c r="F504" s="16" t="str">
        <f>IF($C504,BETAW20T!E504,"")</f>
        <v/>
      </c>
      <c r="G504" s="16" t="str">
        <f>IF($C504,BETAW20T!F504,"")</f>
        <v/>
      </c>
      <c r="H504" s="17" t="str">
        <f>IF($C504,BETAW20T!G504,"")</f>
        <v/>
      </c>
      <c r="I504" s="16" t="str">
        <f>IF($C504,BETAW20T!H504,"")</f>
        <v/>
      </c>
      <c r="J504" s="18" t="str">
        <f>IF($C504,BETAW20T!I504,"")</f>
        <v/>
      </c>
      <c r="K504" s="17" t="str">
        <f>IF($C504,BETAW20T!J504,"")</f>
        <v/>
      </c>
      <c r="L504" s="16" t="str">
        <f>IF($C504,BETAW20T!K504,"")</f>
        <v/>
      </c>
      <c r="M504" s="15" t="str">
        <f>IF($C504,BETAW20T!L504,"")</f>
        <v/>
      </c>
      <c r="N504" s="14" t="str">
        <f>IF($C504,BETAW20T!M504,"")</f>
        <v/>
      </c>
      <c r="O504" s="13" t="str">
        <f>IF($C504,BETAW20T!N504,"")</f>
        <v/>
      </c>
      <c r="P504" s="12" t="str">
        <f>IF($C504,BETAW20T!O504,"")</f>
        <v/>
      </c>
    </row>
    <row r="505" spans="2:16" x14ac:dyDescent="0.3">
      <c r="B505" s="21">
        <f>BETAW20T!B505</f>
        <v>43679</v>
      </c>
      <c r="C505" s="73">
        <f t="shared" si="39"/>
        <v>0</v>
      </c>
      <c r="D505" s="20" t="str">
        <f>IF($C505,BETAW20T!C505,"")</f>
        <v/>
      </c>
      <c r="E505" s="19" t="str">
        <f>IF($C505,BETAW20T!D505,"")</f>
        <v/>
      </c>
      <c r="F505" s="16" t="str">
        <f>IF($C505,BETAW20T!E505,"")</f>
        <v/>
      </c>
      <c r="G505" s="16" t="str">
        <f>IF($C505,BETAW20T!F505,"")</f>
        <v/>
      </c>
      <c r="H505" s="17" t="str">
        <f>IF($C505,BETAW20T!G505,"")</f>
        <v/>
      </c>
      <c r="I505" s="16" t="str">
        <f>IF($C505,BETAW20T!H505,"")</f>
        <v/>
      </c>
      <c r="J505" s="18" t="str">
        <f>IF($C505,BETAW20T!I505,"")</f>
        <v/>
      </c>
      <c r="K505" s="17" t="str">
        <f>IF($C505,BETAW20T!J505,"")</f>
        <v/>
      </c>
      <c r="L505" s="16" t="str">
        <f>IF($C505,BETAW20T!K505,"")</f>
        <v/>
      </c>
      <c r="M505" s="15" t="str">
        <f>IF($C505,BETAW20T!L505,"")</f>
        <v/>
      </c>
      <c r="N505" s="14" t="str">
        <f>IF($C505,BETAW20T!M505,"")</f>
        <v/>
      </c>
      <c r="O505" s="13" t="str">
        <f>IF($C505,BETAW20T!N505,"")</f>
        <v/>
      </c>
      <c r="P505" s="12" t="str">
        <f>IF($C505,BETAW20T!O505,"")</f>
        <v/>
      </c>
    </row>
    <row r="506" spans="2:16" x14ac:dyDescent="0.3">
      <c r="B506" s="21">
        <f>BETAW20T!B506</f>
        <v>43678</v>
      </c>
      <c r="C506" s="73">
        <f t="shared" si="39"/>
        <v>0</v>
      </c>
      <c r="D506" s="20" t="str">
        <f>IF($C506,BETAW20T!C506,"")</f>
        <v/>
      </c>
      <c r="E506" s="19" t="str">
        <f>IF($C506,BETAW20T!D506,"")</f>
        <v/>
      </c>
      <c r="F506" s="16" t="str">
        <f>IF($C506,BETAW20T!E506,"")</f>
        <v/>
      </c>
      <c r="G506" s="16" t="str">
        <f>IF($C506,BETAW20T!F506,"")</f>
        <v/>
      </c>
      <c r="H506" s="17" t="str">
        <f>IF($C506,BETAW20T!G506,"")</f>
        <v/>
      </c>
      <c r="I506" s="16" t="str">
        <f>IF($C506,BETAW20T!H506,"")</f>
        <v/>
      </c>
      <c r="J506" s="18" t="str">
        <f>IF($C506,BETAW20T!I506,"")</f>
        <v/>
      </c>
      <c r="K506" s="17" t="str">
        <f>IF($C506,BETAW20T!J506,"")</f>
        <v/>
      </c>
      <c r="L506" s="16" t="str">
        <f>IF($C506,BETAW20T!K506,"")</f>
        <v/>
      </c>
      <c r="M506" s="15" t="str">
        <f>IF($C506,BETAW20T!L506,"")</f>
        <v/>
      </c>
      <c r="N506" s="14" t="str">
        <f>IF($C506,BETAW20T!M506,"")</f>
        <v/>
      </c>
      <c r="O506" s="13" t="str">
        <f>IF($C506,BETAW20T!N506,"")</f>
        <v/>
      </c>
      <c r="P506" s="12" t="str">
        <f>IF($C506,BETAW20T!O506,"")</f>
        <v/>
      </c>
    </row>
    <row r="507" spans="2:16" x14ac:dyDescent="0.3">
      <c r="B507" s="21">
        <f>BETAW20T!B507</f>
        <v>43677</v>
      </c>
      <c r="C507" s="73">
        <f t="shared" si="39"/>
        <v>0</v>
      </c>
      <c r="D507" s="20" t="str">
        <f>IF($C507,BETAW20T!C507,"")</f>
        <v/>
      </c>
      <c r="E507" s="19" t="str">
        <f>IF($C507,BETAW20T!D507,"")</f>
        <v/>
      </c>
      <c r="F507" s="16" t="str">
        <f>IF($C507,BETAW20T!E507,"")</f>
        <v/>
      </c>
      <c r="G507" s="16" t="str">
        <f>IF($C507,BETAW20T!F507,"")</f>
        <v/>
      </c>
      <c r="H507" s="17" t="str">
        <f>IF($C507,BETAW20T!G507,"")</f>
        <v/>
      </c>
      <c r="I507" s="16" t="str">
        <f>IF($C507,BETAW20T!H507,"")</f>
        <v/>
      </c>
      <c r="J507" s="18" t="str">
        <f>IF($C507,BETAW20T!I507,"")</f>
        <v/>
      </c>
      <c r="K507" s="17" t="str">
        <f>IF($C507,BETAW20T!J507,"")</f>
        <v/>
      </c>
      <c r="L507" s="16" t="str">
        <f>IF($C507,BETAW20T!K507,"")</f>
        <v/>
      </c>
      <c r="M507" s="15" t="str">
        <f>IF($C507,BETAW20T!L507,"")</f>
        <v/>
      </c>
      <c r="N507" s="14" t="str">
        <f>IF($C507,BETAW20T!M507,"")</f>
        <v/>
      </c>
      <c r="O507" s="13" t="str">
        <f>IF($C507,BETAW20T!N507,"")</f>
        <v/>
      </c>
      <c r="P507" s="12" t="str">
        <f>IF($C507,BETAW20T!O507,"")</f>
        <v/>
      </c>
    </row>
    <row r="508" spans="2:16" x14ac:dyDescent="0.3">
      <c r="B508" s="21">
        <f>BETAW20T!B508</f>
        <v>43676</v>
      </c>
      <c r="C508" s="73">
        <f t="shared" si="39"/>
        <v>0</v>
      </c>
      <c r="D508" s="20" t="str">
        <f>IF($C508,BETAW20T!C508,"")</f>
        <v/>
      </c>
      <c r="E508" s="19" t="str">
        <f>IF($C508,BETAW20T!D508,"")</f>
        <v/>
      </c>
      <c r="F508" s="16" t="str">
        <f>IF($C508,BETAW20T!E508,"")</f>
        <v/>
      </c>
      <c r="G508" s="16" t="str">
        <f>IF($C508,BETAW20T!F508,"")</f>
        <v/>
      </c>
      <c r="H508" s="17" t="str">
        <f>IF($C508,BETAW20T!G508,"")</f>
        <v/>
      </c>
      <c r="I508" s="16" t="str">
        <f>IF($C508,BETAW20T!H508,"")</f>
        <v/>
      </c>
      <c r="J508" s="18" t="str">
        <f>IF($C508,BETAW20T!I508,"")</f>
        <v/>
      </c>
      <c r="K508" s="17" t="str">
        <f>IF($C508,BETAW20T!J508,"")</f>
        <v/>
      </c>
      <c r="L508" s="16" t="str">
        <f>IF($C508,BETAW20T!K508,"")</f>
        <v/>
      </c>
      <c r="M508" s="15" t="str">
        <f>IF($C508,BETAW20T!L508,"")</f>
        <v/>
      </c>
      <c r="N508" s="14" t="str">
        <f>IF($C508,BETAW20T!M508,"")</f>
        <v/>
      </c>
      <c r="O508" s="13" t="str">
        <f>IF($C508,BETAW20T!N508,"")</f>
        <v/>
      </c>
      <c r="P508" s="12" t="str">
        <f>IF($C508,BETAW20T!O508,"")</f>
        <v/>
      </c>
    </row>
    <row r="509" spans="2:16" x14ac:dyDescent="0.3">
      <c r="B509" s="21">
        <f>BETAW20T!B509</f>
        <v>43675</v>
      </c>
      <c r="C509" s="73">
        <f t="shared" si="39"/>
        <v>0</v>
      </c>
      <c r="D509" s="20" t="str">
        <f>IF($C509,BETAW20T!C509,"")</f>
        <v/>
      </c>
      <c r="E509" s="19" t="str">
        <f>IF($C509,BETAW20T!D509,"")</f>
        <v/>
      </c>
      <c r="F509" s="16" t="str">
        <f>IF($C509,BETAW20T!E509,"")</f>
        <v/>
      </c>
      <c r="G509" s="16" t="str">
        <f>IF($C509,BETAW20T!F509,"")</f>
        <v/>
      </c>
      <c r="H509" s="17" t="str">
        <f>IF($C509,BETAW20T!G509,"")</f>
        <v/>
      </c>
      <c r="I509" s="16" t="str">
        <f>IF($C509,BETAW20T!H509,"")</f>
        <v/>
      </c>
      <c r="J509" s="18" t="str">
        <f>IF($C509,BETAW20T!I509,"")</f>
        <v/>
      </c>
      <c r="K509" s="17" t="str">
        <f>IF($C509,BETAW20T!J509,"")</f>
        <v/>
      </c>
      <c r="L509" s="16" t="str">
        <f>IF($C509,BETAW20T!K509,"")</f>
        <v/>
      </c>
      <c r="M509" s="15" t="str">
        <f>IF($C509,BETAW20T!L509,"")</f>
        <v/>
      </c>
      <c r="N509" s="14" t="str">
        <f>IF($C509,BETAW20T!M509,"")</f>
        <v/>
      </c>
      <c r="O509" s="13" t="str">
        <f>IF($C509,BETAW20T!N509,"")</f>
        <v/>
      </c>
      <c r="P509" s="12" t="str">
        <f>IF($C509,BETAW20T!O509,"")</f>
        <v/>
      </c>
    </row>
    <row r="510" spans="2:16" x14ac:dyDescent="0.3">
      <c r="B510" s="21">
        <f>BETAW20T!B510</f>
        <v>43672</v>
      </c>
      <c r="C510" s="73">
        <f t="shared" si="39"/>
        <v>0</v>
      </c>
      <c r="D510" s="20" t="str">
        <f>IF($C510,BETAW20T!C510,"")</f>
        <v/>
      </c>
      <c r="E510" s="19" t="str">
        <f>IF($C510,BETAW20T!D510,"")</f>
        <v/>
      </c>
      <c r="F510" s="16" t="str">
        <f>IF($C510,BETAW20T!E510,"")</f>
        <v/>
      </c>
      <c r="G510" s="16" t="str">
        <f>IF($C510,BETAW20T!F510,"")</f>
        <v/>
      </c>
      <c r="H510" s="17" t="str">
        <f>IF($C510,BETAW20T!G510,"")</f>
        <v/>
      </c>
      <c r="I510" s="16" t="str">
        <f>IF($C510,BETAW20T!H510,"")</f>
        <v/>
      </c>
      <c r="J510" s="18" t="str">
        <f>IF($C510,BETAW20T!I510,"")</f>
        <v/>
      </c>
      <c r="K510" s="17" t="str">
        <f>IF($C510,BETAW20T!J510,"")</f>
        <v/>
      </c>
      <c r="L510" s="16" t="str">
        <f>IF($C510,BETAW20T!K510,"")</f>
        <v/>
      </c>
      <c r="M510" s="15" t="str">
        <f>IF($C510,BETAW20T!L510,"")</f>
        <v/>
      </c>
      <c r="N510" s="14" t="str">
        <f>IF($C510,BETAW20T!M510,"")</f>
        <v/>
      </c>
      <c r="O510" s="13" t="str">
        <f>IF($C510,BETAW20T!N510,"")</f>
        <v/>
      </c>
      <c r="P510" s="12" t="str">
        <f>IF($C510,BETAW20T!O510,"")</f>
        <v/>
      </c>
    </row>
    <row r="511" spans="2:16" x14ac:dyDescent="0.3">
      <c r="B511" s="21">
        <f>BETAW20T!B511</f>
        <v>43671</v>
      </c>
      <c r="C511" s="73">
        <f t="shared" si="39"/>
        <v>0</v>
      </c>
      <c r="D511" s="20" t="str">
        <f>IF($C511,BETAW20T!C511,"")</f>
        <v/>
      </c>
      <c r="E511" s="19" t="str">
        <f>IF($C511,BETAW20T!D511,"")</f>
        <v/>
      </c>
      <c r="F511" s="16" t="str">
        <f>IF($C511,BETAW20T!E511,"")</f>
        <v/>
      </c>
      <c r="G511" s="16" t="str">
        <f>IF($C511,BETAW20T!F511,"")</f>
        <v/>
      </c>
      <c r="H511" s="17" t="str">
        <f>IF($C511,BETAW20T!G511,"")</f>
        <v/>
      </c>
      <c r="I511" s="16" t="str">
        <f>IF($C511,BETAW20T!H511,"")</f>
        <v/>
      </c>
      <c r="J511" s="18" t="str">
        <f>IF($C511,BETAW20T!I511,"")</f>
        <v/>
      </c>
      <c r="K511" s="17" t="str">
        <f>IF($C511,BETAW20T!J511,"")</f>
        <v/>
      </c>
      <c r="L511" s="16" t="str">
        <f>IF($C511,BETAW20T!K511,"")</f>
        <v/>
      </c>
      <c r="M511" s="15" t="str">
        <f>IF($C511,BETAW20T!L511,"")</f>
        <v/>
      </c>
      <c r="N511" s="14" t="str">
        <f>IF($C511,BETAW20T!M511,"")</f>
        <v/>
      </c>
      <c r="O511" s="13" t="str">
        <f>IF($C511,BETAW20T!N511,"")</f>
        <v/>
      </c>
      <c r="P511" s="12" t="str">
        <f>IF($C511,BETAW20T!O511,"")</f>
        <v/>
      </c>
    </row>
    <row r="512" spans="2:16" x14ac:dyDescent="0.3">
      <c r="B512" s="21">
        <f>BETAW20T!B512</f>
        <v>43670</v>
      </c>
      <c r="C512" s="73">
        <f t="shared" si="39"/>
        <v>0</v>
      </c>
      <c r="D512" s="20" t="str">
        <f>IF($C512,BETAW20T!C512,"")</f>
        <v/>
      </c>
      <c r="E512" s="19" t="str">
        <f>IF($C512,BETAW20T!D512,"")</f>
        <v/>
      </c>
      <c r="F512" s="16" t="str">
        <f>IF($C512,BETAW20T!E512,"")</f>
        <v/>
      </c>
      <c r="G512" s="16" t="str">
        <f>IF($C512,BETAW20T!F512,"")</f>
        <v/>
      </c>
      <c r="H512" s="17" t="str">
        <f>IF($C512,BETAW20T!G512,"")</f>
        <v/>
      </c>
      <c r="I512" s="16" t="str">
        <f>IF($C512,BETAW20T!H512,"")</f>
        <v/>
      </c>
      <c r="J512" s="18" t="str">
        <f>IF($C512,BETAW20T!I512,"")</f>
        <v/>
      </c>
      <c r="K512" s="17" t="str">
        <f>IF($C512,BETAW20T!J512,"")</f>
        <v/>
      </c>
      <c r="L512" s="16" t="str">
        <f>IF($C512,BETAW20T!K512,"")</f>
        <v/>
      </c>
      <c r="M512" s="15" t="str">
        <f>IF($C512,BETAW20T!L512,"")</f>
        <v/>
      </c>
      <c r="N512" s="14" t="str">
        <f>IF($C512,BETAW20T!M512,"")</f>
        <v/>
      </c>
      <c r="O512" s="13" t="str">
        <f>IF($C512,BETAW20T!N512,"")</f>
        <v/>
      </c>
      <c r="P512" s="12" t="str">
        <f>IF($C512,BETAW20T!O512,"")</f>
        <v/>
      </c>
    </row>
    <row r="513" spans="2:16" x14ac:dyDescent="0.3">
      <c r="B513" s="21">
        <f>BETAW20T!B513</f>
        <v>43669</v>
      </c>
      <c r="C513" s="73">
        <f t="shared" si="39"/>
        <v>0</v>
      </c>
      <c r="D513" s="20" t="str">
        <f>IF($C513,BETAW20T!C513,"")</f>
        <v/>
      </c>
      <c r="E513" s="19" t="str">
        <f>IF($C513,BETAW20T!D513,"")</f>
        <v/>
      </c>
      <c r="F513" s="16" t="str">
        <f>IF($C513,BETAW20T!E513,"")</f>
        <v/>
      </c>
      <c r="G513" s="16" t="str">
        <f>IF($C513,BETAW20T!F513,"")</f>
        <v/>
      </c>
      <c r="H513" s="17" t="str">
        <f>IF($C513,BETAW20T!G513,"")</f>
        <v/>
      </c>
      <c r="I513" s="16" t="str">
        <f>IF($C513,BETAW20T!H513,"")</f>
        <v/>
      </c>
      <c r="J513" s="18" t="str">
        <f>IF($C513,BETAW20T!I513,"")</f>
        <v/>
      </c>
      <c r="K513" s="17" t="str">
        <f>IF($C513,BETAW20T!J513,"")</f>
        <v/>
      </c>
      <c r="L513" s="16" t="str">
        <f>IF($C513,BETAW20T!K513,"")</f>
        <v/>
      </c>
      <c r="M513" s="15" t="str">
        <f>IF($C513,BETAW20T!L513,"")</f>
        <v/>
      </c>
      <c r="N513" s="14" t="str">
        <f>IF($C513,BETAW20T!M513,"")</f>
        <v/>
      </c>
      <c r="O513" s="13" t="str">
        <f>IF($C513,BETAW20T!N513,"")</f>
        <v/>
      </c>
      <c r="P513" s="12" t="str">
        <f>IF($C513,BETAW20T!O513,"")</f>
        <v/>
      </c>
    </row>
    <row r="514" spans="2:16" x14ac:dyDescent="0.3">
      <c r="B514" s="21">
        <f>BETAW20T!B514</f>
        <v>43668</v>
      </c>
      <c r="C514" s="73">
        <f t="shared" si="39"/>
        <v>0</v>
      </c>
      <c r="D514" s="20" t="str">
        <f>IF($C514,BETAW20T!C514,"")</f>
        <v/>
      </c>
      <c r="E514" s="19" t="str">
        <f>IF($C514,BETAW20T!D514,"")</f>
        <v/>
      </c>
      <c r="F514" s="16" t="str">
        <f>IF($C514,BETAW20T!E514,"")</f>
        <v/>
      </c>
      <c r="G514" s="16" t="str">
        <f>IF($C514,BETAW20T!F514,"")</f>
        <v/>
      </c>
      <c r="H514" s="17" t="str">
        <f>IF($C514,BETAW20T!G514,"")</f>
        <v/>
      </c>
      <c r="I514" s="16" t="str">
        <f>IF($C514,BETAW20T!H514,"")</f>
        <v/>
      </c>
      <c r="J514" s="18" t="str">
        <f>IF($C514,BETAW20T!I514,"")</f>
        <v/>
      </c>
      <c r="K514" s="17" t="str">
        <f>IF($C514,BETAW20T!J514,"")</f>
        <v/>
      </c>
      <c r="L514" s="16" t="str">
        <f>IF($C514,BETAW20T!K514,"")</f>
        <v/>
      </c>
      <c r="M514" s="15" t="str">
        <f>IF($C514,BETAW20T!L514,"")</f>
        <v/>
      </c>
      <c r="N514" s="14" t="str">
        <f>IF($C514,BETAW20T!M514,"")</f>
        <v/>
      </c>
      <c r="O514" s="13" t="str">
        <f>IF($C514,BETAW20T!N514,"")</f>
        <v/>
      </c>
      <c r="P514" s="12" t="str">
        <f>IF($C514,BETAW20T!O514,"")</f>
        <v/>
      </c>
    </row>
    <row r="515" spans="2:16" x14ac:dyDescent="0.3">
      <c r="B515" s="21">
        <f>BETAW20T!B515</f>
        <v>43665</v>
      </c>
      <c r="C515" s="73">
        <f t="shared" si="39"/>
        <v>0</v>
      </c>
      <c r="D515" s="20" t="str">
        <f>IF($C515,BETAW20T!C515,"")</f>
        <v/>
      </c>
      <c r="E515" s="19" t="str">
        <f>IF($C515,BETAW20T!D515,"")</f>
        <v/>
      </c>
      <c r="F515" s="16" t="str">
        <f>IF($C515,BETAW20T!E515,"")</f>
        <v/>
      </c>
      <c r="G515" s="16" t="str">
        <f>IF($C515,BETAW20T!F515,"")</f>
        <v/>
      </c>
      <c r="H515" s="17" t="str">
        <f>IF($C515,BETAW20T!G515,"")</f>
        <v/>
      </c>
      <c r="I515" s="16" t="str">
        <f>IF($C515,BETAW20T!H515,"")</f>
        <v/>
      </c>
      <c r="J515" s="18" t="str">
        <f>IF($C515,BETAW20T!I515,"")</f>
        <v/>
      </c>
      <c r="K515" s="17" t="str">
        <f>IF($C515,BETAW20T!J515,"")</f>
        <v/>
      </c>
      <c r="L515" s="16" t="str">
        <f>IF($C515,BETAW20T!K515,"")</f>
        <v/>
      </c>
      <c r="M515" s="15" t="str">
        <f>IF($C515,BETAW20T!L515,"")</f>
        <v/>
      </c>
      <c r="N515" s="14" t="str">
        <f>IF($C515,BETAW20T!M515,"")</f>
        <v/>
      </c>
      <c r="O515" s="13" t="str">
        <f>IF($C515,BETAW20T!N515,"")</f>
        <v/>
      </c>
      <c r="P515" s="12" t="str">
        <f>IF($C515,BETAW20T!O515,"")</f>
        <v/>
      </c>
    </row>
    <row r="516" spans="2:16" x14ac:dyDescent="0.3">
      <c r="B516" s="21">
        <f>BETAW20T!B516</f>
        <v>43664</v>
      </c>
      <c r="C516" s="73">
        <f t="shared" si="39"/>
        <v>0</v>
      </c>
      <c r="D516" s="20" t="str">
        <f>IF($C516,BETAW20T!C516,"")</f>
        <v/>
      </c>
      <c r="E516" s="19" t="str">
        <f>IF($C516,BETAW20T!D516,"")</f>
        <v/>
      </c>
      <c r="F516" s="16" t="str">
        <f>IF($C516,BETAW20T!E516,"")</f>
        <v/>
      </c>
      <c r="G516" s="16" t="str">
        <f>IF($C516,BETAW20T!F516,"")</f>
        <v/>
      </c>
      <c r="H516" s="17" t="str">
        <f>IF($C516,BETAW20T!G516,"")</f>
        <v/>
      </c>
      <c r="I516" s="16" t="str">
        <f>IF($C516,BETAW20T!H516,"")</f>
        <v/>
      </c>
      <c r="J516" s="18" t="str">
        <f>IF($C516,BETAW20T!I516,"")</f>
        <v/>
      </c>
      <c r="K516" s="17" t="str">
        <f>IF($C516,BETAW20T!J516,"")</f>
        <v/>
      </c>
      <c r="L516" s="16" t="str">
        <f>IF($C516,BETAW20T!K516,"")</f>
        <v/>
      </c>
      <c r="M516" s="15" t="str">
        <f>IF($C516,BETAW20T!L516,"")</f>
        <v/>
      </c>
      <c r="N516" s="14" t="str">
        <f>IF($C516,BETAW20T!M516,"")</f>
        <v/>
      </c>
      <c r="O516" s="13" t="str">
        <f>IF($C516,BETAW20T!N516,"")</f>
        <v/>
      </c>
      <c r="P516" s="12" t="str">
        <f>IF($C516,BETAW20T!O516,"")</f>
        <v/>
      </c>
    </row>
    <row r="517" spans="2:16" x14ac:dyDescent="0.3">
      <c r="B517" s="21">
        <f>BETAW20T!B517</f>
        <v>43663</v>
      </c>
      <c r="C517" s="73">
        <f t="shared" si="39"/>
        <v>0</v>
      </c>
      <c r="D517" s="20" t="str">
        <f>IF($C517,BETAW20T!C517,"")</f>
        <v/>
      </c>
      <c r="E517" s="19" t="str">
        <f>IF($C517,BETAW20T!D517,"")</f>
        <v/>
      </c>
      <c r="F517" s="16" t="str">
        <f>IF($C517,BETAW20T!E517,"")</f>
        <v/>
      </c>
      <c r="G517" s="16" t="str">
        <f>IF($C517,BETAW20T!F517,"")</f>
        <v/>
      </c>
      <c r="H517" s="17" t="str">
        <f>IF($C517,BETAW20T!G517,"")</f>
        <v/>
      </c>
      <c r="I517" s="16" t="str">
        <f>IF($C517,BETAW20T!H517,"")</f>
        <v/>
      </c>
      <c r="J517" s="18" t="str">
        <f>IF($C517,BETAW20T!I517,"")</f>
        <v/>
      </c>
      <c r="K517" s="17" t="str">
        <f>IF($C517,BETAW20T!J517,"")</f>
        <v/>
      </c>
      <c r="L517" s="16" t="str">
        <f>IF($C517,BETAW20T!K517,"")</f>
        <v/>
      </c>
      <c r="M517" s="15" t="str">
        <f>IF($C517,BETAW20T!L517,"")</f>
        <v/>
      </c>
      <c r="N517" s="14" t="str">
        <f>IF($C517,BETAW20T!M517,"")</f>
        <v/>
      </c>
      <c r="O517" s="13" t="str">
        <f>IF($C517,BETAW20T!N517,"")</f>
        <v/>
      </c>
      <c r="P517" s="12" t="str">
        <f>IF($C517,BETAW20T!O517,"")</f>
        <v/>
      </c>
    </row>
    <row r="518" spans="2:16" x14ac:dyDescent="0.3">
      <c r="B518" s="21">
        <f>BETAW20T!B518</f>
        <v>43662</v>
      </c>
      <c r="C518" s="73">
        <f t="shared" si="39"/>
        <v>0</v>
      </c>
      <c r="D518" s="20" t="str">
        <f>IF($C518,BETAW20T!C518,"")</f>
        <v/>
      </c>
      <c r="E518" s="19" t="str">
        <f>IF($C518,BETAW20T!D518,"")</f>
        <v/>
      </c>
      <c r="F518" s="16" t="str">
        <f>IF($C518,BETAW20T!E518,"")</f>
        <v/>
      </c>
      <c r="G518" s="16" t="str">
        <f>IF($C518,BETAW20T!F518,"")</f>
        <v/>
      </c>
      <c r="H518" s="17" t="str">
        <f>IF($C518,BETAW20T!G518,"")</f>
        <v/>
      </c>
      <c r="I518" s="16" t="str">
        <f>IF($C518,BETAW20T!H518,"")</f>
        <v/>
      </c>
      <c r="J518" s="18" t="str">
        <f>IF($C518,BETAW20T!I518,"")</f>
        <v/>
      </c>
      <c r="K518" s="17" t="str">
        <f>IF($C518,BETAW20T!J518,"")</f>
        <v/>
      </c>
      <c r="L518" s="16" t="str">
        <f>IF($C518,BETAW20T!K518,"")</f>
        <v/>
      </c>
      <c r="M518" s="15" t="str">
        <f>IF($C518,BETAW20T!L518,"")</f>
        <v/>
      </c>
      <c r="N518" s="14" t="str">
        <f>IF($C518,BETAW20T!M518,"")</f>
        <v/>
      </c>
      <c r="O518" s="13" t="str">
        <f>IF($C518,BETAW20T!N518,"")</f>
        <v/>
      </c>
      <c r="P518" s="12" t="str">
        <f>IF($C518,BETAW20T!O518,"")</f>
        <v/>
      </c>
    </row>
    <row r="519" spans="2:16" x14ac:dyDescent="0.3">
      <c r="B519" s="21">
        <f>BETAW20T!B519</f>
        <v>43661</v>
      </c>
      <c r="C519" s="73">
        <f t="shared" si="39"/>
        <v>0</v>
      </c>
      <c r="D519" s="20" t="str">
        <f>IF($C519,BETAW20T!C519,"")</f>
        <v/>
      </c>
      <c r="E519" s="19" t="str">
        <f>IF($C519,BETAW20T!D519,"")</f>
        <v/>
      </c>
      <c r="F519" s="16" t="str">
        <f>IF($C519,BETAW20T!E519,"")</f>
        <v/>
      </c>
      <c r="G519" s="16" t="str">
        <f>IF($C519,BETAW20T!F519,"")</f>
        <v/>
      </c>
      <c r="H519" s="17" t="str">
        <f>IF($C519,BETAW20T!G519,"")</f>
        <v/>
      </c>
      <c r="I519" s="16" t="str">
        <f>IF($C519,BETAW20T!H519,"")</f>
        <v/>
      </c>
      <c r="J519" s="18" t="str">
        <f>IF($C519,BETAW20T!I519,"")</f>
        <v/>
      </c>
      <c r="K519" s="17" t="str">
        <f>IF($C519,BETAW20T!J519,"")</f>
        <v/>
      </c>
      <c r="L519" s="16" t="str">
        <f>IF($C519,BETAW20T!K519,"")</f>
        <v/>
      </c>
      <c r="M519" s="15" t="str">
        <f>IF($C519,BETAW20T!L519,"")</f>
        <v/>
      </c>
      <c r="N519" s="14" t="str">
        <f>IF($C519,BETAW20T!M519,"")</f>
        <v/>
      </c>
      <c r="O519" s="13" t="str">
        <f>IF($C519,BETAW20T!N519,"")</f>
        <v/>
      </c>
      <c r="P519" s="12" t="str">
        <f>IF($C519,BETAW20T!O519,"")</f>
        <v/>
      </c>
    </row>
    <row r="520" spans="2:16" x14ac:dyDescent="0.3">
      <c r="B520" s="21">
        <f>BETAW20T!B520</f>
        <v>43658</v>
      </c>
      <c r="C520" s="73">
        <f t="shared" si="39"/>
        <v>0</v>
      </c>
      <c r="D520" s="20" t="str">
        <f>IF($C520,BETAW20T!C520,"")</f>
        <v/>
      </c>
      <c r="E520" s="19" t="str">
        <f>IF($C520,BETAW20T!D520,"")</f>
        <v/>
      </c>
      <c r="F520" s="16" t="str">
        <f>IF($C520,BETAW20T!E520,"")</f>
        <v/>
      </c>
      <c r="G520" s="16" t="str">
        <f>IF($C520,BETAW20T!F520,"")</f>
        <v/>
      </c>
      <c r="H520" s="17" t="str">
        <f>IF($C520,BETAW20T!G520,"")</f>
        <v/>
      </c>
      <c r="I520" s="16" t="str">
        <f>IF($C520,BETAW20T!H520,"")</f>
        <v/>
      </c>
      <c r="J520" s="18" t="str">
        <f>IF($C520,BETAW20T!I520,"")</f>
        <v/>
      </c>
      <c r="K520" s="17" t="str">
        <f>IF($C520,BETAW20T!J520,"")</f>
        <v/>
      </c>
      <c r="L520" s="16" t="str">
        <f>IF($C520,BETAW20T!K520,"")</f>
        <v/>
      </c>
      <c r="M520" s="15" t="str">
        <f>IF($C520,BETAW20T!L520,"")</f>
        <v/>
      </c>
      <c r="N520" s="14" t="str">
        <f>IF($C520,BETAW20T!M520,"")</f>
        <v/>
      </c>
      <c r="O520" s="13" t="str">
        <f>IF($C520,BETAW20T!N520,"")</f>
        <v/>
      </c>
      <c r="P520" s="12" t="str">
        <f>IF($C520,BETAW20T!O520,"")</f>
        <v/>
      </c>
    </row>
    <row r="521" spans="2:16" x14ac:dyDescent="0.3">
      <c r="B521" s="21">
        <f>BETAW20T!B521</f>
        <v>43657</v>
      </c>
      <c r="C521" s="73">
        <f t="shared" si="39"/>
        <v>0</v>
      </c>
      <c r="D521" s="20" t="str">
        <f>IF($C521,BETAW20T!C521,"")</f>
        <v/>
      </c>
      <c r="E521" s="19" t="str">
        <f>IF($C521,BETAW20T!D521,"")</f>
        <v/>
      </c>
      <c r="F521" s="16" t="str">
        <f>IF($C521,BETAW20T!E521,"")</f>
        <v/>
      </c>
      <c r="G521" s="16" t="str">
        <f>IF($C521,BETAW20T!F521,"")</f>
        <v/>
      </c>
      <c r="H521" s="17" t="str">
        <f>IF($C521,BETAW20T!G521,"")</f>
        <v/>
      </c>
      <c r="I521" s="16" t="str">
        <f>IF($C521,BETAW20T!H521,"")</f>
        <v/>
      </c>
      <c r="J521" s="18" t="str">
        <f>IF($C521,BETAW20T!I521,"")</f>
        <v/>
      </c>
      <c r="K521" s="17" t="str">
        <f>IF($C521,BETAW20T!J521,"")</f>
        <v/>
      </c>
      <c r="L521" s="16" t="str">
        <f>IF($C521,BETAW20T!K521,"")</f>
        <v/>
      </c>
      <c r="M521" s="15" t="str">
        <f>IF($C521,BETAW20T!L521,"")</f>
        <v/>
      </c>
      <c r="N521" s="14" t="str">
        <f>IF($C521,BETAW20T!M521,"")</f>
        <v/>
      </c>
      <c r="O521" s="13" t="str">
        <f>IF($C521,BETAW20T!N521,"")</f>
        <v/>
      </c>
      <c r="P521" s="12" t="str">
        <f>IF($C521,BETAW20T!O521,"")</f>
        <v/>
      </c>
    </row>
    <row r="522" spans="2:16" x14ac:dyDescent="0.3">
      <c r="B522" s="21">
        <f>BETAW20T!B522</f>
        <v>43656</v>
      </c>
      <c r="C522" s="73">
        <f t="shared" si="39"/>
        <v>0</v>
      </c>
      <c r="D522" s="20" t="str">
        <f>IF($C522,BETAW20T!C522,"")</f>
        <v/>
      </c>
      <c r="E522" s="19" t="str">
        <f>IF($C522,BETAW20T!D522,"")</f>
        <v/>
      </c>
      <c r="F522" s="16" t="str">
        <f>IF($C522,BETAW20T!E522,"")</f>
        <v/>
      </c>
      <c r="G522" s="16" t="str">
        <f>IF($C522,BETAW20T!F522,"")</f>
        <v/>
      </c>
      <c r="H522" s="17" t="str">
        <f>IF($C522,BETAW20T!G522,"")</f>
        <v/>
      </c>
      <c r="I522" s="16" t="str">
        <f>IF($C522,BETAW20T!H522,"")</f>
        <v/>
      </c>
      <c r="J522" s="18" t="str">
        <f>IF($C522,BETAW20T!I522,"")</f>
        <v/>
      </c>
      <c r="K522" s="17" t="str">
        <f>IF($C522,BETAW20T!J522,"")</f>
        <v/>
      </c>
      <c r="L522" s="16" t="str">
        <f>IF($C522,BETAW20T!K522,"")</f>
        <v/>
      </c>
      <c r="M522" s="15" t="str">
        <f>IF($C522,BETAW20T!L522,"")</f>
        <v/>
      </c>
      <c r="N522" s="14" t="str">
        <f>IF($C522,BETAW20T!M522,"")</f>
        <v/>
      </c>
      <c r="O522" s="13" t="str">
        <f>IF($C522,BETAW20T!N522,"")</f>
        <v/>
      </c>
      <c r="P522" s="12" t="str">
        <f>IF($C522,BETAW20T!O522,"")</f>
        <v/>
      </c>
    </row>
    <row r="523" spans="2:16" x14ac:dyDescent="0.3">
      <c r="B523" s="21">
        <f>BETAW20T!B523</f>
        <v>43655</v>
      </c>
      <c r="C523" s="73">
        <f t="shared" si="39"/>
        <v>0</v>
      </c>
      <c r="D523" s="20" t="str">
        <f>IF($C523,BETAW20T!C523,"")</f>
        <v/>
      </c>
      <c r="E523" s="19" t="str">
        <f>IF($C523,BETAW20T!D523,"")</f>
        <v/>
      </c>
      <c r="F523" s="16" t="str">
        <f>IF($C523,BETAW20T!E523,"")</f>
        <v/>
      </c>
      <c r="G523" s="16" t="str">
        <f>IF($C523,BETAW20T!F523,"")</f>
        <v/>
      </c>
      <c r="H523" s="17" t="str">
        <f>IF($C523,BETAW20T!G523,"")</f>
        <v/>
      </c>
      <c r="I523" s="16" t="str">
        <f>IF($C523,BETAW20T!H523,"")</f>
        <v/>
      </c>
      <c r="J523" s="18" t="str">
        <f>IF($C523,BETAW20T!I523,"")</f>
        <v/>
      </c>
      <c r="K523" s="17" t="str">
        <f>IF($C523,BETAW20T!J523,"")</f>
        <v/>
      </c>
      <c r="L523" s="16" t="str">
        <f>IF($C523,BETAW20T!K523,"")</f>
        <v/>
      </c>
      <c r="M523" s="15" t="str">
        <f>IF($C523,BETAW20T!L523,"")</f>
        <v/>
      </c>
      <c r="N523" s="14" t="str">
        <f>IF($C523,BETAW20T!M523,"")</f>
        <v/>
      </c>
      <c r="O523" s="13" t="str">
        <f>IF($C523,BETAW20T!N523,"")</f>
        <v/>
      </c>
      <c r="P523" s="12" t="str">
        <f>IF($C523,BETAW20T!O523,"")</f>
        <v/>
      </c>
    </row>
    <row r="524" spans="2:16" x14ac:dyDescent="0.3">
      <c r="B524" s="21">
        <f>BETAW20T!B524</f>
        <v>43654</v>
      </c>
      <c r="C524" s="73">
        <f t="shared" ref="C524:C587" si="40">IF(AND($B524&gt;=$D$3,OR($B524&lt;=$D$4,$B525&lt;$D$4)),1,0)</f>
        <v>0</v>
      </c>
      <c r="D524" s="20" t="str">
        <f>IF($C524,BETAW20T!C524,"")</f>
        <v/>
      </c>
      <c r="E524" s="19" t="str">
        <f>IF($C524,BETAW20T!D524,"")</f>
        <v/>
      </c>
      <c r="F524" s="16" t="str">
        <f>IF($C524,BETAW20T!E524,"")</f>
        <v/>
      </c>
      <c r="G524" s="16" t="str">
        <f>IF($C524,BETAW20T!F524,"")</f>
        <v/>
      </c>
      <c r="H524" s="17" t="str">
        <f>IF($C524,BETAW20T!G524,"")</f>
        <v/>
      </c>
      <c r="I524" s="16" t="str">
        <f>IF($C524,BETAW20T!H524,"")</f>
        <v/>
      </c>
      <c r="J524" s="18" t="str">
        <f>IF($C524,BETAW20T!I524,"")</f>
        <v/>
      </c>
      <c r="K524" s="17" t="str">
        <f>IF($C524,BETAW20T!J524,"")</f>
        <v/>
      </c>
      <c r="L524" s="16" t="str">
        <f>IF($C524,BETAW20T!K524,"")</f>
        <v/>
      </c>
      <c r="M524" s="15" t="str">
        <f>IF($C524,BETAW20T!L524,"")</f>
        <v/>
      </c>
      <c r="N524" s="14" t="str">
        <f>IF($C524,BETAW20T!M524,"")</f>
        <v/>
      </c>
      <c r="O524" s="13" t="str">
        <f>IF($C524,BETAW20T!N524,"")</f>
        <v/>
      </c>
      <c r="P524" s="12" t="str">
        <f>IF($C524,BETAW20T!O524,"")</f>
        <v/>
      </c>
    </row>
    <row r="525" spans="2:16" x14ac:dyDescent="0.3">
      <c r="B525" s="21">
        <f>BETAW20T!B525</f>
        <v>43651</v>
      </c>
      <c r="C525" s="73">
        <f t="shared" si="40"/>
        <v>0</v>
      </c>
      <c r="D525" s="20" t="str">
        <f>IF($C525,BETAW20T!C525,"")</f>
        <v/>
      </c>
      <c r="E525" s="19" t="str">
        <f>IF($C525,BETAW20T!D525,"")</f>
        <v/>
      </c>
      <c r="F525" s="16" t="str">
        <f>IF($C525,BETAW20T!E525,"")</f>
        <v/>
      </c>
      <c r="G525" s="16" t="str">
        <f>IF($C525,BETAW20T!F525,"")</f>
        <v/>
      </c>
      <c r="H525" s="17" t="str">
        <f>IF($C525,BETAW20T!G525,"")</f>
        <v/>
      </c>
      <c r="I525" s="16" t="str">
        <f>IF($C525,BETAW20T!H525,"")</f>
        <v/>
      </c>
      <c r="J525" s="18" t="str">
        <f>IF($C525,BETAW20T!I525,"")</f>
        <v/>
      </c>
      <c r="K525" s="17" t="str">
        <f>IF($C525,BETAW20T!J525,"")</f>
        <v/>
      </c>
      <c r="L525" s="16" t="str">
        <f>IF($C525,BETAW20T!K525,"")</f>
        <v/>
      </c>
      <c r="M525" s="15" t="str">
        <f>IF($C525,BETAW20T!L525,"")</f>
        <v/>
      </c>
      <c r="N525" s="14" t="str">
        <f>IF($C525,BETAW20T!M525,"")</f>
        <v/>
      </c>
      <c r="O525" s="13" t="str">
        <f>IF($C525,BETAW20T!N525,"")</f>
        <v/>
      </c>
      <c r="P525" s="12" t="str">
        <f>IF($C525,BETAW20T!O525,"")</f>
        <v/>
      </c>
    </row>
    <row r="526" spans="2:16" x14ac:dyDescent="0.3">
      <c r="B526" s="21">
        <f>BETAW20T!B526</f>
        <v>43650</v>
      </c>
      <c r="C526" s="73">
        <f t="shared" si="40"/>
        <v>0</v>
      </c>
      <c r="D526" s="20" t="str">
        <f>IF($C526,BETAW20T!C526,"")</f>
        <v/>
      </c>
      <c r="E526" s="19" t="str">
        <f>IF($C526,BETAW20T!D526,"")</f>
        <v/>
      </c>
      <c r="F526" s="16" t="str">
        <f>IF($C526,BETAW20T!E526,"")</f>
        <v/>
      </c>
      <c r="G526" s="16" t="str">
        <f>IF($C526,BETAW20T!F526,"")</f>
        <v/>
      </c>
      <c r="H526" s="17" t="str">
        <f>IF($C526,BETAW20T!G526,"")</f>
        <v/>
      </c>
      <c r="I526" s="16" t="str">
        <f>IF($C526,BETAW20T!H526,"")</f>
        <v/>
      </c>
      <c r="J526" s="18" t="str">
        <f>IF($C526,BETAW20T!I526,"")</f>
        <v/>
      </c>
      <c r="K526" s="17" t="str">
        <f>IF($C526,BETAW20T!J526,"")</f>
        <v/>
      </c>
      <c r="L526" s="16" t="str">
        <f>IF($C526,BETAW20T!K526,"")</f>
        <v/>
      </c>
      <c r="M526" s="15" t="str">
        <f>IF($C526,BETAW20T!L526,"")</f>
        <v/>
      </c>
      <c r="N526" s="14" t="str">
        <f>IF($C526,BETAW20T!M526,"")</f>
        <v/>
      </c>
      <c r="O526" s="13" t="str">
        <f>IF($C526,BETAW20T!N526,"")</f>
        <v/>
      </c>
      <c r="P526" s="12" t="str">
        <f>IF($C526,BETAW20T!O526,"")</f>
        <v/>
      </c>
    </row>
    <row r="527" spans="2:16" x14ac:dyDescent="0.3">
      <c r="B527" s="21">
        <f>BETAW20T!B527</f>
        <v>43649</v>
      </c>
      <c r="C527" s="73">
        <f t="shared" si="40"/>
        <v>0</v>
      </c>
      <c r="D527" s="20" t="str">
        <f>IF($C527,BETAW20T!C527,"")</f>
        <v/>
      </c>
      <c r="E527" s="19" t="str">
        <f>IF($C527,BETAW20T!D527,"")</f>
        <v/>
      </c>
      <c r="F527" s="16" t="str">
        <f>IF($C527,BETAW20T!E527,"")</f>
        <v/>
      </c>
      <c r="G527" s="16" t="str">
        <f>IF($C527,BETAW20T!F527,"")</f>
        <v/>
      </c>
      <c r="H527" s="17" t="str">
        <f>IF($C527,BETAW20T!G527,"")</f>
        <v/>
      </c>
      <c r="I527" s="16" t="str">
        <f>IF($C527,BETAW20T!H527,"")</f>
        <v/>
      </c>
      <c r="J527" s="18" t="str">
        <f>IF($C527,BETAW20T!I527,"")</f>
        <v/>
      </c>
      <c r="K527" s="17" t="str">
        <f>IF($C527,BETAW20T!J527,"")</f>
        <v/>
      </c>
      <c r="L527" s="16" t="str">
        <f>IF($C527,BETAW20T!K527,"")</f>
        <v/>
      </c>
      <c r="M527" s="15" t="str">
        <f>IF($C527,BETAW20T!L527,"")</f>
        <v/>
      </c>
      <c r="N527" s="14" t="str">
        <f>IF($C527,BETAW20T!M527,"")</f>
        <v/>
      </c>
      <c r="O527" s="13" t="str">
        <f>IF($C527,BETAW20T!N527,"")</f>
        <v/>
      </c>
      <c r="P527" s="12" t="str">
        <f>IF($C527,BETAW20T!O527,"")</f>
        <v/>
      </c>
    </row>
    <row r="528" spans="2:16" x14ac:dyDescent="0.3">
      <c r="B528" s="21">
        <f>BETAW20T!B528</f>
        <v>43648</v>
      </c>
      <c r="C528" s="73">
        <f t="shared" si="40"/>
        <v>0</v>
      </c>
      <c r="D528" s="20" t="str">
        <f>IF($C528,BETAW20T!C528,"")</f>
        <v/>
      </c>
      <c r="E528" s="19" t="str">
        <f>IF($C528,BETAW20T!D528,"")</f>
        <v/>
      </c>
      <c r="F528" s="16" t="str">
        <f>IF($C528,BETAW20T!E528,"")</f>
        <v/>
      </c>
      <c r="G528" s="16" t="str">
        <f>IF($C528,BETAW20T!F528,"")</f>
        <v/>
      </c>
      <c r="H528" s="17" t="str">
        <f>IF($C528,BETAW20T!G528,"")</f>
        <v/>
      </c>
      <c r="I528" s="16" t="str">
        <f>IF($C528,BETAW20T!H528,"")</f>
        <v/>
      </c>
      <c r="J528" s="18" t="str">
        <f>IF($C528,BETAW20T!I528,"")</f>
        <v/>
      </c>
      <c r="K528" s="17" t="str">
        <f>IF($C528,BETAW20T!J528,"")</f>
        <v/>
      </c>
      <c r="L528" s="16" t="str">
        <f>IF($C528,BETAW20T!K528,"")</f>
        <v/>
      </c>
      <c r="M528" s="15" t="str">
        <f>IF($C528,BETAW20T!L528,"")</f>
        <v/>
      </c>
      <c r="N528" s="14" t="str">
        <f>IF($C528,BETAW20T!M528,"")</f>
        <v/>
      </c>
      <c r="O528" s="13" t="str">
        <f>IF($C528,BETAW20T!N528,"")</f>
        <v/>
      </c>
      <c r="P528" s="12" t="str">
        <f>IF($C528,BETAW20T!O528,"")</f>
        <v/>
      </c>
    </row>
    <row r="529" spans="2:16" x14ac:dyDescent="0.3">
      <c r="B529" s="21">
        <f>BETAW20T!B529</f>
        <v>43647</v>
      </c>
      <c r="C529" s="73">
        <f t="shared" si="40"/>
        <v>0</v>
      </c>
      <c r="D529" s="20" t="str">
        <f>IF($C529,BETAW20T!C529,"")</f>
        <v/>
      </c>
      <c r="E529" s="19" t="str">
        <f>IF($C529,BETAW20T!D529,"")</f>
        <v/>
      </c>
      <c r="F529" s="16" t="str">
        <f>IF($C529,BETAW20T!E529,"")</f>
        <v/>
      </c>
      <c r="G529" s="16" t="str">
        <f>IF($C529,BETAW20T!F529,"")</f>
        <v/>
      </c>
      <c r="H529" s="17" t="str">
        <f>IF($C529,BETAW20T!G529,"")</f>
        <v/>
      </c>
      <c r="I529" s="16" t="str">
        <f>IF($C529,BETAW20T!H529,"")</f>
        <v/>
      </c>
      <c r="J529" s="18" t="str">
        <f>IF($C529,BETAW20T!I529,"")</f>
        <v/>
      </c>
      <c r="K529" s="17" t="str">
        <f>IF($C529,BETAW20T!J529,"")</f>
        <v/>
      </c>
      <c r="L529" s="16" t="str">
        <f>IF($C529,BETAW20T!K529,"")</f>
        <v/>
      </c>
      <c r="M529" s="15" t="str">
        <f>IF($C529,BETAW20T!L529,"")</f>
        <v/>
      </c>
      <c r="N529" s="14" t="str">
        <f>IF($C529,BETAW20T!M529,"")</f>
        <v/>
      </c>
      <c r="O529" s="13" t="str">
        <f>IF($C529,BETAW20T!N529,"")</f>
        <v/>
      </c>
      <c r="P529" s="12" t="str">
        <f>IF($C529,BETAW20T!O529,"")</f>
        <v/>
      </c>
    </row>
    <row r="530" spans="2:16" x14ac:dyDescent="0.3">
      <c r="B530" s="21">
        <f>BETAW20T!B530</f>
        <v>43644</v>
      </c>
      <c r="C530" s="73">
        <f t="shared" si="40"/>
        <v>0</v>
      </c>
      <c r="D530" s="20" t="str">
        <f>IF($C530,BETAW20T!C530,"")</f>
        <v/>
      </c>
      <c r="E530" s="19" t="str">
        <f>IF($C530,BETAW20T!D530,"")</f>
        <v/>
      </c>
      <c r="F530" s="16" t="str">
        <f>IF($C530,BETAW20T!E530,"")</f>
        <v/>
      </c>
      <c r="G530" s="16" t="str">
        <f>IF($C530,BETAW20T!F530,"")</f>
        <v/>
      </c>
      <c r="H530" s="17" t="str">
        <f>IF($C530,BETAW20T!G530,"")</f>
        <v/>
      </c>
      <c r="I530" s="16" t="str">
        <f>IF($C530,BETAW20T!H530,"")</f>
        <v/>
      </c>
      <c r="J530" s="18" t="str">
        <f>IF($C530,BETAW20T!I530,"")</f>
        <v/>
      </c>
      <c r="K530" s="17" t="str">
        <f>IF($C530,BETAW20T!J530,"")</f>
        <v/>
      </c>
      <c r="L530" s="16" t="str">
        <f>IF($C530,BETAW20T!K530,"")</f>
        <v/>
      </c>
      <c r="M530" s="15" t="str">
        <f>IF($C530,BETAW20T!L530,"")</f>
        <v/>
      </c>
      <c r="N530" s="14" t="str">
        <f>IF($C530,BETAW20T!M530,"")</f>
        <v/>
      </c>
      <c r="O530" s="13" t="str">
        <f>IF($C530,BETAW20T!N530,"")</f>
        <v/>
      </c>
      <c r="P530" s="12" t="str">
        <f>IF($C530,BETAW20T!O530,"")</f>
        <v/>
      </c>
    </row>
    <row r="531" spans="2:16" x14ac:dyDescent="0.3">
      <c r="B531" s="21">
        <f>BETAW20T!B531</f>
        <v>43643</v>
      </c>
      <c r="C531" s="73">
        <f t="shared" si="40"/>
        <v>0</v>
      </c>
      <c r="D531" s="20" t="str">
        <f>IF($C531,BETAW20T!C531,"")</f>
        <v/>
      </c>
      <c r="E531" s="19" t="str">
        <f>IF($C531,BETAW20T!D531,"")</f>
        <v/>
      </c>
      <c r="F531" s="16" t="str">
        <f>IF($C531,BETAW20T!E531,"")</f>
        <v/>
      </c>
      <c r="G531" s="16" t="str">
        <f>IF($C531,BETAW20T!F531,"")</f>
        <v/>
      </c>
      <c r="H531" s="17" t="str">
        <f>IF($C531,BETAW20T!G531,"")</f>
        <v/>
      </c>
      <c r="I531" s="16" t="str">
        <f>IF($C531,BETAW20T!H531,"")</f>
        <v/>
      </c>
      <c r="J531" s="18" t="str">
        <f>IF($C531,BETAW20T!I531,"")</f>
        <v/>
      </c>
      <c r="K531" s="17" t="str">
        <f>IF($C531,BETAW20T!J531,"")</f>
        <v/>
      </c>
      <c r="L531" s="16" t="str">
        <f>IF($C531,BETAW20T!K531,"")</f>
        <v/>
      </c>
      <c r="M531" s="15" t="str">
        <f>IF($C531,BETAW20T!L531,"")</f>
        <v/>
      </c>
      <c r="N531" s="14" t="str">
        <f>IF($C531,BETAW20T!M531,"")</f>
        <v/>
      </c>
      <c r="O531" s="13" t="str">
        <f>IF($C531,BETAW20T!N531,"")</f>
        <v/>
      </c>
      <c r="P531" s="12" t="str">
        <f>IF($C531,BETAW20T!O531,"")</f>
        <v/>
      </c>
    </row>
    <row r="532" spans="2:16" x14ac:dyDescent="0.3">
      <c r="B532" s="21">
        <f>BETAW20T!B532</f>
        <v>43642</v>
      </c>
      <c r="C532" s="73">
        <f t="shared" si="40"/>
        <v>0</v>
      </c>
      <c r="D532" s="20" t="str">
        <f>IF($C532,BETAW20T!C532,"")</f>
        <v/>
      </c>
      <c r="E532" s="19" t="str">
        <f>IF($C532,BETAW20T!D532,"")</f>
        <v/>
      </c>
      <c r="F532" s="16" t="str">
        <f>IF($C532,BETAW20T!E532,"")</f>
        <v/>
      </c>
      <c r="G532" s="16" t="str">
        <f>IF($C532,BETAW20T!F532,"")</f>
        <v/>
      </c>
      <c r="H532" s="17" t="str">
        <f>IF($C532,BETAW20T!G532,"")</f>
        <v/>
      </c>
      <c r="I532" s="16" t="str">
        <f>IF($C532,BETAW20T!H532,"")</f>
        <v/>
      </c>
      <c r="J532" s="18" t="str">
        <f>IF($C532,BETAW20T!I532,"")</f>
        <v/>
      </c>
      <c r="K532" s="17" t="str">
        <f>IF($C532,BETAW20T!J532,"")</f>
        <v/>
      </c>
      <c r="L532" s="16" t="str">
        <f>IF($C532,BETAW20T!K532,"")</f>
        <v/>
      </c>
      <c r="M532" s="15" t="str">
        <f>IF($C532,BETAW20T!L532,"")</f>
        <v/>
      </c>
      <c r="N532" s="14" t="str">
        <f>IF($C532,BETAW20T!M532,"")</f>
        <v/>
      </c>
      <c r="O532" s="13" t="str">
        <f>IF($C532,BETAW20T!N532,"")</f>
        <v/>
      </c>
      <c r="P532" s="12" t="str">
        <f>IF($C532,BETAW20T!O532,"")</f>
        <v/>
      </c>
    </row>
    <row r="533" spans="2:16" x14ac:dyDescent="0.3">
      <c r="B533" s="21">
        <f>BETAW20T!B533</f>
        <v>43641</v>
      </c>
      <c r="C533" s="73">
        <f t="shared" si="40"/>
        <v>0</v>
      </c>
      <c r="D533" s="20" t="str">
        <f>IF($C533,BETAW20T!C533,"")</f>
        <v/>
      </c>
      <c r="E533" s="19" t="str">
        <f>IF($C533,BETAW20T!D533,"")</f>
        <v/>
      </c>
      <c r="F533" s="16" t="str">
        <f>IF($C533,BETAW20T!E533,"")</f>
        <v/>
      </c>
      <c r="G533" s="16" t="str">
        <f>IF($C533,BETAW20T!F533,"")</f>
        <v/>
      </c>
      <c r="H533" s="17" t="str">
        <f>IF($C533,BETAW20T!G533,"")</f>
        <v/>
      </c>
      <c r="I533" s="16" t="str">
        <f>IF($C533,BETAW20T!H533,"")</f>
        <v/>
      </c>
      <c r="J533" s="18" t="str">
        <f>IF($C533,BETAW20T!I533,"")</f>
        <v/>
      </c>
      <c r="K533" s="17" t="str">
        <f>IF($C533,BETAW20T!J533,"")</f>
        <v/>
      </c>
      <c r="L533" s="16" t="str">
        <f>IF($C533,BETAW20T!K533,"")</f>
        <v/>
      </c>
      <c r="M533" s="15" t="str">
        <f>IF($C533,BETAW20T!L533,"")</f>
        <v/>
      </c>
      <c r="N533" s="14" t="str">
        <f>IF($C533,BETAW20T!M533,"")</f>
        <v/>
      </c>
      <c r="O533" s="13" t="str">
        <f>IF($C533,BETAW20T!N533,"")</f>
        <v/>
      </c>
      <c r="P533" s="12" t="str">
        <f>IF($C533,BETAW20T!O533,"")</f>
        <v/>
      </c>
    </row>
    <row r="534" spans="2:16" x14ac:dyDescent="0.3">
      <c r="B534" s="21">
        <f>BETAW20T!B534</f>
        <v>43640</v>
      </c>
      <c r="C534" s="73">
        <f t="shared" si="40"/>
        <v>0</v>
      </c>
      <c r="D534" s="20" t="str">
        <f>IF($C534,BETAW20T!C534,"")</f>
        <v/>
      </c>
      <c r="E534" s="19" t="str">
        <f>IF($C534,BETAW20T!D534,"")</f>
        <v/>
      </c>
      <c r="F534" s="16" t="str">
        <f>IF($C534,BETAW20T!E534,"")</f>
        <v/>
      </c>
      <c r="G534" s="16" t="str">
        <f>IF($C534,BETAW20T!F534,"")</f>
        <v/>
      </c>
      <c r="H534" s="17" t="str">
        <f>IF($C534,BETAW20T!G534,"")</f>
        <v/>
      </c>
      <c r="I534" s="16" t="str">
        <f>IF($C534,BETAW20T!H534,"")</f>
        <v/>
      </c>
      <c r="J534" s="18" t="str">
        <f>IF($C534,BETAW20T!I534,"")</f>
        <v/>
      </c>
      <c r="K534" s="17" t="str">
        <f>IF($C534,BETAW20T!J534,"")</f>
        <v/>
      </c>
      <c r="L534" s="16" t="str">
        <f>IF($C534,BETAW20T!K534,"")</f>
        <v/>
      </c>
      <c r="M534" s="15" t="str">
        <f>IF($C534,BETAW20T!L534,"")</f>
        <v/>
      </c>
      <c r="N534" s="14" t="str">
        <f>IF($C534,BETAW20T!M534,"")</f>
        <v/>
      </c>
      <c r="O534" s="13" t="str">
        <f>IF($C534,BETAW20T!N534,"")</f>
        <v/>
      </c>
      <c r="P534" s="12" t="str">
        <f>IF($C534,BETAW20T!O534,"")</f>
        <v/>
      </c>
    </row>
    <row r="535" spans="2:16" x14ac:dyDescent="0.3">
      <c r="B535" s="21">
        <f>BETAW20T!B535</f>
        <v>43637</v>
      </c>
      <c r="C535" s="73">
        <f t="shared" si="40"/>
        <v>0</v>
      </c>
      <c r="D535" s="20" t="str">
        <f>IF($C535,BETAW20T!C535,"")</f>
        <v/>
      </c>
      <c r="E535" s="19" t="str">
        <f>IF($C535,BETAW20T!D535,"")</f>
        <v/>
      </c>
      <c r="F535" s="16" t="str">
        <f>IF($C535,BETAW20T!E535,"")</f>
        <v/>
      </c>
      <c r="G535" s="16" t="str">
        <f>IF($C535,BETAW20T!F535,"")</f>
        <v/>
      </c>
      <c r="H535" s="17" t="str">
        <f>IF($C535,BETAW20T!G535,"")</f>
        <v/>
      </c>
      <c r="I535" s="16" t="str">
        <f>IF($C535,BETAW20T!H535,"")</f>
        <v/>
      </c>
      <c r="J535" s="18" t="str">
        <f>IF($C535,BETAW20T!I535,"")</f>
        <v/>
      </c>
      <c r="K535" s="17" t="str">
        <f>IF($C535,BETAW20T!J535,"")</f>
        <v/>
      </c>
      <c r="L535" s="16" t="str">
        <f>IF($C535,BETAW20T!K535,"")</f>
        <v/>
      </c>
      <c r="M535" s="15" t="str">
        <f>IF($C535,BETAW20T!L535,"")</f>
        <v/>
      </c>
      <c r="N535" s="14" t="str">
        <f>IF($C535,BETAW20T!M535,"")</f>
        <v/>
      </c>
      <c r="O535" s="13" t="str">
        <f>IF($C535,BETAW20T!N535,"")</f>
        <v/>
      </c>
      <c r="P535" s="12" t="str">
        <f>IF($C535,BETAW20T!O535,"")</f>
        <v/>
      </c>
    </row>
    <row r="536" spans="2:16" x14ac:dyDescent="0.3">
      <c r="B536" s="21">
        <f>BETAW20T!B536</f>
        <v>43635</v>
      </c>
      <c r="C536" s="73">
        <f t="shared" si="40"/>
        <v>0</v>
      </c>
      <c r="D536" s="20" t="str">
        <f>IF($C536,BETAW20T!C536,"")</f>
        <v/>
      </c>
      <c r="E536" s="19" t="str">
        <f>IF($C536,BETAW20T!D536,"")</f>
        <v/>
      </c>
      <c r="F536" s="16" t="str">
        <f>IF($C536,BETAW20T!E536,"")</f>
        <v/>
      </c>
      <c r="G536" s="16" t="str">
        <f>IF($C536,BETAW20T!F536,"")</f>
        <v/>
      </c>
      <c r="H536" s="17" t="str">
        <f>IF($C536,BETAW20T!G536,"")</f>
        <v/>
      </c>
      <c r="I536" s="16" t="str">
        <f>IF($C536,BETAW20T!H536,"")</f>
        <v/>
      </c>
      <c r="J536" s="18" t="str">
        <f>IF($C536,BETAW20T!I536,"")</f>
        <v/>
      </c>
      <c r="K536" s="17" t="str">
        <f>IF($C536,BETAW20T!J536,"")</f>
        <v/>
      </c>
      <c r="L536" s="16" t="str">
        <f>IF($C536,BETAW20T!K536,"")</f>
        <v/>
      </c>
      <c r="M536" s="15" t="str">
        <f>IF($C536,BETAW20T!L536,"")</f>
        <v/>
      </c>
      <c r="N536" s="14" t="str">
        <f>IF($C536,BETAW20T!M536,"")</f>
        <v/>
      </c>
      <c r="O536" s="13" t="str">
        <f>IF($C536,BETAW20T!N536,"")</f>
        <v/>
      </c>
      <c r="P536" s="12" t="str">
        <f>IF($C536,BETAW20T!O536,"")</f>
        <v/>
      </c>
    </row>
    <row r="537" spans="2:16" x14ac:dyDescent="0.3">
      <c r="B537" s="21">
        <f>BETAW20T!B537</f>
        <v>43634</v>
      </c>
      <c r="C537" s="73">
        <f t="shared" si="40"/>
        <v>0</v>
      </c>
      <c r="D537" s="20" t="str">
        <f>IF($C537,BETAW20T!C537,"")</f>
        <v/>
      </c>
      <c r="E537" s="19" t="str">
        <f>IF($C537,BETAW20T!D537,"")</f>
        <v/>
      </c>
      <c r="F537" s="16" t="str">
        <f>IF($C537,BETAW20T!E537,"")</f>
        <v/>
      </c>
      <c r="G537" s="16" t="str">
        <f>IF($C537,BETAW20T!F537,"")</f>
        <v/>
      </c>
      <c r="H537" s="17" t="str">
        <f>IF($C537,BETAW20T!G537,"")</f>
        <v/>
      </c>
      <c r="I537" s="16" t="str">
        <f>IF($C537,BETAW20T!H537,"")</f>
        <v/>
      </c>
      <c r="J537" s="18" t="str">
        <f>IF($C537,BETAW20T!I537,"")</f>
        <v/>
      </c>
      <c r="K537" s="17" t="str">
        <f>IF($C537,BETAW20T!J537,"")</f>
        <v/>
      </c>
      <c r="L537" s="16" t="str">
        <f>IF($C537,BETAW20T!K537,"")</f>
        <v/>
      </c>
      <c r="M537" s="15" t="str">
        <f>IF($C537,BETAW20T!L537,"")</f>
        <v/>
      </c>
      <c r="N537" s="14" t="str">
        <f>IF($C537,BETAW20T!M537,"")</f>
        <v/>
      </c>
      <c r="O537" s="13" t="str">
        <f>IF($C537,BETAW20T!N537,"")</f>
        <v/>
      </c>
      <c r="P537" s="12" t="str">
        <f>IF($C537,BETAW20T!O537,"")</f>
        <v/>
      </c>
    </row>
    <row r="538" spans="2:16" x14ac:dyDescent="0.3">
      <c r="B538" s="21">
        <f>BETAW20T!B538</f>
        <v>43633</v>
      </c>
      <c r="C538" s="73">
        <f t="shared" si="40"/>
        <v>0</v>
      </c>
      <c r="D538" s="20" t="str">
        <f>IF($C538,BETAW20T!C538,"")</f>
        <v/>
      </c>
      <c r="E538" s="19" t="str">
        <f>IF($C538,BETAW20T!D538,"")</f>
        <v/>
      </c>
      <c r="F538" s="16" t="str">
        <f>IF($C538,BETAW20T!E538,"")</f>
        <v/>
      </c>
      <c r="G538" s="16" t="str">
        <f>IF($C538,BETAW20T!F538,"")</f>
        <v/>
      </c>
      <c r="H538" s="17" t="str">
        <f>IF($C538,BETAW20T!G538,"")</f>
        <v/>
      </c>
      <c r="I538" s="16" t="str">
        <f>IF($C538,BETAW20T!H538,"")</f>
        <v/>
      </c>
      <c r="J538" s="18" t="str">
        <f>IF($C538,BETAW20T!I538,"")</f>
        <v/>
      </c>
      <c r="K538" s="17" t="str">
        <f>IF($C538,BETAW20T!J538,"")</f>
        <v/>
      </c>
      <c r="L538" s="16" t="str">
        <f>IF($C538,BETAW20T!K538,"")</f>
        <v/>
      </c>
      <c r="M538" s="15" t="str">
        <f>IF($C538,BETAW20T!L538,"")</f>
        <v/>
      </c>
      <c r="N538" s="14" t="str">
        <f>IF($C538,BETAW20T!M538,"")</f>
        <v/>
      </c>
      <c r="O538" s="13" t="str">
        <f>IF($C538,BETAW20T!N538,"")</f>
        <v/>
      </c>
      <c r="P538" s="12" t="str">
        <f>IF($C538,BETAW20T!O538,"")</f>
        <v/>
      </c>
    </row>
    <row r="539" spans="2:16" x14ac:dyDescent="0.3">
      <c r="B539" s="21">
        <f>BETAW20T!B539</f>
        <v>43630</v>
      </c>
      <c r="C539" s="73">
        <f t="shared" si="40"/>
        <v>0</v>
      </c>
      <c r="D539" s="20" t="str">
        <f>IF($C539,BETAW20T!C539,"")</f>
        <v/>
      </c>
      <c r="E539" s="19" t="str">
        <f>IF($C539,BETAW20T!D539,"")</f>
        <v/>
      </c>
      <c r="F539" s="16" t="str">
        <f>IF($C539,BETAW20T!E539,"")</f>
        <v/>
      </c>
      <c r="G539" s="16" t="str">
        <f>IF($C539,BETAW20T!F539,"")</f>
        <v/>
      </c>
      <c r="H539" s="17" t="str">
        <f>IF($C539,BETAW20T!G539,"")</f>
        <v/>
      </c>
      <c r="I539" s="16" t="str">
        <f>IF($C539,BETAW20T!H539,"")</f>
        <v/>
      </c>
      <c r="J539" s="18" t="str">
        <f>IF($C539,BETAW20T!I539,"")</f>
        <v/>
      </c>
      <c r="K539" s="17" t="str">
        <f>IF($C539,BETAW20T!J539,"")</f>
        <v/>
      </c>
      <c r="L539" s="16" t="str">
        <f>IF($C539,BETAW20T!K539,"")</f>
        <v/>
      </c>
      <c r="M539" s="15" t="str">
        <f>IF($C539,BETAW20T!L539,"")</f>
        <v/>
      </c>
      <c r="N539" s="14" t="str">
        <f>IF($C539,BETAW20T!M539,"")</f>
        <v/>
      </c>
      <c r="O539" s="13" t="str">
        <f>IF($C539,BETAW20T!N539,"")</f>
        <v/>
      </c>
      <c r="P539" s="12" t="str">
        <f>IF($C539,BETAW20T!O539,"")</f>
        <v/>
      </c>
    </row>
    <row r="540" spans="2:16" x14ac:dyDescent="0.3">
      <c r="B540" s="21">
        <f>BETAW20T!B540</f>
        <v>43629</v>
      </c>
      <c r="C540" s="73">
        <f t="shared" si="40"/>
        <v>0</v>
      </c>
      <c r="D540" s="20" t="str">
        <f>IF($C540,BETAW20T!C540,"")</f>
        <v/>
      </c>
      <c r="E540" s="19" t="str">
        <f>IF($C540,BETAW20T!D540,"")</f>
        <v/>
      </c>
      <c r="F540" s="16" t="str">
        <f>IF($C540,BETAW20T!E540,"")</f>
        <v/>
      </c>
      <c r="G540" s="16" t="str">
        <f>IF($C540,BETAW20T!F540,"")</f>
        <v/>
      </c>
      <c r="H540" s="17" t="str">
        <f>IF($C540,BETAW20T!G540,"")</f>
        <v/>
      </c>
      <c r="I540" s="16" t="str">
        <f>IF($C540,BETAW20T!H540,"")</f>
        <v/>
      </c>
      <c r="J540" s="18" t="str">
        <f>IF($C540,BETAW20T!I540,"")</f>
        <v/>
      </c>
      <c r="K540" s="17" t="str">
        <f>IF($C540,BETAW20T!J540,"")</f>
        <v/>
      </c>
      <c r="L540" s="16" t="str">
        <f>IF($C540,BETAW20T!K540,"")</f>
        <v/>
      </c>
      <c r="M540" s="15" t="str">
        <f>IF($C540,BETAW20T!L540,"")</f>
        <v/>
      </c>
      <c r="N540" s="14" t="str">
        <f>IF($C540,BETAW20T!M540,"")</f>
        <v/>
      </c>
      <c r="O540" s="13" t="str">
        <f>IF($C540,BETAW20T!N540,"")</f>
        <v/>
      </c>
      <c r="P540" s="12" t="str">
        <f>IF($C540,BETAW20T!O540,"")</f>
        <v/>
      </c>
    </row>
    <row r="541" spans="2:16" x14ac:dyDescent="0.3">
      <c r="B541" s="21">
        <f>BETAW20T!B541</f>
        <v>43628</v>
      </c>
      <c r="C541" s="73">
        <f t="shared" si="40"/>
        <v>0</v>
      </c>
      <c r="D541" s="20" t="str">
        <f>IF($C541,BETAW20T!C541,"")</f>
        <v/>
      </c>
      <c r="E541" s="19" t="str">
        <f>IF($C541,BETAW20T!D541,"")</f>
        <v/>
      </c>
      <c r="F541" s="16" t="str">
        <f>IF($C541,BETAW20T!E541,"")</f>
        <v/>
      </c>
      <c r="G541" s="16" t="str">
        <f>IF($C541,BETAW20T!F541,"")</f>
        <v/>
      </c>
      <c r="H541" s="17" t="str">
        <f>IF($C541,BETAW20T!G541,"")</f>
        <v/>
      </c>
      <c r="I541" s="16" t="str">
        <f>IF($C541,BETAW20T!H541,"")</f>
        <v/>
      </c>
      <c r="J541" s="18" t="str">
        <f>IF($C541,BETAW20T!I541,"")</f>
        <v/>
      </c>
      <c r="K541" s="17" t="str">
        <f>IF($C541,BETAW20T!J541,"")</f>
        <v/>
      </c>
      <c r="L541" s="16" t="str">
        <f>IF($C541,BETAW20T!K541,"")</f>
        <v/>
      </c>
      <c r="M541" s="15" t="str">
        <f>IF($C541,BETAW20T!L541,"")</f>
        <v/>
      </c>
      <c r="N541" s="14" t="str">
        <f>IF($C541,BETAW20T!M541,"")</f>
        <v/>
      </c>
      <c r="O541" s="13" t="str">
        <f>IF($C541,BETAW20T!N541,"")</f>
        <v/>
      </c>
      <c r="P541" s="12" t="str">
        <f>IF($C541,BETAW20T!O541,"")</f>
        <v/>
      </c>
    </row>
    <row r="542" spans="2:16" x14ac:dyDescent="0.3">
      <c r="B542" s="21">
        <f>BETAW20T!B542</f>
        <v>43627</v>
      </c>
      <c r="C542" s="73">
        <f t="shared" si="40"/>
        <v>0</v>
      </c>
      <c r="D542" s="20" t="str">
        <f>IF($C542,BETAW20T!C542,"")</f>
        <v/>
      </c>
      <c r="E542" s="19" t="str">
        <f>IF($C542,BETAW20T!D542,"")</f>
        <v/>
      </c>
      <c r="F542" s="16" t="str">
        <f>IF($C542,BETAW20T!E542,"")</f>
        <v/>
      </c>
      <c r="G542" s="16" t="str">
        <f>IF($C542,BETAW20T!F542,"")</f>
        <v/>
      </c>
      <c r="H542" s="17" t="str">
        <f>IF($C542,BETAW20T!G542,"")</f>
        <v/>
      </c>
      <c r="I542" s="16" t="str">
        <f>IF($C542,BETAW20T!H542,"")</f>
        <v/>
      </c>
      <c r="J542" s="18" t="str">
        <f>IF($C542,BETAW20T!I542,"")</f>
        <v/>
      </c>
      <c r="K542" s="17" t="str">
        <f>IF($C542,BETAW20T!J542,"")</f>
        <v/>
      </c>
      <c r="L542" s="16" t="str">
        <f>IF($C542,BETAW20T!K542,"")</f>
        <v/>
      </c>
      <c r="M542" s="15" t="str">
        <f>IF($C542,BETAW20T!L542,"")</f>
        <v/>
      </c>
      <c r="N542" s="14" t="str">
        <f>IF($C542,BETAW20T!M542,"")</f>
        <v/>
      </c>
      <c r="O542" s="13" t="str">
        <f>IF($C542,BETAW20T!N542,"")</f>
        <v/>
      </c>
      <c r="P542" s="12" t="str">
        <f>IF($C542,BETAW20T!O542,"")</f>
        <v/>
      </c>
    </row>
    <row r="543" spans="2:16" x14ac:dyDescent="0.3">
      <c r="B543" s="21">
        <f>BETAW20T!B543</f>
        <v>43626</v>
      </c>
      <c r="C543" s="73">
        <f t="shared" si="40"/>
        <v>0</v>
      </c>
      <c r="D543" s="20" t="str">
        <f>IF($C543,BETAW20T!C543,"")</f>
        <v/>
      </c>
      <c r="E543" s="19" t="str">
        <f>IF($C543,BETAW20T!D543,"")</f>
        <v/>
      </c>
      <c r="F543" s="16" t="str">
        <f>IF($C543,BETAW20T!E543,"")</f>
        <v/>
      </c>
      <c r="G543" s="16" t="str">
        <f>IF($C543,BETAW20T!F543,"")</f>
        <v/>
      </c>
      <c r="H543" s="17" t="str">
        <f>IF($C543,BETAW20T!G543,"")</f>
        <v/>
      </c>
      <c r="I543" s="16" t="str">
        <f>IF($C543,BETAW20T!H543,"")</f>
        <v/>
      </c>
      <c r="J543" s="18" t="str">
        <f>IF($C543,BETAW20T!I543,"")</f>
        <v/>
      </c>
      <c r="K543" s="17" t="str">
        <f>IF($C543,BETAW20T!J543,"")</f>
        <v/>
      </c>
      <c r="L543" s="16" t="str">
        <f>IF($C543,BETAW20T!K543,"")</f>
        <v/>
      </c>
      <c r="M543" s="15" t="str">
        <f>IF($C543,BETAW20T!L543,"")</f>
        <v/>
      </c>
      <c r="N543" s="14" t="str">
        <f>IF($C543,BETAW20T!M543,"")</f>
        <v/>
      </c>
      <c r="O543" s="13" t="str">
        <f>IF($C543,BETAW20T!N543,"")</f>
        <v/>
      </c>
      <c r="P543" s="12" t="str">
        <f>IF($C543,BETAW20T!O543,"")</f>
        <v/>
      </c>
    </row>
    <row r="544" spans="2:16" x14ac:dyDescent="0.3">
      <c r="B544" s="21">
        <f>BETAW20T!B544</f>
        <v>43623</v>
      </c>
      <c r="C544" s="73">
        <f t="shared" si="40"/>
        <v>0</v>
      </c>
      <c r="D544" s="20" t="str">
        <f>IF($C544,BETAW20T!C544,"")</f>
        <v/>
      </c>
      <c r="E544" s="19" t="str">
        <f>IF($C544,BETAW20T!D544,"")</f>
        <v/>
      </c>
      <c r="F544" s="16" t="str">
        <f>IF($C544,BETAW20T!E544,"")</f>
        <v/>
      </c>
      <c r="G544" s="16" t="str">
        <f>IF($C544,BETAW20T!F544,"")</f>
        <v/>
      </c>
      <c r="H544" s="17" t="str">
        <f>IF($C544,BETAW20T!G544,"")</f>
        <v/>
      </c>
      <c r="I544" s="16" t="str">
        <f>IF($C544,BETAW20T!H544,"")</f>
        <v/>
      </c>
      <c r="J544" s="18" t="str">
        <f>IF($C544,BETAW20T!I544,"")</f>
        <v/>
      </c>
      <c r="K544" s="17" t="str">
        <f>IF($C544,BETAW20T!J544,"")</f>
        <v/>
      </c>
      <c r="L544" s="16" t="str">
        <f>IF($C544,BETAW20T!K544,"")</f>
        <v/>
      </c>
      <c r="M544" s="15" t="str">
        <f>IF($C544,BETAW20T!L544,"")</f>
        <v/>
      </c>
      <c r="N544" s="14" t="str">
        <f>IF($C544,BETAW20T!M544,"")</f>
        <v/>
      </c>
      <c r="O544" s="13" t="str">
        <f>IF($C544,BETAW20T!N544,"")</f>
        <v/>
      </c>
      <c r="P544" s="12" t="str">
        <f>IF($C544,BETAW20T!O544,"")</f>
        <v/>
      </c>
    </row>
    <row r="545" spans="2:16" x14ac:dyDescent="0.3">
      <c r="B545" s="21">
        <f>BETAW20T!B545</f>
        <v>43622</v>
      </c>
      <c r="C545" s="73">
        <f t="shared" si="40"/>
        <v>0</v>
      </c>
      <c r="D545" s="20" t="str">
        <f>IF($C545,BETAW20T!C545,"")</f>
        <v/>
      </c>
      <c r="E545" s="19" t="str">
        <f>IF($C545,BETAW20T!D545,"")</f>
        <v/>
      </c>
      <c r="F545" s="16" t="str">
        <f>IF($C545,BETAW20T!E545,"")</f>
        <v/>
      </c>
      <c r="G545" s="16" t="str">
        <f>IF($C545,BETAW20T!F545,"")</f>
        <v/>
      </c>
      <c r="H545" s="17" t="str">
        <f>IF($C545,BETAW20T!G545,"")</f>
        <v/>
      </c>
      <c r="I545" s="16" t="str">
        <f>IF($C545,BETAW20T!H545,"")</f>
        <v/>
      </c>
      <c r="J545" s="18" t="str">
        <f>IF($C545,BETAW20T!I545,"")</f>
        <v/>
      </c>
      <c r="K545" s="17" t="str">
        <f>IF($C545,BETAW20T!J545,"")</f>
        <v/>
      </c>
      <c r="L545" s="16" t="str">
        <f>IF($C545,BETAW20T!K545,"")</f>
        <v/>
      </c>
      <c r="M545" s="15" t="str">
        <f>IF($C545,BETAW20T!L545,"")</f>
        <v/>
      </c>
      <c r="N545" s="14" t="str">
        <f>IF($C545,BETAW20T!M545,"")</f>
        <v/>
      </c>
      <c r="O545" s="13" t="str">
        <f>IF($C545,BETAW20T!N545,"")</f>
        <v/>
      </c>
      <c r="P545" s="12" t="str">
        <f>IF($C545,BETAW20T!O545,"")</f>
        <v/>
      </c>
    </row>
    <row r="546" spans="2:16" x14ac:dyDescent="0.3">
      <c r="B546" s="21">
        <f>BETAW20T!B546</f>
        <v>43621</v>
      </c>
      <c r="C546" s="73">
        <f t="shared" si="40"/>
        <v>0</v>
      </c>
      <c r="D546" s="20" t="str">
        <f>IF($C546,BETAW20T!C546,"")</f>
        <v/>
      </c>
      <c r="E546" s="19" t="str">
        <f>IF($C546,BETAW20T!D546,"")</f>
        <v/>
      </c>
      <c r="F546" s="16" t="str">
        <f>IF($C546,BETAW20T!E546,"")</f>
        <v/>
      </c>
      <c r="G546" s="16" t="str">
        <f>IF($C546,BETAW20T!F546,"")</f>
        <v/>
      </c>
      <c r="H546" s="17" t="str">
        <f>IF($C546,BETAW20T!G546,"")</f>
        <v/>
      </c>
      <c r="I546" s="16" t="str">
        <f>IF($C546,BETAW20T!H546,"")</f>
        <v/>
      </c>
      <c r="J546" s="18" t="str">
        <f>IF($C546,BETAW20T!I546,"")</f>
        <v/>
      </c>
      <c r="K546" s="17" t="str">
        <f>IF($C546,BETAW20T!J546,"")</f>
        <v/>
      </c>
      <c r="L546" s="16" t="str">
        <f>IF($C546,BETAW20T!K546,"")</f>
        <v/>
      </c>
      <c r="M546" s="15" t="str">
        <f>IF($C546,BETAW20T!L546,"")</f>
        <v/>
      </c>
      <c r="N546" s="14" t="str">
        <f>IF($C546,BETAW20T!M546,"")</f>
        <v/>
      </c>
      <c r="O546" s="13" t="str">
        <f>IF($C546,BETAW20T!N546,"")</f>
        <v/>
      </c>
      <c r="P546" s="12" t="str">
        <f>IF($C546,BETAW20T!O546,"")</f>
        <v/>
      </c>
    </row>
    <row r="547" spans="2:16" x14ac:dyDescent="0.3">
      <c r="B547" s="21">
        <f>BETAW20T!B547</f>
        <v>43620</v>
      </c>
      <c r="C547" s="73">
        <f t="shared" si="40"/>
        <v>0</v>
      </c>
      <c r="D547" s="20" t="str">
        <f>IF($C547,BETAW20T!C547,"")</f>
        <v/>
      </c>
      <c r="E547" s="19" t="str">
        <f>IF($C547,BETAW20T!D547,"")</f>
        <v/>
      </c>
      <c r="F547" s="16" t="str">
        <f>IF($C547,BETAW20T!E547,"")</f>
        <v/>
      </c>
      <c r="G547" s="16" t="str">
        <f>IF($C547,BETAW20T!F547,"")</f>
        <v/>
      </c>
      <c r="H547" s="17" t="str">
        <f>IF($C547,BETAW20T!G547,"")</f>
        <v/>
      </c>
      <c r="I547" s="16" t="str">
        <f>IF($C547,BETAW20T!H547,"")</f>
        <v/>
      </c>
      <c r="J547" s="18" t="str">
        <f>IF($C547,BETAW20T!I547,"")</f>
        <v/>
      </c>
      <c r="K547" s="17" t="str">
        <f>IF($C547,BETAW20T!J547,"")</f>
        <v/>
      </c>
      <c r="L547" s="16" t="str">
        <f>IF($C547,BETAW20T!K547,"")</f>
        <v/>
      </c>
      <c r="M547" s="15" t="str">
        <f>IF($C547,BETAW20T!L547,"")</f>
        <v/>
      </c>
      <c r="N547" s="14" t="str">
        <f>IF($C547,BETAW20T!M547,"")</f>
        <v/>
      </c>
      <c r="O547" s="13" t="str">
        <f>IF($C547,BETAW20T!N547,"")</f>
        <v/>
      </c>
      <c r="P547" s="12" t="str">
        <f>IF($C547,BETAW20T!O547,"")</f>
        <v/>
      </c>
    </row>
    <row r="548" spans="2:16" x14ac:dyDescent="0.3">
      <c r="B548" s="21">
        <f>BETAW20T!B548</f>
        <v>43619</v>
      </c>
      <c r="C548" s="73">
        <f t="shared" si="40"/>
        <v>0</v>
      </c>
      <c r="D548" s="20" t="str">
        <f>IF($C548,BETAW20T!C548,"")</f>
        <v/>
      </c>
      <c r="E548" s="19" t="str">
        <f>IF($C548,BETAW20T!D548,"")</f>
        <v/>
      </c>
      <c r="F548" s="16" t="str">
        <f>IF($C548,BETAW20T!E548,"")</f>
        <v/>
      </c>
      <c r="G548" s="16" t="str">
        <f>IF($C548,BETAW20T!F548,"")</f>
        <v/>
      </c>
      <c r="H548" s="17" t="str">
        <f>IF($C548,BETAW20T!G548,"")</f>
        <v/>
      </c>
      <c r="I548" s="16" t="str">
        <f>IF($C548,BETAW20T!H548,"")</f>
        <v/>
      </c>
      <c r="J548" s="18" t="str">
        <f>IF($C548,BETAW20T!I548,"")</f>
        <v/>
      </c>
      <c r="K548" s="17" t="str">
        <f>IF($C548,BETAW20T!J548,"")</f>
        <v/>
      </c>
      <c r="L548" s="16" t="str">
        <f>IF($C548,BETAW20T!K548,"")</f>
        <v/>
      </c>
      <c r="M548" s="15" t="str">
        <f>IF($C548,BETAW20T!L548,"")</f>
        <v/>
      </c>
      <c r="N548" s="14" t="str">
        <f>IF($C548,BETAW20T!M548,"")</f>
        <v/>
      </c>
      <c r="O548" s="13" t="str">
        <f>IF($C548,BETAW20T!N548,"")</f>
        <v/>
      </c>
      <c r="P548" s="12" t="str">
        <f>IF($C548,BETAW20T!O548,"")</f>
        <v/>
      </c>
    </row>
    <row r="549" spans="2:16" x14ac:dyDescent="0.3">
      <c r="B549" s="21">
        <f>BETAW20T!B549</f>
        <v>43616</v>
      </c>
      <c r="C549" s="73">
        <f t="shared" si="40"/>
        <v>0</v>
      </c>
      <c r="D549" s="20" t="str">
        <f>IF($C549,BETAW20T!C549,"")</f>
        <v/>
      </c>
      <c r="E549" s="19" t="str">
        <f>IF($C549,BETAW20T!D549,"")</f>
        <v/>
      </c>
      <c r="F549" s="16" t="str">
        <f>IF($C549,BETAW20T!E549,"")</f>
        <v/>
      </c>
      <c r="G549" s="16" t="str">
        <f>IF($C549,BETAW20T!F549,"")</f>
        <v/>
      </c>
      <c r="H549" s="17" t="str">
        <f>IF($C549,BETAW20T!G549,"")</f>
        <v/>
      </c>
      <c r="I549" s="16" t="str">
        <f>IF($C549,BETAW20T!H549,"")</f>
        <v/>
      </c>
      <c r="J549" s="18" t="str">
        <f>IF($C549,BETAW20T!I549,"")</f>
        <v/>
      </c>
      <c r="K549" s="17" t="str">
        <f>IF($C549,BETAW20T!J549,"")</f>
        <v/>
      </c>
      <c r="L549" s="16" t="str">
        <f>IF($C549,BETAW20T!K549,"")</f>
        <v/>
      </c>
      <c r="M549" s="15" t="str">
        <f>IF($C549,BETAW20T!L549,"")</f>
        <v/>
      </c>
      <c r="N549" s="14" t="str">
        <f>IF($C549,BETAW20T!M549,"")</f>
        <v/>
      </c>
      <c r="O549" s="13" t="str">
        <f>IF($C549,BETAW20T!N549,"")</f>
        <v/>
      </c>
      <c r="P549" s="12" t="str">
        <f>IF($C549,BETAW20T!O549,"")</f>
        <v/>
      </c>
    </row>
    <row r="550" spans="2:16" x14ac:dyDescent="0.3">
      <c r="B550" s="21">
        <f>BETAW20T!B550</f>
        <v>43615</v>
      </c>
      <c r="C550" s="73">
        <f t="shared" si="40"/>
        <v>0</v>
      </c>
      <c r="D550" s="20" t="str">
        <f>IF($C550,BETAW20T!C550,"")</f>
        <v/>
      </c>
      <c r="E550" s="19" t="str">
        <f>IF($C550,BETAW20T!D550,"")</f>
        <v/>
      </c>
      <c r="F550" s="16" t="str">
        <f>IF($C550,BETAW20T!E550,"")</f>
        <v/>
      </c>
      <c r="G550" s="16" t="str">
        <f>IF($C550,BETAW20T!F550,"")</f>
        <v/>
      </c>
      <c r="H550" s="17" t="str">
        <f>IF($C550,BETAW20T!G550,"")</f>
        <v/>
      </c>
      <c r="I550" s="16" t="str">
        <f>IF($C550,BETAW20T!H550,"")</f>
        <v/>
      </c>
      <c r="J550" s="18" t="str">
        <f>IF($C550,BETAW20T!I550,"")</f>
        <v/>
      </c>
      <c r="K550" s="17" t="str">
        <f>IF($C550,BETAW20T!J550,"")</f>
        <v/>
      </c>
      <c r="L550" s="16" t="str">
        <f>IF($C550,BETAW20T!K550,"")</f>
        <v/>
      </c>
      <c r="M550" s="15" t="str">
        <f>IF($C550,BETAW20T!L550,"")</f>
        <v/>
      </c>
      <c r="N550" s="14" t="str">
        <f>IF($C550,BETAW20T!M550,"")</f>
        <v/>
      </c>
      <c r="O550" s="13" t="str">
        <f>IF($C550,BETAW20T!N550,"")</f>
        <v/>
      </c>
      <c r="P550" s="12" t="str">
        <f>IF($C550,BETAW20T!O550,"")</f>
        <v/>
      </c>
    </row>
    <row r="551" spans="2:16" x14ac:dyDescent="0.3">
      <c r="B551" s="21">
        <f>BETAW20T!B551</f>
        <v>43614</v>
      </c>
      <c r="C551" s="73">
        <f t="shared" si="40"/>
        <v>0</v>
      </c>
      <c r="D551" s="20" t="str">
        <f>IF($C551,BETAW20T!C551,"")</f>
        <v/>
      </c>
      <c r="E551" s="19" t="str">
        <f>IF($C551,BETAW20T!D551,"")</f>
        <v/>
      </c>
      <c r="F551" s="16" t="str">
        <f>IF($C551,BETAW20T!E551,"")</f>
        <v/>
      </c>
      <c r="G551" s="16" t="str">
        <f>IF($C551,BETAW20T!F551,"")</f>
        <v/>
      </c>
      <c r="H551" s="17" t="str">
        <f>IF($C551,BETAW20T!G551,"")</f>
        <v/>
      </c>
      <c r="I551" s="16" t="str">
        <f>IF($C551,BETAW20T!H551,"")</f>
        <v/>
      </c>
      <c r="J551" s="18" t="str">
        <f>IF($C551,BETAW20T!I551,"")</f>
        <v/>
      </c>
      <c r="K551" s="17" t="str">
        <f>IF($C551,BETAW20T!J551,"")</f>
        <v/>
      </c>
      <c r="L551" s="16" t="str">
        <f>IF($C551,BETAW20T!K551,"")</f>
        <v/>
      </c>
      <c r="M551" s="15" t="str">
        <f>IF($C551,BETAW20T!L551,"")</f>
        <v/>
      </c>
      <c r="N551" s="14" t="str">
        <f>IF($C551,BETAW20T!M551,"")</f>
        <v/>
      </c>
      <c r="O551" s="13" t="str">
        <f>IF($C551,BETAW20T!N551,"")</f>
        <v/>
      </c>
      <c r="P551" s="12" t="str">
        <f>IF($C551,BETAW20T!O551,"")</f>
        <v/>
      </c>
    </row>
    <row r="552" spans="2:16" x14ac:dyDescent="0.3">
      <c r="B552" s="21">
        <f>BETAW20T!B552</f>
        <v>43613</v>
      </c>
      <c r="C552" s="73">
        <f t="shared" si="40"/>
        <v>0</v>
      </c>
      <c r="D552" s="20" t="str">
        <f>IF($C552,BETAW20T!C552,"")</f>
        <v/>
      </c>
      <c r="E552" s="19" t="str">
        <f>IF($C552,BETAW20T!D552,"")</f>
        <v/>
      </c>
      <c r="F552" s="16" t="str">
        <f>IF($C552,BETAW20T!E552,"")</f>
        <v/>
      </c>
      <c r="G552" s="16" t="str">
        <f>IF($C552,BETAW20T!F552,"")</f>
        <v/>
      </c>
      <c r="H552" s="17" t="str">
        <f>IF($C552,BETAW20T!G552,"")</f>
        <v/>
      </c>
      <c r="I552" s="16" t="str">
        <f>IF($C552,BETAW20T!H552,"")</f>
        <v/>
      </c>
      <c r="J552" s="18" t="str">
        <f>IF($C552,BETAW20T!I552,"")</f>
        <v/>
      </c>
      <c r="K552" s="17" t="str">
        <f>IF($C552,BETAW20T!J552,"")</f>
        <v/>
      </c>
      <c r="L552" s="16" t="str">
        <f>IF($C552,BETAW20T!K552,"")</f>
        <v/>
      </c>
      <c r="M552" s="15" t="str">
        <f>IF($C552,BETAW20T!L552,"")</f>
        <v/>
      </c>
      <c r="N552" s="14" t="str">
        <f>IF($C552,BETAW20T!M552,"")</f>
        <v/>
      </c>
      <c r="O552" s="13" t="str">
        <f>IF($C552,BETAW20T!N552,"")</f>
        <v/>
      </c>
      <c r="P552" s="12" t="str">
        <f>IF($C552,BETAW20T!O552,"")</f>
        <v/>
      </c>
    </row>
    <row r="553" spans="2:16" x14ac:dyDescent="0.3">
      <c r="B553" s="21">
        <f>BETAW20T!B553</f>
        <v>43612</v>
      </c>
      <c r="C553" s="73">
        <f t="shared" si="40"/>
        <v>0</v>
      </c>
      <c r="D553" s="20" t="str">
        <f>IF($C553,BETAW20T!C553,"")</f>
        <v/>
      </c>
      <c r="E553" s="19" t="str">
        <f>IF($C553,BETAW20T!D553,"")</f>
        <v/>
      </c>
      <c r="F553" s="16" t="str">
        <f>IF($C553,BETAW20T!E553,"")</f>
        <v/>
      </c>
      <c r="G553" s="16" t="str">
        <f>IF($C553,BETAW20T!F553,"")</f>
        <v/>
      </c>
      <c r="H553" s="17" t="str">
        <f>IF($C553,BETAW20T!G553,"")</f>
        <v/>
      </c>
      <c r="I553" s="16" t="str">
        <f>IF($C553,BETAW20T!H553,"")</f>
        <v/>
      </c>
      <c r="J553" s="18" t="str">
        <f>IF($C553,BETAW20T!I553,"")</f>
        <v/>
      </c>
      <c r="K553" s="17" t="str">
        <f>IF($C553,BETAW20T!J553,"")</f>
        <v/>
      </c>
      <c r="L553" s="16" t="str">
        <f>IF($C553,BETAW20T!K553,"")</f>
        <v/>
      </c>
      <c r="M553" s="15" t="str">
        <f>IF($C553,BETAW20T!L553,"")</f>
        <v/>
      </c>
      <c r="N553" s="14" t="str">
        <f>IF($C553,BETAW20T!M553,"")</f>
        <v/>
      </c>
      <c r="O553" s="13" t="str">
        <f>IF($C553,BETAW20T!N553,"")</f>
        <v/>
      </c>
      <c r="P553" s="12" t="str">
        <f>IF($C553,BETAW20T!O553,"")</f>
        <v/>
      </c>
    </row>
    <row r="554" spans="2:16" x14ac:dyDescent="0.3">
      <c r="B554" s="21">
        <f>BETAW20T!B554</f>
        <v>43609</v>
      </c>
      <c r="C554" s="73">
        <f t="shared" si="40"/>
        <v>0</v>
      </c>
      <c r="D554" s="20" t="str">
        <f>IF($C554,BETAW20T!C554,"")</f>
        <v/>
      </c>
      <c r="E554" s="19" t="str">
        <f>IF($C554,BETAW20T!D554,"")</f>
        <v/>
      </c>
      <c r="F554" s="16" t="str">
        <f>IF($C554,BETAW20T!E554,"")</f>
        <v/>
      </c>
      <c r="G554" s="16" t="str">
        <f>IF($C554,BETAW20T!F554,"")</f>
        <v/>
      </c>
      <c r="H554" s="17" t="str">
        <f>IF($C554,BETAW20T!G554,"")</f>
        <v/>
      </c>
      <c r="I554" s="16" t="str">
        <f>IF($C554,BETAW20T!H554,"")</f>
        <v/>
      </c>
      <c r="J554" s="18" t="str">
        <f>IF($C554,BETAW20T!I554,"")</f>
        <v/>
      </c>
      <c r="K554" s="17" t="str">
        <f>IF($C554,BETAW20T!J554,"")</f>
        <v/>
      </c>
      <c r="L554" s="16" t="str">
        <f>IF($C554,BETAW20T!K554,"")</f>
        <v/>
      </c>
      <c r="M554" s="15" t="str">
        <f>IF($C554,BETAW20T!L554,"")</f>
        <v/>
      </c>
      <c r="N554" s="14" t="str">
        <f>IF($C554,BETAW20T!M554,"")</f>
        <v/>
      </c>
      <c r="O554" s="13" t="str">
        <f>IF($C554,BETAW20T!N554,"")</f>
        <v/>
      </c>
      <c r="P554" s="12" t="str">
        <f>IF($C554,BETAW20T!O554,"")</f>
        <v/>
      </c>
    </row>
    <row r="555" spans="2:16" x14ac:dyDescent="0.3">
      <c r="B555" s="21">
        <f>BETAW20T!B555</f>
        <v>43608</v>
      </c>
      <c r="C555" s="73">
        <f t="shared" si="40"/>
        <v>0</v>
      </c>
      <c r="D555" s="20" t="str">
        <f>IF($C555,BETAW20T!C555,"")</f>
        <v/>
      </c>
      <c r="E555" s="19" t="str">
        <f>IF($C555,BETAW20T!D555,"")</f>
        <v/>
      </c>
      <c r="F555" s="16" t="str">
        <f>IF($C555,BETAW20T!E555,"")</f>
        <v/>
      </c>
      <c r="G555" s="16" t="str">
        <f>IF($C555,BETAW20T!F555,"")</f>
        <v/>
      </c>
      <c r="H555" s="17" t="str">
        <f>IF($C555,BETAW20T!G555,"")</f>
        <v/>
      </c>
      <c r="I555" s="16" t="str">
        <f>IF($C555,BETAW20T!H555,"")</f>
        <v/>
      </c>
      <c r="J555" s="18" t="str">
        <f>IF($C555,BETAW20T!I555,"")</f>
        <v/>
      </c>
      <c r="K555" s="17" t="str">
        <f>IF($C555,BETAW20T!J555,"")</f>
        <v/>
      </c>
      <c r="L555" s="16" t="str">
        <f>IF($C555,BETAW20T!K555,"")</f>
        <v/>
      </c>
      <c r="M555" s="15" t="str">
        <f>IF($C555,BETAW20T!L555,"")</f>
        <v/>
      </c>
      <c r="N555" s="14" t="str">
        <f>IF($C555,BETAW20T!M555,"")</f>
        <v/>
      </c>
      <c r="O555" s="13" t="str">
        <f>IF($C555,BETAW20T!N555,"")</f>
        <v/>
      </c>
      <c r="P555" s="12" t="str">
        <f>IF($C555,BETAW20T!O555,"")</f>
        <v/>
      </c>
    </row>
    <row r="556" spans="2:16" x14ac:dyDescent="0.3">
      <c r="B556" s="21">
        <f>BETAW20T!B556</f>
        <v>43607</v>
      </c>
      <c r="C556" s="73">
        <f t="shared" si="40"/>
        <v>0</v>
      </c>
      <c r="D556" s="20" t="str">
        <f>IF($C556,BETAW20T!C556,"")</f>
        <v/>
      </c>
      <c r="E556" s="19" t="str">
        <f>IF($C556,BETAW20T!D556,"")</f>
        <v/>
      </c>
      <c r="F556" s="16" t="str">
        <f>IF($C556,BETAW20T!E556,"")</f>
        <v/>
      </c>
      <c r="G556" s="16" t="str">
        <f>IF($C556,BETAW20T!F556,"")</f>
        <v/>
      </c>
      <c r="H556" s="17" t="str">
        <f>IF($C556,BETAW20T!G556,"")</f>
        <v/>
      </c>
      <c r="I556" s="16" t="str">
        <f>IF($C556,BETAW20T!H556,"")</f>
        <v/>
      </c>
      <c r="J556" s="18" t="str">
        <f>IF($C556,BETAW20T!I556,"")</f>
        <v/>
      </c>
      <c r="K556" s="17" t="str">
        <f>IF($C556,BETAW20T!J556,"")</f>
        <v/>
      </c>
      <c r="L556" s="16" t="str">
        <f>IF($C556,BETAW20T!K556,"")</f>
        <v/>
      </c>
      <c r="M556" s="15" t="str">
        <f>IF($C556,BETAW20T!L556,"")</f>
        <v/>
      </c>
      <c r="N556" s="14" t="str">
        <f>IF($C556,BETAW20T!M556,"")</f>
        <v/>
      </c>
      <c r="O556" s="13" t="str">
        <f>IF($C556,BETAW20T!N556,"")</f>
        <v/>
      </c>
      <c r="P556" s="12" t="str">
        <f>IF($C556,BETAW20T!O556,"")</f>
        <v/>
      </c>
    </row>
    <row r="557" spans="2:16" x14ac:dyDescent="0.3">
      <c r="B557" s="21">
        <f>BETAW20T!B557</f>
        <v>43606</v>
      </c>
      <c r="C557" s="73">
        <f t="shared" si="40"/>
        <v>0</v>
      </c>
      <c r="D557" s="20" t="str">
        <f>IF($C557,BETAW20T!C557,"")</f>
        <v/>
      </c>
      <c r="E557" s="19" t="str">
        <f>IF($C557,BETAW20T!D557,"")</f>
        <v/>
      </c>
      <c r="F557" s="16" t="str">
        <f>IF($C557,BETAW20T!E557,"")</f>
        <v/>
      </c>
      <c r="G557" s="16" t="str">
        <f>IF($C557,BETAW20T!F557,"")</f>
        <v/>
      </c>
      <c r="H557" s="17" t="str">
        <f>IF($C557,BETAW20T!G557,"")</f>
        <v/>
      </c>
      <c r="I557" s="16" t="str">
        <f>IF($C557,BETAW20T!H557,"")</f>
        <v/>
      </c>
      <c r="J557" s="18" t="str">
        <f>IF($C557,BETAW20T!I557,"")</f>
        <v/>
      </c>
      <c r="K557" s="17" t="str">
        <f>IF($C557,BETAW20T!J557,"")</f>
        <v/>
      </c>
      <c r="L557" s="16" t="str">
        <f>IF($C557,BETAW20T!K557,"")</f>
        <v/>
      </c>
      <c r="M557" s="15" t="str">
        <f>IF($C557,BETAW20T!L557,"")</f>
        <v/>
      </c>
      <c r="N557" s="14" t="str">
        <f>IF($C557,BETAW20T!M557,"")</f>
        <v/>
      </c>
      <c r="O557" s="13" t="str">
        <f>IF($C557,BETAW20T!N557,"")</f>
        <v/>
      </c>
      <c r="P557" s="12" t="str">
        <f>IF($C557,BETAW20T!O557,"")</f>
        <v/>
      </c>
    </row>
    <row r="558" spans="2:16" x14ac:dyDescent="0.3">
      <c r="B558" s="21">
        <f>BETAW20T!B558</f>
        <v>43605</v>
      </c>
      <c r="C558" s="73">
        <f t="shared" si="40"/>
        <v>0</v>
      </c>
      <c r="D558" s="20" t="str">
        <f>IF($C558,BETAW20T!C558,"")</f>
        <v/>
      </c>
      <c r="E558" s="19" t="str">
        <f>IF($C558,BETAW20T!D558,"")</f>
        <v/>
      </c>
      <c r="F558" s="16" t="str">
        <f>IF($C558,BETAW20T!E558,"")</f>
        <v/>
      </c>
      <c r="G558" s="16" t="str">
        <f>IF($C558,BETAW20T!F558,"")</f>
        <v/>
      </c>
      <c r="H558" s="17" t="str">
        <f>IF($C558,BETAW20T!G558,"")</f>
        <v/>
      </c>
      <c r="I558" s="16" t="str">
        <f>IF($C558,BETAW20T!H558,"")</f>
        <v/>
      </c>
      <c r="J558" s="18" t="str">
        <f>IF($C558,BETAW20T!I558,"")</f>
        <v/>
      </c>
      <c r="K558" s="17" t="str">
        <f>IF($C558,BETAW20T!J558,"")</f>
        <v/>
      </c>
      <c r="L558" s="16" t="str">
        <f>IF($C558,BETAW20T!K558,"")</f>
        <v/>
      </c>
      <c r="M558" s="15" t="str">
        <f>IF($C558,BETAW20T!L558,"")</f>
        <v/>
      </c>
      <c r="N558" s="14" t="str">
        <f>IF($C558,BETAW20T!M558,"")</f>
        <v/>
      </c>
      <c r="O558" s="13" t="str">
        <f>IF($C558,BETAW20T!N558,"")</f>
        <v/>
      </c>
      <c r="P558" s="12" t="str">
        <f>IF($C558,BETAW20T!O558,"")</f>
        <v/>
      </c>
    </row>
    <row r="559" spans="2:16" x14ac:dyDescent="0.3">
      <c r="B559" s="21">
        <f>BETAW20T!B559</f>
        <v>43602</v>
      </c>
      <c r="C559" s="73">
        <f t="shared" si="40"/>
        <v>0</v>
      </c>
      <c r="D559" s="20" t="str">
        <f>IF($C559,BETAW20T!C559,"")</f>
        <v/>
      </c>
      <c r="E559" s="19" t="str">
        <f>IF($C559,BETAW20T!D559,"")</f>
        <v/>
      </c>
      <c r="F559" s="16" t="str">
        <f>IF($C559,BETAW20T!E559,"")</f>
        <v/>
      </c>
      <c r="G559" s="16" t="str">
        <f>IF($C559,BETAW20T!F559,"")</f>
        <v/>
      </c>
      <c r="H559" s="17" t="str">
        <f>IF($C559,BETAW20T!G559,"")</f>
        <v/>
      </c>
      <c r="I559" s="16" t="str">
        <f>IF($C559,BETAW20T!H559,"")</f>
        <v/>
      </c>
      <c r="J559" s="18" t="str">
        <f>IF($C559,BETAW20T!I559,"")</f>
        <v/>
      </c>
      <c r="K559" s="17" t="str">
        <f>IF($C559,BETAW20T!J559,"")</f>
        <v/>
      </c>
      <c r="L559" s="16" t="str">
        <f>IF($C559,BETAW20T!K559,"")</f>
        <v/>
      </c>
      <c r="M559" s="15" t="str">
        <f>IF($C559,BETAW20T!L559,"")</f>
        <v/>
      </c>
      <c r="N559" s="14" t="str">
        <f>IF($C559,BETAW20T!M559,"")</f>
        <v/>
      </c>
      <c r="O559" s="13" t="str">
        <f>IF($C559,BETAW20T!N559,"")</f>
        <v/>
      </c>
      <c r="P559" s="12" t="str">
        <f>IF($C559,BETAW20T!O559,"")</f>
        <v/>
      </c>
    </row>
    <row r="560" spans="2:16" x14ac:dyDescent="0.3">
      <c r="B560" s="21">
        <f>BETAW20T!B560</f>
        <v>43601</v>
      </c>
      <c r="C560" s="73">
        <f t="shared" si="40"/>
        <v>0</v>
      </c>
      <c r="D560" s="20" t="str">
        <f>IF($C560,BETAW20T!C560,"")</f>
        <v/>
      </c>
      <c r="E560" s="19" t="str">
        <f>IF($C560,BETAW20T!D560,"")</f>
        <v/>
      </c>
      <c r="F560" s="16" t="str">
        <f>IF($C560,BETAW20T!E560,"")</f>
        <v/>
      </c>
      <c r="G560" s="16" t="str">
        <f>IF($C560,BETAW20T!F560,"")</f>
        <v/>
      </c>
      <c r="H560" s="17" t="str">
        <f>IF($C560,BETAW20T!G560,"")</f>
        <v/>
      </c>
      <c r="I560" s="16" t="str">
        <f>IF($C560,BETAW20T!H560,"")</f>
        <v/>
      </c>
      <c r="J560" s="18" t="str">
        <f>IF($C560,BETAW20T!I560,"")</f>
        <v/>
      </c>
      <c r="K560" s="17" t="str">
        <f>IF($C560,BETAW20T!J560,"")</f>
        <v/>
      </c>
      <c r="L560" s="16" t="str">
        <f>IF($C560,BETAW20T!K560,"")</f>
        <v/>
      </c>
      <c r="M560" s="15" t="str">
        <f>IF($C560,BETAW20T!L560,"")</f>
        <v/>
      </c>
      <c r="N560" s="14" t="str">
        <f>IF($C560,BETAW20T!M560,"")</f>
        <v/>
      </c>
      <c r="O560" s="13" t="str">
        <f>IF($C560,BETAW20T!N560,"")</f>
        <v/>
      </c>
      <c r="P560" s="12" t="str">
        <f>IF($C560,BETAW20T!O560,"")</f>
        <v/>
      </c>
    </row>
    <row r="561" spans="2:16" x14ac:dyDescent="0.3">
      <c r="B561" s="21">
        <f>BETAW20T!B561</f>
        <v>43600</v>
      </c>
      <c r="C561" s="73">
        <f t="shared" si="40"/>
        <v>0</v>
      </c>
      <c r="D561" s="20" t="str">
        <f>IF($C561,BETAW20T!C561,"")</f>
        <v/>
      </c>
      <c r="E561" s="19" t="str">
        <f>IF($C561,BETAW20T!D561,"")</f>
        <v/>
      </c>
      <c r="F561" s="16" t="str">
        <f>IF($C561,BETAW20T!E561,"")</f>
        <v/>
      </c>
      <c r="G561" s="16" t="str">
        <f>IF($C561,BETAW20T!F561,"")</f>
        <v/>
      </c>
      <c r="H561" s="17" t="str">
        <f>IF($C561,BETAW20T!G561,"")</f>
        <v/>
      </c>
      <c r="I561" s="16" t="str">
        <f>IF($C561,BETAW20T!H561,"")</f>
        <v/>
      </c>
      <c r="J561" s="18" t="str">
        <f>IF($C561,BETAW20T!I561,"")</f>
        <v/>
      </c>
      <c r="K561" s="17" t="str">
        <f>IF($C561,BETAW20T!J561,"")</f>
        <v/>
      </c>
      <c r="L561" s="16" t="str">
        <f>IF($C561,BETAW20T!K561,"")</f>
        <v/>
      </c>
      <c r="M561" s="15" t="str">
        <f>IF($C561,BETAW20T!L561,"")</f>
        <v/>
      </c>
      <c r="N561" s="14" t="str">
        <f>IF($C561,BETAW20T!M561,"")</f>
        <v/>
      </c>
      <c r="O561" s="13" t="str">
        <f>IF($C561,BETAW20T!N561,"")</f>
        <v/>
      </c>
      <c r="P561" s="12" t="str">
        <f>IF($C561,BETAW20T!O561,"")</f>
        <v/>
      </c>
    </row>
    <row r="562" spans="2:16" x14ac:dyDescent="0.3">
      <c r="B562" s="21">
        <f>BETAW20T!B562</f>
        <v>43599</v>
      </c>
      <c r="C562" s="73">
        <f t="shared" si="40"/>
        <v>0</v>
      </c>
      <c r="D562" s="20" t="str">
        <f>IF($C562,BETAW20T!C562,"")</f>
        <v/>
      </c>
      <c r="E562" s="19" t="str">
        <f>IF($C562,BETAW20T!D562,"")</f>
        <v/>
      </c>
      <c r="F562" s="16" t="str">
        <f>IF($C562,BETAW20T!E562,"")</f>
        <v/>
      </c>
      <c r="G562" s="16" t="str">
        <f>IF($C562,BETAW20T!F562,"")</f>
        <v/>
      </c>
      <c r="H562" s="17" t="str">
        <f>IF($C562,BETAW20T!G562,"")</f>
        <v/>
      </c>
      <c r="I562" s="16" t="str">
        <f>IF($C562,BETAW20T!H562,"")</f>
        <v/>
      </c>
      <c r="J562" s="18" t="str">
        <f>IF($C562,BETAW20T!I562,"")</f>
        <v/>
      </c>
      <c r="K562" s="17" t="str">
        <f>IF($C562,BETAW20T!J562,"")</f>
        <v/>
      </c>
      <c r="L562" s="16" t="str">
        <f>IF($C562,BETAW20T!K562,"")</f>
        <v/>
      </c>
      <c r="M562" s="15" t="str">
        <f>IF($C562,BETAW20T!L562,"")</f>
        <v/>
      </c>
      <c r="N562" s="14" t="str">
        <f>IF($C562,BETAW20T!M562,"")</f>
        <v/>
      </c>
      <c r="O562" s="13" t="str">
        <f>IF($C562,BETAW20T!N562,"")</f>
        <v/>
      </c>
      <c r="P562" s="12" t="str">
        <f>IF($C562,BETAW20T!O562,"")</f>
        <v/>
      </c>
    </row>
    <row r="563" spans="2:16" x14ac:dyDescent="0.3">
      <c r="B563" s="21">
        <f>BETAW20T!B563</f>
        <v>43598</v>
      </c>
      <c r="C563" s="73">
        <f t="shared" si="40"/>
        <v>0</v>
      </c>
      <c r="D563" s="20" t="str">
        <f>IF($C563,BETAW20T!C563,"")</f>
        <v/>
      </c>
      <c r="E563" s="19" t="str">
        <f>IF($C563,BETAW20T!D563,"")</f>
        <v/>
      </c>
      <c r="F563" s="16" t="str">
        <f>IF($C563,BETAW20T!E563,"")</f>
        <v/>
      </c>
      <c r="G563" s="16" t="str">
        <f>IF($C563,BETAW20T!F563,"")</f>
        <v/>
      </c>
      <c r="H563" s="17" t="str">
        <f>IF($C563,BETAW20T!G563,"")</f>
        <v/>
      </c>
      <c r="I563" s="16" t="str">
        <f>IF($C563,BETAW20T!H563,"")</f>
        <v/>
      </c>
      <c r="J563" s="18" t="str">
        <f>IF($C563,BETAW20T!I563,"")</f>
        <v/>
      </c>
      <c r="K563" s="17" t="str">
        <f>IF($C563,BETAW20T!J563,"")</f>
        <v/>
      </c>
      <c r="L563" s="16" t="str">
        <f>IF($C563,BETAW20T!K563,"")</f>
        <v/>
      </c>
      <c r="M563" s="15" t="str">
        <f>IF($C563,BETAW20T!L563,"")</f>
        <v/>
      </c>
      <c r="N563" s="14" t="str">
        <f>IF($C563,BETAW20T!M563,"")</f>
        <v/>
      </c>
      <c r="O563" s="13" t="str">
        <f>IF($C563,BETAW20T!N563,"")</f>
        <v/>
      </c>
      <c r="P563" s="12" t="str">
        <f>IF($C563,BETAW20T!O563,"")</f>
        <v/>
      </c>
    </row>
    <row r="564" spans="2:16" x14ac:dyDescent="0.3">
      <c r="B564" s="21">
        <f>BETAW20T!B564</f>
        <v>43595</v>
      </c>
      <c r="C564" s="73">
        <f t="shared" si="40"/>
        <v>0</v>
      </c>
      <c r="D564" s="20" t="str">
        <f>IF($C564,BETAW20T!C564,"")</f>
        <v/>
      </c>
      <c r="E564" s="19" t="str">
        <f>IF($C564,BETAW20T!D564,"")</f>
        <v/>
      </c>
      <c r="F564" s="16" t="str">
        <f>IF($C564,BETAW20T!E564,"")</f>
        <v/>
      </c>
      <c r="G564" s="16" t="str">
        <f>IF($C564,BETAW20T!F564,"")</f>
        <v/>
      </c>
      <c r="H564" s="17" t="str">
        <f>IF($C564,BETAW20T!G564,"")</f>
        <v/>
      </c>
      <c r="I564" s="16" t="str">
        <f>IF($C564,BETAW20T!H564,"")</f>
        <v/>
      </c>
      <c r="J564" s="18" t="str">
        <f>IF($C564,BETAW20T!I564,"")</f>
        <v/>
      </c>
      <c r="K564" s="17" t="str">
        <f>IF($C564,BETAW20T!J564,"")</f>
        <v/>
      </c>
      <c r="L564" s="16" t="str">
        <f>IF($C564,BETAW20T!K564,"")</f>
        <v/>
      </c>
      <c r="M564" s="15" t="str">
        <f>IF($C564,BETAW20T!L564,"")</f>
        <v/>
      </c>
      <c r="N564" s="14" t="str">
        <f>IF($C564,BETAW20T!M564,"")</f>
        <v/>
      </c>
      <c r="O564" s="13" t="str">
        <f>IF($C564,BETAW20T!N564,"")</f>
        <v/>
      </c>
      <c r="P564" s="12" t="str">
        <f>IF($C564,BETAW20T!O564,"")</f>
        <v/>
      </c>
    </row>
    <row r="565" spans="2:16" x14ac:dyDescent="0.3">
      <c r="B565" s="21">
        <f>BETAW20T!B565</f>
        <v>43594</v>
      </c>
      <c r="C565" s="73">
        <f t="shared" si="40"/>
        <v>0</v>
      </c>
      <c r="D565" s="20" t="str">
        <f>IF($C565,BETAW20T!C565,"")</f>
        <v/>
      </c>
      <c r="E565" s="19" t="str">
        <f>IF($C565,BETAW20T!D565,"")</f>
        <v/>
      </c>
      <c r="F565" s="16" t="str">
        <f>IF($C565,BETAW20T!E565,"")</f>
        <v/>
      </c>
      <c r="G565" s="16" t="str">
        <f>IF($C565,BETAW20T!F565,"")</f>
        <v/>
      </c>
      <c r="H565" s="17" t="str">
        <f>IF($C565,BETAW20T!G565,"")</f>
        <v/>
      </c>
      <c r="I565" s="16" t="str">
        <f>IF($C565,BETAW20T!H565,"")</f>
        <v/>
      </c>
      <c r="J565" s="18" t="str">
        <f>IF($C565,BETAW20T!I565,"")</f>
        <v/>
      </c>
      <c r="K565" s="17" t="str">
        <f>IF($C565,BETAW20T!J565,"")</f>
        <v/>
      </c>
      <c r="L565" s="16" t="str">
        <f>IF($C565,BETAW20T!K565,"")</f>
        <v/>
      </c>
      <c r="M565" s="15" t="str">
        <f>IF($C565,BETAW20T!L565,"")</f>
        <v/>
      </c>
      <c r="N565" s="14" t="str">
        <f>IF($C565,BETAW20T!M565,"")</f>
        <v/>
      </c>
      <c r="O565" s="13" t="str">
        <f>IF($C565,BETAW20T!N565,"")</f>
        <v/>
      </c>
      <c r="P565" s="12" t="str">
        <f>IF($C565,BETAW20T!O565,"")</f>
        <v/>
      </c>
    </row>
    <row r="566" spans="2:16" x14ac:dyDescent="0.3">
      <c r="B566" s="21">
        <f>BETAW20T!B566</f>
        <v>43593</v>
      </c>
      <c r="C566" s="73">
        <f t="shared" si="40"/>
        <v>0</v>
      </c>
      <c r="D566" s="20" t="str">
        <f>IF($C566,BETAW20T!C566,"")</f>
        <v/>
      </c>
      <c r="E566" s="19" t="str">
        <f>IF($C566,BETAW20T!D566,"")</f>
        <v/>
      </c>
      <c r="F566" s="16" t="str">
        <f>IF($C566,BETAW20T!E566,"")</f>
        <v/>
      </c>
      <c r="G566" s="16" t="str">
        <f>IF($C566,BETAW20T!F566,"")</f>
        <v/>
      </c>
      <c r="H566" s="17" t="str">
        <f>IF($C566,BETAW20T!G566,"")</f>
        <v/>
      </c>
      <c r="I566" s="16" t="str">
        <f>IF($C566,BETAW20T!H566,"")</f>
        <v/>
      </c>
      <c r="J566" s="18" t="str">
        <f>IF($C566,BETAW20T!I566,"")</f>
        <v/>
      </c>
      <c r="K566" s="17" t="str">
        <f>IF($C566,BETAW20T!J566,"")</f>
        <v/>
      </c>
      <c r="L566" s="16" t="str">
        <f>IF($C566,BETAW20T!K566,"")</f>
        <v/>
      </c>
      <c r="M566" s="15" t="str">
        <f>IF($C566,BETAW20T!L566,"")</f>
        <v/>
      </c>
      <c r="N566" s="14" t="str">
        <f>IF($C566,BETAW20T!M566,"")</f>
        <v/>
      </c>
      <c r="O566" s="13" t="str">
        <f>IF($C566,BETAW20T!N566,"")</f>
        <v/>
      </c>
      <c r="P566" s="12" t="str">
        <f>IF($C566,BETAW20T!O566,"")</f>
        <v/>
      </c>
    </row>
    <row r="567" spans="2:16" x14ac:dyDescent="0.3">
      <c r="B567" s="21">
        <f>BETAW20T!B567</f>
        <v>43592</v>
      </c>
      <c r="C567" s="73">
        <f t="shared" si="40"/>
        <v>0</v>
      </c>
      <c r="D567" s="20" t="str">
        <f>IF($C567,BETAW20T!C567,"")</f>
        <v/>
      </c>
      <c r="E567" s="19" t="str">
        <f>IF($C567,BETAW20T!D567,"")</f>
        <v/>
      </c>
      <c r="F567" s="16" t="str">
        <f>IF($C567,BETAW20T!E567,"")</f>
        <v/>
      </c>
      <c r="G567" s="16" t="str">
        <f>IF($C567,BETAW20T!F567,"")</f>
        <v/>
      </c>
      <c r="H567" s="17" t="str">
        <f>IF($C567,BETAW20T!G567,"")</f>
        <v/>
      </c>
      <c r="I567" s="16" t="str">
        <f>IF($C567,BETAW20T!H567,"")</f>
        <v/>
      </c>
      <c r="J567" s="18" t="str">
        <f>IF($C567,BETAW20T!I567,"")</f>
        <v/>
      </c>
      <c r="K567" s="17" t="str">
        <f>IF($C567,BETAW20T!J567,"")</f>
        <v/>
      </c>
      <c r="L567" s="16" t="str">
        <f>IF($C567,BETAW20T!K567,"")</f>
        <v/>
      </c>
      <c r="M567" s="15" t="str">
        <f>IF($C567,BETAW20T!L567,"")</f>
        <v/>
      </c>
      <c r="N567" s="14" t="str">
        <f>IF($C567,BETAW20T!M567,"")</f>
        <v/>
      </c>
      <c r="O567" s="13" t="str">
        <f>IF($C567,BETAW20T!N567,"")</f>
        <v/>
      </c>
      <c r="P567" s="12" t="str">
        <f>IF($C567,BETAW20T!O567,"")</f>
        <v/>
      </c>
    </row>
    <row r="568" spans="2:16" x14ac:dyDescent="0.3">
      <c r="B568" s="21">
        <f>BETAW20T!B568</f>
        <v>43591</v>
      </c>
      <c r="C568" s="73">
        <f t="shared" si="40"/>
        <v>0</v>
      </c>
      <c r="D568" s="20" t="str">
        <f>IF($C568,BETAW20T!C568,"")</f>
        <v/>
      </c>
      <c r="E568" s="19" t="str">
        <f>IF($C568,BETAW20T!D568,"")</f>
        <v/>
      </c>
      <c r="F568" s="16" t="str">
        <f>IF($C568,BETAW20T!E568,"")</f>
        <v/>
      </c>
      <c r="G568" s="16" t="str">
        <f>IF($C568,BETAW20T!F568,"")</f>
        <v/>
      </c>
      <c r="H568" s="17" t="str">
        <f>IF($C568,BETAW20T!G568,"")</f>
        <v/>
      </c>
      <c r="I568" s="16" t="str">
        <f>IF($C568,BETAW20T!H568,"")</f>
        <v/>
      </c>
      <c r="J568" s="18" t="str">
        <f>IF($C568,BETAW20T!I568,"")</f>
        <v/>
      </c>
      <c r="K568" s="17" t="str">
        <f>IF($C568,BETAW20T!J568,"")</f>
        <v/>
      </c>
      <c r="L568" s="16" t="str">
        <f>IF($C568,BETAW20T!K568,"")</f>
        <v/>
      </c>
      <c r="M568" s="15" t="str">
        <f>IF($C568,BETAW20T!L568,"")</f>
        <v/>
      </c>
      <c r="N568" s="14" t="str">
        <f>IF($C568,BETAW20T!M568,"")</f>
        <v/>
      </c>
      <c r="O568" s="13" t="str">
        <f>IF($C568,BETAW20T!N568,"")</f>
        <v/>
      </c>
      <c r="P568" s="12" t="str">
        <f>IF($C568,BETAW20T!O568,"")</f>
        <v/>
      </c>
    </row>
    <row r="569" spans="2:16" x14ac:dyDescent="0.3">
      <c r="B569" s="21">
        <f>BETAW20T!B569</f>
        <v>43587</v>
      </c>
      <c r="C569" s="73">
        <f t="shared" si="40"/>
        <v>0</v>
      </c>
      <c r="D569" s="20" t="str">
        <f>IF($C569,BETAW20T!C569,"")</f>
        <v/>
      </c>
      <c r="E569" s="19" t="str">
        <f>IF($C569,BETAW20T!D569,"")</f>
        <v/>
      </c>
      <c r="F569" s="16" t="str">
        <f>IF($C569,BETAW20T!E569,"")</f>
        <v/>
      </c>
      <c r="G569" s="16" t="str">
        <f>IF($C569,BETAW20T!F569,"")</f>
        <v/>
      </c>
      <c r="H569" s="17" t="str">
        <f>IF($C569,BETAW20T!G569,"")</f>
        <v/>
      </c>
      <c r="I569" s="16" t="str">
        <f>IF($C569,BETAW20T!H569,"")</f>
        <v/>
      </c>
      <c r="J569" s="18" t="str">
        <f>IF($C569,BETAW20T!I569,"")</f>
        <v/>
      </c>
      <c r="K569" s="17" t="str">
        <f>IF($C569,BETAW20T!J569,"")</f>
        <v/>
      </c>
      <c r="L569" s="16" t="str">
        <f>IF($C569,BETAW20T!K569,"")</f>
        <v/>
      </c>
      <c r="M569" s="15" t="str">
        <f>IF($C569,BETAW20T!L569,"")</f>
        <v/>
      </c>
      <c r="N569" s="14" t="str">
        <f>IF($C569,BETAW20T!M569,"")</f>
        <v/>
      </c>
      <c r="O569" s="13" t="str">
        <f>IF($C569,BETAW20T!N569,"")</f>
        <v/>
      </c>
      <c r="P569" s="12" t="str">
        <f>IF($C569,BETAW20T!O569,"")</f>
        <v/>
      </c>
    </row>
    <row r="570" spans="2:16" x14ac:dyDescent="0.3">
      <c r="B570" s="21">
        <f>BETAW20T!B570</f>
        <v>43585</v>
      </c>
      <c r="C570" s="73">
        <f t="shared" si="40"/>
        <v>0</v>
      </c>
      <c r="D570" s="20" t="str">
        <f>IF($C570,BETAW20T!C570,"")</f>
        <v/>
      </c>
      <c r="E570" s="19" t="str">
        <f>IF($C570,BETAW20T!D570,"")</f>
        <v/>
      </c>
      <c r="F570" s="16" t="str">
        <f>IF($C570,BETAW20T!E570,"")</f>
        <v/>
      </c>
      <c r="G570" s="16" t="str">
        <f>IF($C570,BETAW20T!F570,"")</f>
        <v/>
      </c>
      <c r="H570" s="17" t="str">
        <f>IF($C570,BETAW20T!G570,"")</f>
        <v/>
      </c>
      <c r="I570" s="16" t="str">
        <f>IF($C570,BETAW20T!H570,"")</f>
        <v/>
      </c>
      <c r="J570" s="18" t="str">
        <f>IF($C570,BETAW20T!I570,"")</f>
        <v/>
      </c>
      <c r="K570" s="17" t="str">
        <f>IF($C570,BETAW20T!J570,"")</f>
        <v/>
      </c>
      <c r="L570" s="16" t="str">
        <f>IF($C570,BETAW20T!K570,"")</f>
        <v/>
      </c>
      <c r="M570" s="15" t="str">
        <f>IF($C570,BETAW20T!L570,"")</f>
        <v/>
      </c>
      <c r="N570" s="14" t="str">
        <f>IF($C570,BETAW20T!M570,"")</f>
        <v/>
      </c>
      <c r="O570" s="13" t="str">
        <f>IF($C570,BETAW20T!N570,"")</f>
        <v/>
      </c>
      <c r="P570" s="12" t="str">
        <f>IF($C570,BETAW20T!O570,"")</f>
        <v/>
      </c>
    </row>
    <row r="571" spans="2:16" x14ac:dyDescent="0.3">
      <c r="B571" s="21">
        <f>BETAW20T!B571</f>
        <v>43584</v>
      </c>
      <c r="C571" s="73">
        <f t="shared" si="40"/>
        <v>0</v>
      </c>
      <c r="D571" s="20" t="str">
        <f>IF($C571,BETAW20T!C571,"")</f>
        <v/>
      </c>
      <c r="E571" s="19" t="str">
        <f>IF($C571,BETAW20T!D571,"")</f>
        <v/>
      </c>
      <c r="F571" s="16" t="str">
        <f>IF($C571,BETAW20T!E571,"")</f>
        <v/>
      </c>
      <c r="G571" s="16" t="str">
        <f>IF($C571,BETAW20T!F571,"")</f>
        <v/>
      </c>
      <c r="H571" s="17" t="str">
        <f>IF($C571,BETAW20T!G571,"")</f>
        <v/>
      </c>
      <c r="I571" s="16" t="str">
        <f>IF($C571,BETAW20T!H571,"")</f>
        <v/>
      </c>
      <c r="J571" s="18" t="str">
        <f>IF($C571,BETAW20T!I571,"")</f>
        <v/>
      </c>
      <c r="K571" s="17" t="str">
        <f>IF($C571,BETAW20T!J571,"")</f>
        <v/>
      </c>
      <c r="L571" s="16" t="str">
        <f>IF($C571,BETAW20T!K571,"")</f>
        <v/>
      </c>
      <c r="M571" s="15" t="str">
        <f>IF($C571,BETAW20T!L571,"")</f>
        <v/>
      </c>
      <c r="N571" s="14" t="str">
        <f>IF($C571,BETAW20T!M571,"")</f>
        <v/>
      </c>
      <c r="O571" s="13" t="str">
        <f>IF($C571,BETAW20T!N571,"")</f>
        <v/>
      </c>
      <c r="P571" s="12" t="str">
        <f>IF($C571,BETAW20T!O571,"")</f>
        <v/>
      </c>
    </row>
    <row r="572" spans="2:16" x14ac:dyDescent="0.3">
      <c r="B572" s="21">
        <f>BETAW20T!B572</f>
        <v>43581</v>
      </c>
      <c r="C572" s="73">
        <f t="shared" si="40"/>
        <v>0</v>
      </c>
      <c r="D572" s="20" t="str">
        <f>IF($C572,BETAW20T!C572,"")</f>
        <v/>
      </c>
      <c r="E572" s="19" t="str">
        <f>IF($C572,BETAW20T!D572,"")</f>
        <v/>
      </c>
      <c r="F572" s="16" t="str">
        <f>IF($C572,BETAW20T!E572,"")</f>
        <v/>
      </c>
      <c r="G572" s="16" t="str">
        <f>IF($C572,BETAW20T!F572,"")</f>
        <v/>
      </c>
      <c r="H572" s="17" t="str">
        <f>IF($C572,BETAW20T!G572,"")</f>
        <v/>
      </c>
      <c r="I572" s="16" t="str">
        <f>IF($C572,BETAW20T!H572,"")</f>
        <v/>
      </c>
      <c r="J572" s="18" t="str">
        <f>IF($C572,BETAW20T!I572,"")</f>
        <v/>
      </c>
      <c r="K572" s="17" t="str">
        <f>IF($C572,BETAW20T!J572,"")</f>
        <v/>
      </c>
      <c r="L572" s="16" t="str">
        <f>IF($C572,BETAW20T!K572,"")</f>
        <v/>
      </c>
      <c r="M572" s="15" t="str">
        <f>IF($C572,BETAW20T!L572,"")</f>
        <v/>
      </c>
      <c r="N572" s="14" t="str">
        <f>IF($C572,BETAW20T!M572,"")</f>
        <v/>
      </c>
      <c r="O572" s="13" t="str">
        <f>IF($C572,BETAW20T!N572,"")</f>
        <v/>
      </c>
      <c r="P572" s="12" t="str">
        <f>IF($C572,BETAW20T!O572,"")</f>
        <v/>
      </c>
    </row>
    <row r="573" spans="2:16" x14ac:dyDescent="0.3">
      <c r="B573" s="21">
        <f>BETAW20T!B573</f>
        <v>43580</v>
      </c>
      <c r="C573" s="73">
        <f t="shared" si="40"/>
        <v>0</v>
      </c>
      <c r="D573" s="20" t="str">
        <f>IF($C573,BETAW20T!C573,"")</f>
        <v/>
      </c>
      <c r="E573" s="19" t="str">
        <f>IF($C573,BETAW20T!D573,"")</f>
        <v/>
      </c>
      <c r="F573" s="16" t="str">
        <f>IF($C573,BETAW20T!E573,"")</f>
        <v/>
      </c>
      <c r="G573" s="16" t="str">
        <f>IF($C573,BETAW20T!F573,"")</f>
        <v/>
      </c>
      <c r="H573" s="17" t="str">
        <f>IF($C573,BETAW20T!G573,"")</f>
        <v/>
      </c>
      <c r="I573" s="16" t="str">
        <f>IF($C573,BETAW20T!H573,"")</f>
        <v/>
      </c>
      <c r="J573" s="18" t="str">
        <f>IF($C573,BETAW20T!I573,"")</f>
        <v/>
      </c>
      <c r="K573" s="17" t="str">
        <f>IF($C573,BETAW20T!J573,"")</f>
        <v/>
      </c>
      <c r="L573" s="16" t="str">
        <f>IF($C573,BETAW20T!K573,"")</f>
        <v/>
      </c>
      <c r="M573" s="15" t="str">
        <f>IF($C573,BETAW20T!L573,"")</f>
        <v/>
      </c>
      <c r="N573" s="14" t="str">
        <f>IF($C573,BETAW20T!M573,"")</f>
        <v/>
      </c>
      <c r="O573" s="13" t="str">
        <f>IF($C573,BETAW20T!N573,"")</f>
        <v/>
      </c>
      <c r="P573" s="12" t="str">
        <f>IF($C573,BETAW20T!O573,"")</f>
        <v/>
      </c>
    </row>
    <row r="574" spans="2:16" x14ac:dyDescent="0.3">
      <c r="B574" s="21">
        <f>BETAW20T!B574</f>
        <v>43579</v>
      </c>
      <c r="C574" s="73">
        <f t="shared" si="40"/>
        <v>0</v>
      </c>
      <c r="D574" s="20" t="str">
        <f>IF($C574,BETAW20T!C574,"")</f>
        <v/>
      </c>
      <c r="E574" s="19" t="str">
        <f>IF($C574,BETAW20T!D574,"")</f>
        <v/>
      </c>
      <c r="F574" s="16" t="str">
        <f>IF($C574,BETAW20T!E574,"")</f>
        <v/>
      </c>
      <c r="G574" s="16" t="str">
        <f>IF($C574,BETAW20T!F574,"")</f>
        <v/>
      </c>
      <c r="H574" s="17" t="str">
        <f>IF($C574,BETAW20T!G574,"")</f>
        <v/>
      </c>
      <c r="I574" s="16" t="str">
        <f>IF($C574,BETAW20T!H574,"")</f>
        <v/>
      </c>
      <c r="J574" s="18" t="str">
        <f>IF($C574,BETAW20T!I574,"")</f>
        <v/>
      </c>
      <c r="K574" s="17" t="str">
        <f>IF($C574,BETAW20T!J574,"")</f>
        <v/>
      </c>
      <c r="L574" s="16" t="str">
        <f>IF($C574,BETAW20T!K574,"")</f>
        <v/>
      </c>
      <c r="M574" s="15" t="str">
        <f>IF($C574,BETAW20T!L574,"")</f>
        <v/>
      </c>
      <c r="N574" s="14" t="str">
        <f>IF($C574,BETAW20T!M574,"")</f>
        <v/>
      </c>
      <c r="O574" s="13" t="str">
        <f>IF($C574,BETAW20T!N574,"")</f>
        <v/>
      </c>
      <c r="P574" s="12" t="str">
        <f>IF($C574,BETAW20T!O574,"")</f>
        <v/>
      </c>
    </row>
    <row r="575" spans="2:16" x14ac:dyDescent="0.3">
      <c r="B575" s="21">
        <f>BETAW20T!B575</f>
        <v>43578</v>
      </c>
      <c r="C575" s="73">
        <f t="shared" si="40"/>
        <v>0</v>
      </c>
      <c r="D575" s="20" t="str">
        <f>IF($C575,BETAW20T!C575,"")</f>
        <v/>
      </c>
      <c r="E575" s="19" t="str">
        <f>IF($C575,BETAW20T!D575,"")</f>
        <v/>
      </c>
      <c r="F575" s="16" t="str">
        <f>IF($C575,BETAW20T!E575,"")</f>
        <v/>
      </c>
      <c r="G575" s="16" t="str">
        <f>IF($C575,BETAW20T!F575,"")</f>
        <v/>
      </c>
      <c r="H575" s="17" t="str">
        <f>IF($C575,BETAW20T!G575,"")</f>
        <v/>
      </c>
      <c r="I575" s="16" t="str">
        <f>IF($C575,BETAW20T!H575,"")</f>
        <v/>
      </c>
      <c r="J575" s="18" t="str">
        <f>IF($C575,BETAW20T!I575,"")</f>
        <v/>
      </c>
      <c r="K575" s="17" t="str">
        <f>IF($C575,BETAW20T!J575,"")</f>
        <v/>
      </c>
      <c r="L575" s="16" t="str">
        <f>IF($C575,BETAW20T!K575,"")</f>
        <v/>
      </c>
      <c r="M575" s="15" t="str">
        <f>IF($C575,BETAW20T!L575,"")</f>
        <v/>
      </c>
      <c r="N575" s="14" t="str">
        <f>IF($C575,BETAW20T!M575,"")</f>
        <v/>
      </c>
      <c r="O575" s="13" t="str">
        <f>IF($C575,BETAW20T!N575,"")</f>
        <v/>
      </c>
      <c r="P575" s="12" t="str">
        <f>IF($C575,BETAW20T!O575,"")</f>
        <v/>
      </c>
    </row>
    <row r="576" spans="2:16" x14ac:dyDescent="0.3">
      <c r="B576" s="21">
        <f>BETAW20T!B576</f>
        <v>43573</v>
      </c>
      <c r="C576" s="73">
        <f t="shared" si="40"/>
        <v>0</v>
      </c>
      <c r="D576" s="20" t="str">
        <f>IF($C576,BETAW20T!C576,"")</f>
        <v/>
      </c>
      <c r="E576" s="19" t="str">
        <f>IF($C576,BETAW20T!D576,"")</f>
        <v/>
      </c>
      <c r="F576" s="16" t="str">
        <f>IF($C576,BETAW20T!E576,"")</f>
        <v/>
      </c>
      <c r="G576" s="16" t="str">
        <f>IF($C576,BETAW20T!F576,"")</f>
        <v/>
      </c>
      <c r="H576" s="17" t="str">
        <f>IF($C576,BETAW20T!G576,"")</f>
        <v/>
      </c>
      <c r="I576" s="16" t="str">
        <f>IF($C576,BETAW20T!H576,"")</f>
        <v/>
      </c>
      <c r="J576" s="18" t="str">
        <f>IF($C576,BETAW20T!I576,"")</f>
        <v/>
      </c>
      <c r="K576" s="17" t="str">
        <f>IF($C576,BETAW20T!J576,"")</f>
        <v/>
      </c>
      <c r="L576" s="16" t="str">
        <f>IF($C576,BETAW20T!K576,"")</f>
        <v/>
      </c>
      <c r="M576" s="15" t="str">
        <f>IF($C576,BETAW20T!L576,"")</f>
        <v/>
      </c>
      <c r="N576" s="14" t="str">
        <f>IF($C576,BETAW20T!M576,"")</f>
        <v/>
      </c>
      <c r="O576" s="13" t="str">
        <f>IF($C576,BETAW20T!N576,"")</f>
        <v/>
      </c>
      <c r="P576" s="12" t="str">
        <f>IF($C576,BETAW20T!O576,"")</f>
        <v/>
      </c>
    </row>
    <row r="577" spans="2:16" x14ac:dyDescent="0.3">
      <c r="B577" s="21">
        <f>BETAW20T!B577</f>
        <v>43572</v>
      </c>
      <c r="C577" s="73">
        <f t="shared" si="40"/>
        <v>0</v>
      </c>
      <c r="D577" s="20" t="str">
        <f>IF($C577,BETAW20T!C577,"")</f>
        <v/>
      </c>
      <c r="E577" s="19" t="str">
        <f>IF($C577,BETAW20T!D577,"")</f>
        <v/>
      </c>
      <c r="F577" s="16" t="str">
        <f>IF($C577,BETAW20T!E577,"")</f>
        <v/>
      </c>
      <c r="G577" s="16" t="str">
        <f>IF($C577,BETAW20T!F577,"")</f>
        <v/>
      </c>
      <c r="H577" s="17" t="str">
        <f>IF($C577,BETAW20T!G577,"")</f>
        <v/>
      </c>
      <c r="I577" s="16" t="str">
        <f>IF($C577,BETAW20T!H577,"")</f>
        <v/>
      </c>
      <c r="J577" s="18" t="str">
        <f>IF($C577,BETAW20T!I577,"")</f>
        <v/>
      </c>
      <c r="K577" s="17" t="str">
        <f>IF($C577,BETAW20T!J577,"")</f>
        <v/>
      </c>
      <c r="L577" s="16" t="str">
        <f>IF($C577,BETAW20T!K577,"")</f>
        <v/>
      </c>
      <c r="M577" s="15" t="str">
        <f>IF($C577,BETAW20T!L577,"")</f>
        <v/>
      </c>
      <c r="N577" s="14" t="str">
        <f>IF($C577,BETAW20T!M577,"")</f>
        <v/>
      </c>
      <c r="O577" s="13" t="str">
        <f>IF($C577,BETAW20T!N577,"")</f>
        <v/>
      </c>
      <c r="P577" s="12" t="str">
        <f>IF($C577,BETAW20T!O577,"")</f>
        <v/>
      </c>
    </row>
    <row r="578" spans="2:16" x14ac:dyDescent="0.3">
      <c r="B578" s="21">
        <f>BETAW20T!B578</f>
        <v>43571</v>
      </c>
      <c r="C578" s="73">
        <f t="shared" si="40"/>
        <v>0</v>
      </c>
      <c r="D578" s="20" t="str">
        <f>IF($C578,BETAW20T!C578,"")</f>
        <v/>
      </c>
      <c r="E578" s="19" t="str">
        <f>IF($C578,BETAW20T!D578,"")</f>
        <v/>
      </c>
      <c r="F578" s="16" t="str">
        <f>IF($C578,BETAW20T!E578,"")</f>
        <v/>
      </c>
      <c r="G578" s="16" t="str">
        <f>IF($C578,BETAW20T!F578,"")</f>
        <v/>
      </c>
      <c r="H578" s="17" t="str">
        <f>IF($C578,BETAW20T!G578,"")</f>
        <v/>
      </c>
      <c r="I578" s="16" t="str">
        <f>IF($C578,BETAW20T!H578,"")</f>
        <v/>
      </c>
      <c r="J578" s="18" t="str">
        <f>IF($C578,BETAW20T!I578,"")</f>
        <v/>
      </c>
      <c r="K578" s="17" t="str">
        <f>IF($C578,BETAW20T!J578,"")</f>
        <v/>
      </c>
      <c r="L578" s="16" t="str">
        <f>IF($C578,BETAW20T!K578,"")</f>
        <v/>
      </c>
      <c r="M578" s="15" t="str">
        <f>IF($C578,BETAW20T!L578,"")</f>
        <v/>
      </c>
      <c r="N578" s="14" t="str">
        <f>IF($C578,BETAW20T!M578,"")</f>
        <v/>
      </c>
      <c r="O578" s="13" t="str">
        <f>IF($C578,BETAW20T!N578,"")</f>
        <v/>
      </c>
      <c r="P578" s="12" t="str">
        <f>IF($C578,BETAW20T!O578,"")</f>
        <v/>
      </c>
    </row>
    <row r="579" spans="2:16" x14ac:dyDescent="0.3">
      <c r="B579" s="21">
        <f>BETAW20T!B579</f>
        <v>43570</v>
      </c>
      <c r="C579" s="73">
        <f t="shared" si="40"/>
        <v>0</v>
      </c>
      <c r="D579" s="20" t="str">
        <f>IF($C579,BETAW20T!C579,"")</f>
        <v/>
      </c>
      <c r="E579" s="19" t="str">
        <f>IF($C579,BETAW20T!D579,"")</f>
        <v/>
      </c>
      <c r="F579" s="16" t="str">
        <f>IF($C579,BETAW20T!E579,"")</f>
        <v/>
      </c>
      <c r="G579" s="16" t="str">
        <f>IF($C579,BETAW20T!F579,"")</f>
        <v/>
      </c>
      <c r="H579" s="17" t="str">
        <f>IF($C579,BETAW20T!G579,"")</f>
        <v/>
      </c>
      <c r="I579" s="16" t="str">
        <f>IF($C579,BETAW20T!H579,"")</f>
        <v/>
      </c>
      <c r="J579" s="18" t="str">
        <f>IF($C579,BETAW20T!I579,"")</f>
        <v/>
      </c>
      <c r="K579" s="17" t="str">
        <f>IF($C579,BETAW20T!J579,"")</f>
        <v/>
      </c>
      <c r="L579" s="16" t="str">
        <f>IF($C579,BETAW20T!K579,"")</f>
        <v/>
      </c>
      <c r="M579" s="15" t="str">
        <f>IF($C579,BETAW20T!L579,"")</f>
        <v/>
      </c>
      <c r="N579" s="14" t="str">
        <f>IF($C579,BETAW20T!M579,"")</f>
        <v/>
      </c>
      <c r="O579" s="13" t="str">
        <f>IF($C579,BETAW20T!N579,"")</f>
        <v/>
      </c>
      <c r="P579" s="12" t="str">
        <f>IF($C579,BETAW20T!O579,"")</f>
        <v/>
      </c>
    </row>
    <row r="580" spans="2:16" x14ac:dyDescent="0.3">
      <c r="B580" s="21">
        <f>BETAW20T!B580</f>
        <v>43567</v>
      </c>
      <c r="C580" s="73">
        <f t="shared" si="40"/>
        <v>0</v>
      </c>
      <c r="D580" s="20" t="str">
        <f>IF($C580,BETAW20T!C580,"")</f>
        <v/>
      </c>
      <c r="E580" s="19" t="str">
        <f>IF($C580,BETAW20T!D580,"")</f>
        <v/>
      </c>
      <c r="F580" s="16" t="str">
        <f>IF($C580,BETAW20T!E580,"")</f>
        <v/>
      </c>
      <c r="G580" s="16" t="str">
        <f>IF($C580,BETAW20T!F580,"")</f>
        <v/>
      </c>
      <c r="H580" s="17" t="str">
        <f>IF($C580,BETAW20T!G580,"")</f>
        <v/>
      </c>
      <c r="I580" s="16" t="str">
        <f>IF($C580,BETAW20T!H580,"")</f>
        <v/>
      </c>
      <c r="J580" s="18" t="str">
        <f>IF($C580,BETAW20T!I580,"")</f>
        <v/>
      </c>
      <c r="K580" s="17" t="str">
        <f>IF($C580,BETAW20T!J580,"")</f>
        <v/>
      </c>
      <c r="L580" s="16" t="str">
        <f>IF($C580,BETAW20T!K580,"")</f>
        <v/>
      </c>
      <c r="M580" s="15" t="str">
        <f>IF($C580,BETAW20T!L580,"")</f>
        <v/>
      </c>
      <c r="N580" s="14" t="str">
        <f>IF($C580,BETAW20T!M580,"")</f>
        <v/>
      </c>
      <c r="O580" s="13" t="str">
        <f>IF($C580,BETAW20T!N580,"")</f>
        <v/>
      </c>
      <c r="P580" s="12" t="str">
        <f>IF($C580,BETAW20T!O580,"")</f>
        <v/>
      </c>
    </row>
    <row r="581" spans="2:16" x14ac:dyDescent="0.3">
      <c r="B581" s="21">
        <f>BETAW20T!B581</f>
        <v>43566</v>
      </c>
      <c r="C581" s="73">
        <f t="shared" si="40"/>
        <v>0</v>
      </c>
      <c r="D581" s="20" t="str">
        <f>IF($C581,BETAW20T!C581,"")</f>
        <v/>
      </c>
      <c r="E581" s="19" t="str">
        <f>IF($C581,BETAW20T!D581,"")</f>
        <v/>
      </c>
      <c r="F581" s="16" t="str">
        <f>IF($C581,BETAW20T!E581,"")</f>
        <v/>
      </c>
      <c r="G581" s="16" t="str">
        <f>IF($C581,BETAW20T!F581,"")</f>
        <v/>
      </c>
      <c r="H581" s="17" t="str">
        <f>IF($C581,BETAW20T!G581,"")</f>
        <v/>
      </c>
      <c r="I581" s="16" t="str">
        <f>IF($C581,BETAW20T!H581,"")</f>
        <v/>
      </c>
      <c r="J581" s="18" t="str">
        <f>IF($C581,BETAW20T!I581,"")</f>
        <v/>
      </c>
      <c r="K581" s="17" t="str">
        <f>IF($C581,BETAW20T!J581,"")</f>
        <v/>
      </c>
      <c r="L581" s="16" t="str">
        <f>IF($C581,BETAW20T!K581,"")</f>
        <v/>
      </c>
      <c r="M581" s="15" t="str">
        <f>IF($C581,BETAW20T!L581,"")</f>
        <v/>
      </c>
      <c r="N581" s="14" t="str">
        <f>IF($C581,BETAW20T!M581,"")</f>
        <v/>
      </c>
      <c r="O581" s="13" t="str">
        <f>IF($C581,BETAW20T!N581,"")</f>
        <v/>
      </c>
      <c r="P581" s="12" t="str">
        <f>IF($C581,BETAW20T!O581,"")</f>
        <v/>
      </c>
    </row>
    <row r="582" spans="2:16" x14ac:dyDescent="0.3">
      <c r="B582" s="21">
        <f>BETAW20T!B582</f>
        <v>43565</v>
      </c>
      <c r="C582" s="73">
        <f t="shared" si="40"/>
        <v>0</v>
      </c>
      <c r="D582" s="20" t="str">
        <f>IF($C582,BETAW20T!C582,"")</f>
        <v/>
      </c>
      <c r="E582" s="19" t="str">
        <f>IF($C582,BETAW20T!D582,"")</f>
        <v/>
      </c>
      <c r="F582" s="16" t="str">
        <f>IF($C582,BETAW20T!E582,"")</f>
        <v/>
      </c>
      <c r="G582" s="16" t="str">
        <f>IF($C582,BETAW20T!F582,"")</f>
        <v/>
      </c>
      <c r="H582" s="17" t="str">
        <f>IF($C582,BETAW20T!G582,"")</f>
        <v/>
      </c>
      <c r="I582" s="16" t="str">
        <f>IF($C582,BETAW20T!H582,"")</f>
        <v/>
      </c>
      <c r="J582" s="18" t="str">
        <f>IF($C582,BETAW20T!I582,"")</f>
        <v/>
      </c>
      <c r="K582" s="17" t="str">
        <f>IF($C582,BETAW20T!J582,"")</f>
        <v/>
      </c>
      <c r="L582" s="16" t="str">
        <f>IF($C582,BETAW20T!K582,"")</f>
        <v/>
      </c>
      <c r="M582" s="15" t="str">
        <f>IF($C582,BETAW20T!L582,"")</f>
        <v/>
      </c>
      <c r="N582" s="14" t="str">
        <f>IF($C582,BETAW20T!M582,"")</f>
        <v/>
      </c>
      <c r="O582" s="13" t="str">
        <f>IF($C582,BETAW20T!N582,"")</f>
        <v/>
      </c>
      <c r="P582" s="12" t="str">
        <f>IF($C582,BETAW20T!O582,"")</f>
        <v/>
      </c>
    </row>
    <row r="583" spans="2:16" x14ac:dyDescent="0.3">
      <c r="B583" s="21">
        <f>BETAW20T!B583</f>
        <v>43564</v>
      </c>
      <c r="C583" s="73">
        <f t="shared" si="40"/>
        <v>0</v>
      </c>
      <c r="D583" s="20" t="str">
        <f>IF($C583,BETAW20T!C583,"")</f>
        <v/>
      </c>
      <c r="E583" s="19" t="str">
        <f>IF($C583,BETAW20T!D583,"")</f>
        <v/>
      </c>
      <c r="F583" s="16" t="str">
        <f>IF($C583,BETAW20T!E583,"")</f>
        <v/>
      </c>
      <c r="G583" s="16" t="str">
        <f>IF($C583,BETAW20T!F583,"")</f>
        <v/>
      </c>
      <c r="H583" s="17" t="str">
        <f>IF($C583,BETAW20T!G583,"")</f>
        <v/>
      </c>
      <c r="I583" s="16" t="str">
        <f>IF($C583,BETAW20T!H583,"")</f>
        <v/>
      </c>
      <c r="J583" s="18" t="str">
        <f>IF($C583,BETAW20T!I583,"")</f>
        <v/>
      </c>
      <c r="K583" s="17" t="str">
        <f>IF($C583,BETAW20T!J583,"")</f>
        <v/>
      </c>
      <c r="L583" s="16" t="str">
        <f>IF($C583,BETAW20T!K583,"")</f>
        <v/>
      </c>
      <c r="M583" s="15" t="str">
        <f>IF($C583,BETAW20T!L583,"")</f>
        <v/>
      </c>
      <c r="N583" s="14" t="str">
        <f>IF($C583,BETAW20T!M583,"")</f>
        <v/>
      </c>
      <c r="O583" s="13" t="str">
        <f>IF($C583,BETAW20T!N583,"")</f>
        <v/>
      </c>
      <c r="P583" s="12" t="str">
        <f>IF($C583,BETAW20T!O583,"")</f>
        <v/>
      </c>
    </row>
    <row r="584" spans="2:16" x14ac:dyDescent="0.3">
      <c r="B584" s="21">
        <f>BETAW20T!B584</f>
        <v>43563</v>
      </c>
      <c r="C584" s="73">
        <f t="shared" si="40"/>
        <v>0</v>
      </c>
      <c r="D584" s="20" t="str">
        <f>IF($C584,BETAW20T!C584,"")</f>
        <v/>
      </c>
      <c r="E584" s="19" t="str">
        <f>IF($C584,BETAW20T!D584,"")</f>
        <v/>
      </c>
      <c r="F584" s="16" t="str">
        <f>IF($C584,BETAW20T!E584,"")</f>
        <v/>
      </c>
      <c r="G584" s="16" t="str">
        <f>IF($C584,BETAW20T!F584,"")</f>
        <v/>
      </c>
      <c r="H584" s="17" t="str">
        <f>IF($C584,BETAW20T!G584,"")</f>
        <v/>
      </c>
      <c r="I584" s="16" t="str">
        <f>IF($C584,BETAW20T!H584,"")</f>
        <v/>
      </c>
      <c r="J584" s="18" t="str">
        <f>IF($C584,BETAW20T!I584,"")</f>
        <v/>
      </c>
      <c r="K584" s="17" t="str">
        <f>IF($C584,BETAW20T!J584,"")</f>
        <v/>
      </c>
      <c r="L584" s="16" t="str">
        <f>IF($C584,BETAW20T!K584,"")</f>
        <v/>
      </c>
      <c r="M584" s="15" t="str">
        <f>IF($C584,BETAW20T!L584,"")</f>
        <v/>
      </c>
      <c r="N584" s="14" t="str">
        <f>IF($C584,BETAW20T!M584,"")</f>
        <v/>
      </c>
      <c r="O584" s="13" t="str">
        <f>IF($C584,BETAW20T!N584,"")</f>
        <v/>
      </c>
      <c r="P584" s="12" t="str">
        <f>IF($C584,BETAW20T!O584,"")</f>
        <v/>
      </c>
    </row>
    <row r="585" spans="2:16" x14ac:dyDescent="0.3">
      <c r="B585" s="21">
        <f>BETAW20T!B585</f>
        <v>43560</v>
      </c>
      <c r="C585" s="73">
        <f t="shared" si="40"/>
        <v>0</v>
      </c>
      <c r="D585" s="20" t="str">
        <f>IF($C585,BETAW20T!C585,"")</f>
        <v/>
      </c>
      <c r="E585" s="19" t="str">
        <f>IF($C585,BETAW20T!D585,"")</f>
        <v/>
      </c>
      <c r="F585" s="16" t="str">
        <f>IF($C585,BETAW20T!E585,"")</f>
        <v/>
      </c>
      <c r="G585" s="16" t="str">
        <f>IF($C585,BETAW20T!F585,"")</f>
        <v/>
      </c>
      <c r="H585" s="17" t="str">
        <f>IF($C585,BETAW20T!G585,"")</f>
        <v/>
      </c>
      <c r="I585" s="16" t="str">
        <f>IF($C585,BETAW20T!H585,"")</f>
        <v/>
      </c>
      <c r="J585" s="18" t="str">
        <f>IF($C585,BETAW20T!I585,"")</f>
        <v/>
      </c>
      <c r="K585" s="17" t="str">
        <f>IF($C585,BETAW20T!J585,"")</f>
        <v/>
      </c>
      <c r="L585" s="16" t="str">
        <f>IF($C585,BETAW20T!K585,"")</f>
        <v/>
      </c>
      <c r="M585" s="15" t="str">
        <f>IF($C585,BETAW20T!L585,"")</f>
        <v/>
      </c>
      <c r="N585" s="14" t="str">
        <f>IF($C585,BETAW20T!M585,"")</f>
        <v/>
      </c>
      <c r="O585" s="13" t="str">
        <f>IF($C585,BETAW20T!N585,"")</f>
        <v/>
      </c>
      <c r="P585" s="12" t="str">
        <f>IF($C585,BETAW20T!O585,"")</f>
        <v/>
      </c>
    </row>
    <row r="586" spans="2:16" x14ac:dyDescent="0.3">
      <c r="B586" s="21">
        <f>BETAW20T!B586</f>
        <v>43559</v>
      </c>
      <c r="C586" s="73">
        <f t="shared" si="40"/>
        <v>0</v>
      </c>
      <c r="D586" s="20" t="str">
        <f>IF($C586,BETAW20T!C586,"")</f>
        <v/>
      </c>
      <c r="E586" s="19" t="str">
        <f>IF($C586,BETAW20T!D586,"")</f>
        <v/>
      </c>
      <c r="F586" s="16" t="str">
        <f>IF($C586,BETAW20T!E586,"")</f>
        <v/>
      </c>
      <c r="G586" s="16" t="str">
        <f>IF($C586,BETAW20T!F586,"")</f>
        <v/>
      </c>
      <c r="H586" s="17" t="str">
        <f>IF($C586,BETAW20T!G586,"")</f>
        <v/>
      </c>
      <c r="I586" s="16" t="str">
        <f>IF($C586,BETAW20T!H586,"")</f>
        <v/>
      </c>
      <c r="J586" s="18" t="str">
        <f>IF($C586,BETAW20T!I586,"")</f>
        <v/>
      </c>
      <c r="K586" s="17" t="str">
        <f>IF($C586,BETAW20T!J586,"")</f>
        <v/>
      </c>
      <c r="L586" s="16" t="str">
        <f>IF($C586,BETAW20T!K586,"")</f>
        <v/>
      </c>
      <c r="M586" s="15" t="str">
        <f>IF($C586,BETAW20T!L586,"")</f>
        <v/>
      </c>
      <c r="N586" s="14" t="str">
        <f>IF($C586,BETAW20T!M586,"")</f>
        <v/>
      </c>
      <c r="O586" s="13" t="str">
        <f>IF($C586,BETAW20T!N586,"")</f>
        <v/>
      </c>
      <c r="P586" s="12" t="str">
        <f>IF($C586,BETAW20T!O586,"")</f>
        <v/>
      </c>
    </row>
    <row r="587" spans="2:16" x14ac:dyDescent="0.3">
      <c r="B587" s="21">
        <f>BETAW20T!B587</f>
        <v>43558</v>
      </c>
      <c r="C587" s="73">
        <f t="shared" si="40"/>
        <v>0</v>
      </c>
      <c r="D587" s="20" t="str">
        <f>IF($C587,BETAW20T!C587,"")</f>
        <v/>
      </c>
      <c r="E587" s="19" t="str">
        <f>IF($C587,BETAW20T!D587,"")</f>
        <v/>
      </c>
      <c r="F587" s="16" t="str">
        <f>IF($C587,BETAW20T!E587,"")</f>
        <v/>
      </c>
      <c r="G587" s="16" t="str">
        <f>IF($C587,BETAW20T!F587,"")</f>
        <v/>
      </c>
      <c r="H587" s="17" t="str">
        <f>IF($C587,BETAW20T!G587,"")</f>
        <v/>
      </c>
      <c r="I587" s="16" t="str">
        <f>IF($C587,BETAW20T!H587,"")</f>
        <v/>
      </c>
      <c r="J587" s="18" t="str">
        <f>IF($C587,BETAW20T!I587,"")</f>
        <v/>
      </c>
      <c r="K587" s="17" t="str">
        <f>IF($C587,BETAW20T!J587,"")</f>
        <v/>
      </c>
      <c r="L587" s="16" t="str">
        <f>IF($C587,BETAW20T!K587,"")</f>
        <v/>
      </c>
      <c r="M587" s="15" t="str">
        <f>IF($C587,BETAW20T!L587,"")</f>
        <v/>
      </c>
      <c r="N587" s="14" t="str">
        <f>IF($C587,BETAW20T!M587,"")</f>
        <v/>
      </c>
      <c r="O587" s="13" t="str">
        <f>IF($C587,BETAW20T!N587,"")</f>
        <v/>
      </c>
      <c r="P587" s="12" t="str">
        <f>IF($C587,BETAW20T!O587,"")</f>
        <v/>
      </c>
    </row>
    <row r="588" spans="2:16" x14ac:dyDescent="0.3">
      <c r="B588" s="21">
        <f>BETAW20T!B588</f>
        <v>43557</v>
      </c>
      <c r="C588" s="73">
        <f t="shared" ref="C588:C649" si="41">IF(AND($B588&gt;=$D$3,OR($B588&lt;=$D$4,$B589&lt;$D$4)),1,0)</f>
        <v>0</v>
      </c>
      <c r="D588" s="20" t="str">
        <f>IF($C588,BETAW20T!C588,"")</f>
        <v/>
      </c>
      <c r="E588" s="19" t="str">
        <f>IF($C588,BETAW20T!D588,"")</f>
        <v/>
      </c>
      <c r="F588" s="16" t="str">
        <f>IF($C588,BETAW20T!E588,"")</f>
        <v/>
      </c>
      <c r="G588" s="16" t="str">
        <f>IF($C588,BETAW20T!F588,"")</f>
        <v/>
      </c>
      <c r="H588" s="17" t="str">
        <f>IF($C588,BETAW20T!G588,"")</f>
        <v/>
      </c>
      <c r="I588" s="16" t="str">
        <f>IF($C588,BETAW20T!H588,"")</f>
        <v/>
      </c>
      <c r="J588" s="18" t="str">
        <f>IF($C588,BETAW20T!I588,"")</f>
        <v/>
      </c>
      <c r="K588" s="17" t="str">
        <f>IF($C588,BETAW20T!J588,"")</f>
        <v/>
      </c>
      <c r="L588" s="16" t="str">
        <f>IF($C588,BETAW20T!K588,"")</f>
        <v/>
      </c>
      <c r="M588" s="15" t="str">
        <f>IF($C588,BETAW20T!L588,"")</f>
        <v/>
      </c>
      <c r="N588" s="14" t="str">
        <f>IF($C588,BETAW20T!M588,"")</f>
        <v/>
      </c>
      <c r="O588" s="13" t="str">
        <f>IF($C588,BETAW20T!N588,"")</f>
        <v/>
      </c>
      <c r="P588" s="12" t="str">
        <f>IF($C588,BETAW20T!O588,"")</f>
        <v/>
      </c>
    </row>
    <row r="589" spans="2:16" x14ac:dyDescent="0.3">
      <c r="B589" s="21">
        <f>BETAW20T!B589</f>
        <v>43556</v>
      </c>
      <c r="C589" s="73">
        <f t="shared" si="41"/>
        <v>0</v>
      </c>
      <c r="D589" s="20" t="str">
        <f>IF($C589,BETAW20T!C589,"")</f>
        <v/>
      </c>
      <c r="E589" s="19" t="str">
        <f>IF($C589,BETAW20T!D589,"")</f>
        <v/>
      </c>
      <c r="F589" s="16" t="str">
        <f>IF($C589,BETAW20T!E589,"")</f>
        <v/>
      </c>
      <c r="G589" s="16" t="str">
        <f>IF($C589,BETAW20T!F589,"")</f>
        <v/>
      </c>
      <c r="H589" s="17" t="str">
        <f>IF($C589,BETAW20T!G589,"")</f>
        <v/>
      </c>
      <c r="I589" s="16" t="str">
        <f>IF($C589,BETAW20T!H589,"")</f>
        <v/>
      </c>
      <c r="J589" s="18" t="str">
        <f>IF($C589,BETAW20T!I589,"")</f>
        <v/>
      </c>
      <c r="K589" s="17" t="str">
        <f>IF($C589,BETAW20T!J589,"")</f>
        <v/>
      </c>
      <c r="L589" s="16" t="str">
        <f>IF($C589,BETAW20T!K589,"")</f>
        <v/>
      </c>
      <c r="M589" s="15" t="str">
        <f>IF($C589,BETAW20T!L589,"")</f>
        <v/>
      </c>
      <c r="N589" s="14" t="str">
        <f>IF($C589,BETAW20T!M589,"")</f>
        <v/>
      </c>
      <c r="O589" s="13" t="str">
        <f>IF($C589,BETAW20T!N589,"")</f>
        <v/>
      </c>
      <c r="P589" s="12" t="str">
        <f>IF($C589,BETAW20T!O589,"")</f>
        <v/>
      </c>
    </row>
    <row r="590" spans="2:16" x14ac:dyDescent="0.3">
      <c r="B590" s="21">
        <f>BETAW20T!B590</f>
        <v>43553</v>
      </c>
      <c r="C590" s="73">
        <f t="shared" si="41"/>
        <v>0</v>
      </c>
      <c r="D590" s="20" t="str">
        <f>IF($C590,BETAW20T!C590,"")</f>
        <v/>
      </c>
      <c r="E590" s="19" t="str">
        <f>IF($C590,BETAW20T!D590,"")</f>
        <v/>
      </c>
      <c r="F590" s="16" t="str">
        <f>IF($C590,BETAW20T!E590,"")</f>
        <v/>
      </c>
      <c r="G590" s="16" t="str">
        <f>IF($C590,BETAW20T!F590,"")</f>
        <v/>
      </c>
      <c r="H590" s="17" t="str">
        <f>IF($C590,BETAW20T!G590,"")</f>
        <v/>
      </c>
      <c r="I590" s="16" t="str">
        <f>IF($C590,BETAW20T!H590,"")</f>
        <v/>
      </c>
      <c r="J590" s="18" t="str">
        <f>IF($C590,BETAW20T!I590,"")</f>
        <v/>
      </c>
      <c r="K590" s="17" t="str">
        <f>IF($C590,BETAW20T!J590,"")</f>
        <v/>
      </c>
      <c r="L590" s="16" t="str">
        <f>IF($C590,BETAW20T!K590,"")</f>
        <v/>
      </c>
      <c r="M590" s="15" t="str">
        <f>IF($C590,BETAW20T!L590,"")</f>
        <v/>
      </c>
      <c r="N590" s="14" t="str">
        <f>IF($C590,BETAW20T!M590,"")</f>
        <v/>
      </c>
      <c r="O590" s="13" t="str">
        <f>IF($C590,BETAW20T!N590,"")</f>
        <v/>
      </c>
      <c r="P590" s="12" t="str">
        <f>IF($C590,BETAW20T!O590,"")</f>
        <v/>
      </c>
    </row>
    <row r="591" spans="2:16" x14ac:dyDescent="0.3">
      <c r="B591" s="21">
        <f>BETAW20T!B591</f>
        <v>43552</v>
      </c>
      <c r="C591" s="73">
        <f t="shared" si="41"/>
        <v>0</v>
      </c>
      <c r="D591" s="20" t="str">
        <f>IF($C591,BETAW20T!C591,"")</f>
        <v/>
      </c>
      <c r="E591" s="19" t="str">
        <f>IF($C591,BETAW20T!D591,"")</f>
        <v/>
      </c>
      <c r="F591" s="16" t="str">
        <f>IF($C591,BETAW20T!E591,"")</f>
        <v/>
      </c>
      <c r="G591" s="16" t="str">
        <f>IF($C591,BETAW20T!F591,"")</f>
        <v/>
      </c>
      <c r="H591" s="17" t="str">
        <f>IF($C591,BETAW20T!G591,"")</f>
        <v/>
      </c>
      <c r="I591" s="16" t="str">
        <f>IF($C591,BETAW20T!H591,"")</f>
        <v/>
      </c>
      <c r="J591" s="18" t="str">
        <f>IF($C591,BETAW20T!I591,"")</f>
        <v/>
      </c>
      <c r="K591" s="17" t="str">
        <f>IF($C591,BETAW20T!J591,"")</f>
        <v/>
      </c>
      <c r="L591" s="16" t="str">
        <f>IF($C591,BETAW20T!K591,"")</f>
        <v/>
      </c>
      <c r="M591" s="15" t="str">
        <f>IF($C591,BETAW20T!L591,"")</f>
        <v/>
      </c>
      <c r="N591" s="14" t="str">
        <f>IF($C591,BETAW20T!M591,"")</f>
        <v/>
      </c>
      <c r="O591" s="13" t="str">
        <f>IF($C591,BETAW20T!N591,"")</f>
        <v/>
      </c>
      <c r="P591" s="12" t="str">
        <f>IF($C591,BETAW20T!O591,"")</f>
        <v/>
      </c>
    </row>
    <row r="592" spans="2:16" x14ac:dyDescent="0.3">
      <c r="B592" s="21">
        <f>BETAW20T!B592</f>
        <v>43551</v>
      </c>
      <c r="C592" s="73">
        <f t="shared" si="41"/>
        <v>0</v>
      </c>
      <c r="D592" s="20" t="str">
        <f>IF($C592,BETAW20T!C592,"")</f>
        <v/>
      </c>
      <c r="E592" s="19" t="str">
        <f>IF($C592,BETAW20T!D592,"")</f>
        <v/>
      </c>
      <c r="F592" s="16" t="str">
        <f>IF($C592,BETAW20T!E592,"")</f>
        <v/>
      </c>
      <c r="G592" s="16" t="str">
        <f>IF($C592,BETAW20T!F592,"")</f>
        <v/>
      </c>
      <c r="H592" s="17" t="str">
        <f>IF($C592,BETAW20T!G592,"")</f>
        <v/>
      </c>
      <c r="I592" s="16" t="str">
        <f>IF($C592,BETAW20T!H592,"")</f>
        <v/>
      </c>
      <c r="J592" s="18" t="str">
        <f>IF($C592,BETAW20T!I592,"")</f>
        <v/>
      </c>
      <c r="K592" s="17" t="str">
        <f>IF($C592,BETAW20T!J592,"")</f>
        <v/>
      </c>
      <c r="L592" s="16" t="str">
        <f>IF($C592,BETAW20T!K592,"")</f>
        <v/>
      </c>
      <c r="M592" s="15" t="str">
        <f>IF($C592,BETAW20T!L592,"")</f>
        <v/>
      </c>
      <c r="N592" s="14" t="str">
        <f>IF($C592,BETAW20T!M592,"")</f>
        <v/>
      </c>
      <c r="O592" s="13" t="str">
        <f>IF($C592,BETAW20T!N592,"")</f>
        <v/>
      </c>
      <c r="P592" s="12" t="str">
        <f>IF($C592,BETAW20T!O592,"")</f>
        <v/>
      </c>
    </row>
    <row r="593" spans="2:16" x14ac:dyDescent="0.3">
      <c r="B593" s="21">
        <f>BETAW20T!B593</f>
        <v>43550</v>
      </c>
      <c r="C593" s="73">
        <f t="shared" si="41"/>
        <v>0</v>
      </c>
      <c r="D593" s="20" t="str">
        <f>IF($C593,BETAW20T!C593,"")</f>
        <v/>
      </c>
      <c r="E593" s="19" t="str">
        <f>IF($C593,BETAW20T!D593,"")</f>
        <v/>
      </c>
      <c r="F593" s="16" t="str">
        <f>IF($C593,BETAW20T!E593,"")</f>
        <v/>
      </c>
      <c r="G593" s="16" t="str">
        <f>IF($C593,BETAW20T!F593,"")</f>
        <v/>
      </c>
      <c r="H593" s="17" t="str">
        <f>IF($C593,BETAW20T!G593,"")</f>
        <v/>
      </c>
      <c r="I593" s="16" t="str">
        <f>IF($C593,BETAW20T!H593,"")</f>
        <v/>
      </c>
      <c r="J593" s="18" t="str">
        <f>IF($C593,BETAW20T!I593,"")</f>
        <v/>
      </c>
      <c r="K593" s="17" t="str">
        <f>IF($C593,BETAW20T!J593,"")</f>
        <v/>
      </c>
      <c r="L593" s="16" t="str">
        <f>IF($C593,BETAW20T!K593,"")</f>
        <v/>
      </c>
      <c r="M593" s="15" t="str">
        <f>IF($C593,BETAW20T!L593,"")</f>
        <v/>
      </c>
      <c r="N593" s="14" t="str">
        <f>IF($C593,BETAW20T!M593,"")</f>
        <v/>
      </c>
      <c r="O593" s="13" t="str">
        <f>IF($C593,BETAW20T!N593,"")</f>
        <v/>
      </c>
      <c r="P593" s="12" t="str">
        <f>IF($C593,BETAW20T!O593,"")</f>
        <v/>
      </c>
    </row>
    <row r="594" spans="2:16" x14ac:dyDescent="0.3">
      <c r="B594" s="21">
        <f>BETAW20T!B594</f>
        <v>43549</v>
      </c>
      <c r="C594" s="73">
        <f t="shared" si="41"/>
        <v>0</v>
      </c>
      <c r="D594" s="20" t="str">
        <f>IF($C594,BETAW20T!C594,"")</f>
        <v/>
      </c>
      <c r="E594" s="19" t="str">
        <f>IF($C594,BETAW20T!D594,"")</f>
        <v/>
      </c>
      <c r="F594" s="16" t="str">
        <f>IF($C594,BETAW20T!E594,"")</f>
        <v/>
      </c>
      <c r="G594" s="16" t="str">
        <f>IF($C594,BETAW20T!F594,"")</f>
        <v/>
      </c>
      <c r="H594" s="17" t="str">
        <f>IF($C594,BETAW20T!G594,"")</f>
        <v/>
      </c>
      <c r="I594" s="16" t="str">
        <f>IF($C594,BETAW20T!H594,"")</f>
        <v/>
      </c>
      <c r="J594" s="18" t="str">
        <f>IF($C594,BETAW20T!I594,"")</f>
        <v/>
      </c>
      <c r="K594" s="17" t="str">
        <f>IF($C594,BETAW20T!J594,"")</f>
        <v/>
      </c>
      <c r="L594" s="16" t="str">
        <f>IF($C594,BETAW20T!K594,"")</f>
        <v/>
      </c>
      <c r="M594" s="15" t="str">
        <f>IF($C594,BETAW20T!L594,"")</f>
        <v/>
      </c>
      <c r="N594" s="14" t="str">
        <f>IF($C594,BETAW20T!M594,"")</f>
        <v/>
      </c>
      <c r="O594" s="13" t="str">
        <f>IF($C594,BETAW20T!N594,"")</f>
        <v/>
      </c>
      <c r="P594" s="12" t="str">
        <f>IF($C594,BETAW20T!O594,"")</f>
        <v/>
      </c>
    </row>
    <row r="595" spans="2:16" x14ac:dyDescent="0.3">
      <c r="B595" s="21">
        <f>BETAW20T!B595</f>
        <v>43546</v>
      </c>
      <c r="C595" s="73">
        <f t="shared" si="41"/>
        <v>0</v>
      </c>
      <c r="D595" s="20" t="str">
        <f>IF($C595,BETAW20T!C595,"")</f>
        <v/>
      </c>
      <c r="E595" s="19" t="str">
        <f>IF($C595,BETAW20T!D595,"")</f>
        <v/>
      </c>
      <c r="F595" s="16" t="str">
        <f>IF($C595,BETAW20T!E595,"")</f>
        <v/>
      </c>
      <c r="G595" s="16" t="str">
        <f>IF($C595,BETAW20T!F595,"")</f>
        <v/>
      </c>
      <c r="H595" s="17" t="str">
        <f>IF($C595,BETAW20T!G595,"")</f>
        <v/>
      </c>
      <c r="I595" s="16" t="str">
        <f>IF($C595,BETAW20T!H595,"")</f>
        <v/>
      </c>
      <c r="J595" s="18" t="str">
        <f>IF($C595,BETAW20T!I595,"")</f>
        <v/>
      </c>
      <c r="K595" s="17" t="str">
        <f>IF($C595,BETAW20T!J595,"")</f>
        <v/>
      </c>
      <c r="L595" s="16" t="str">
        <f>IF($C595,BETAW20T!K595,"")</f>
        <v/>
      </c>
      <c r="M595" s="15" t="str">
        <f>IF($C595,BETAW20T!L595,"")</f>
        <v/>
      </c>
      <c r="N595" s="14" t="str">
        <f>IF($C595,BETAW20T!M595,"")</f>
        <v/>
      </c>
      <c r="O595" s="13" t="str">
        <f>IF($C595,BETAW20T!N595,"")</f>
        <v/>
      </c>
      <c r="P595" s="12" t="str">
        <f>IF($C595,BETAW20T!O595,"")</f>
        <v/>
      </c>
    </row>
    <row r="596" spans="2:16" x14ac:dyDescent="0.3">
      <c r="B596" s="21">
        <f>BETAW20T!B596</f>
        <v>43545</v>
      </c>
      <c r="C596" s="73">
        <f t="shared" si="41"/>
        <v>0</v>
      </c>
      <c r="D596" s="20" t="str">
        <f>IF($C596,BETAW20T!C596,"")</f>
        <v/>
      </c>
      <c r="E596" s="19" t="str">
        <f>IF($C596,BETAW20T!D596,"")</f>
        <v/>
      </c>
      <c r="F596" s="16" t="str">
        <f>IF($C596,BETAW20T!E596,"")</f>
        <v/>
      </c>
      <c r="G596" s="16" t="str">
        <f>IF($C596,BETAW20T!F596,"")</f>
        <v/>
      </c>
      <c r="H596" s="17" t="str">
        <f>IF($C596,BETAW20T!G596,"")</f>
        <v/>
      </c>
      <c r="I596" s="16" t="str">
        <f>IF($C596,BETAW20T!H596,"")</f>
        <v/>
      </c>
      <c r="J596" s="18" t="str">
        <f>IF($C596,BETAW20T!I596,"")</f>
        <v/>
      </c>
      <c r="K596" s="17" t="str">
        <f>IF($C596,BETAW20T!J596,"")</f>
        <v/>
      </c>
      <c r="L596" s="16" t="str">
        <f>IF($C596,BETAW20T!K596,"")</f>
        <v/>
      </c>
      <c r="M596" s="15" t="str">
        <f>IF($C596,BETAW20T!L596,"")</f>
        <v/>
      </c>
      <c r="N596" s="14" t="str">
        <f>IF($C596,BETAW20T!M596,"")</f>
        <v/>
      </c>
      <c r="O596" s="13" t="str">
        <f>IF($C596,BETAW20T!N596,"")</f>
        <v/>
      </c>
      <c r="P596" s="12" t="str">
        <f>IF($C596,BETAW20T!O596,"")</f>
        <v/>
      </c>
    </row>
    <row r="597" spans="2:16" x14ac:dyDescent="0.3">
      <c r="B597" s="21">
        <f>BETAW20T!B597</f>
        <v>43544</v>
      </c>
      <c r="C597" s="73">
        <f t="shared" si="41"/>
        <v>0</v>
      </c>
      <c r="D597" s="20" t="str">
        <f>IF($C597,BETAW20T!C597,"")</f>
        <v/>
      </c>
      <c r="E597" s="19" t="str">
        <f>IF($C597,BETAW20T!D597,"")</f>
        <v/>
      </c>
      <c r="F597" s="16" t="str">
        <f>IF($C597,BETAW20T!E597,"")</f>
        <v/>
      </c>
      <c r="G597" s="16" t="str">
        <f>IF($C597,BETAW20T!F597,"")</f>
        <v/>
      </c>
      <c r="H597" s="17" t="str">
        <f>IF($C597,BETAW20T!G597,"")</f>
        <v/>
      </c>
      <c r="I597" s="16" t="str">
        <f>IF($C597,BETAW20T!H597,"")</f>
        <v/>
      </c>
      <c r="J597" s="18" t="str">
        <f>IF($C597,BETAW20T!I597,"")</f>
        <v/>
      </c>
      <c r="K597" s="17" t="str">
        <f>IF($C597,BETAW20T!J597,"")</f>
        <v/>
      </c>
      <c r="L597" s="16" t="str">
        <f>IF($C597,BETAW20T!K597,"")</f>
        <v/>
      </c>
      <c r="M597" s="15" t="str">
        <f>IF($C597,BETAW20T!L597,"")</f>
        <v/>
      </c>
      <c r="N597" s="14" t="str">
        <f>IF($C597,BETAW20T!M597,"")</f>
        <v/>
      </c>
      <c r="O597" s="13" t="str">
        <f>IF($C597,BETAW20T!N597,"")</f>
        <v/>
      </c>
      <c r="P597" s="12" t="str">
        <f>IF($C597,BETAW20T!O597,"")</f>
        <v/>
      </c>
    </row>
    <row r="598" spans="2:16" x14ac:dyDescent="0.3">
      <c r="B598" s="21">
        <f>BETAW20T!B598</f>
        <v>43543</v>
      </c>
      <c r="C598" s="73">
        <f t="shared" si="41"/>
        <v>0</v>
      </c>
      <c r="D598" s="20" t="str">
        <f>IF($C598,BETAW20T!C598,"")</f>
        <v/>
      </c>
      <c r="E598" s="19" t="str">
        <f>IF($C598,BETAW20T!D598,"")</f>
        <v/>
      </c>
      <c r="F598" s="16" t="str">
        <f>IF($C598,BETAW20T!E598,"")</f>
        <v/>
      </c>
      <c r="G598" s="16" t="str">
        <f>IF($C598,BETAW20T!F598,"")</f>
        <v/>
      </c>
      <c r="H598" s="17" t="str">
        <f>IF($C598,BETAW20T!G598,"")</f>
        <v/>
      </c>
      <c r="I598" s="16" t="str">
        <f>IF($C598,BETAW20T!H598,"")</f>
        <v/>
      </c>
      <c r="J598" s="18" t="str">
        <f>IF($C598,BETAW20T!I598,"")</f>
        <v/>
      </c>
      <c r="K598" s="17" t="str">
        <f>IF($C598,BETAW20T!J598,"")</f>
        <v/>
      </c>
      <c r="L598" s="16" t="str">
        <f>IF($C598,BETAW20T!K598,"")</f>
        <v/>
      </c>
      <c r="M598" s="15" t="str">
        <f>IF($C598,BETAW20T!L598,"")</f>
        <v/>
      </c>
      <c r="N598" s="14" t="str">
        <f>IF($C598,BETAW20T!M598,"")</f>
        <v/>
      </c>
      <c r="O598" s="13" t="str">
        <f>IF($C598,BETAW20T!N598,"")</f>
        <v/>
      </c>
      <c r="P598" s="12" t="str">
        <f>IF($C598,BETAW20T!O598,"")</f>
        <v/>
      </c>
    </row>
    <row r="599" spans="2:16" x14ac:dyDescent="0.3">
      <c r="B599" s="21">
        <f>BETAW20T!B599</f>
        <v>43542</v>
      </c>
      <c r="C599" s="73">
        <f t="shared" si="41"/>
        <v>0</v>
      </c>
      <c r="D599" s="20" t="str">
        <f>IF($C599,BETAW20T!C599,"")</f>
        <v/>
      </c>
      <c r="E599" s="19" t="str">
        <f>IF($C599,BETAW20T!D599,"")</f>
        <v/>
      </c>
      <c r="F599" s="16" t="str">
        <f>IF($C599,BETAW20T!E599,"")</f>
        <v/>
      </c>
      <c r="G599" s="16" t="str">
        <f>IF($C599,BETAW20T!F599,"")</f>
        <v/>
      </c>
      <c r="H599" s="17" t="str">
        <f>IF($C599,BETAW20T!G599,"")</f>
        <v/>
      </c>
      <c r="I599" s="16" t="str">
        <f>IF($C599,BETAW20T!H599,"")</f>
        <v/>
      </c>
      <c r="J599" s="18" t="str">
        <f>IF($C599,BETAW20T!I599,"")</f>
        <v/>
      </c>
      <c r="K599" s="17" t="str">
        <f>IF($C599,BETAW20T!J599,"")</f>
        <v/>
      </c>
      <c r="L599" s="16" t="str">
        <f>IF($C599,BETAW20T!K599,"")</f>
        <v/>
      </c>
      <c r="M599" s="15" t="str">
        <f>IF($C599,BETAW20T!L599,"")</f>
        <v/>
      </c>
      <c r="N599" s="14" t="str">
        <f>IF($C599,BETAW20T!M599,"")</f>
        <v/>
      </c>
      <c r="O599" s="13" t="str">
        <f>IF($C599,BETAW20T!N599,"")</f>
        <v/>
      </c>
      <c r="P599" s="12" t="str">
        <f>IF($C599,BETAW20T!O599,"")</f>
        <v/>
      </c>
    </row>
    <row r="600" spans="2:16" x14ac:dyDescent="0.3">
      <c r="B600" s="21">
        <f>BETAW20T!B600</f>
        <v>43539</v>
      </c>
      <c r="C600" s="73">
        <f t="shared" si="41"/>
        <v>0</v>
      </c>
      <c r="D600" s="20" t="str">
        <f>IF($C600,BETAW20T!C600,"")</f>
        <v/>
      </c>
      <c r="E600" s="19" t="str">
        <f>IF($C600,BETAW20T!D600,"")</f>
        <v/>
      </c>
      <c r="F600" s="16" t="str">
        <f>IF($C600,BETAW20T!E600,"")</f>
        <v/>
      </c>
      <c r="G600" s="16" t="str">
        <f>IF($C600,BETAW20T!F600,"")</f>
        <v/>
      </c>
      <c r="H600" s="17" t="str">
        <f>IF($C600,BETAW20T!G600,"")</f>
        <v/>
      </c>
      <c r="I600" s="16" t="str">
        <f>IF($C600,BETAW20T!H600,"")</f>
        <v/>
      </c>
      <c r="J600" s="18" t="str">
        <f>IF($C600,BETAW20T!I600,"")</f>
        <v/>
      </c>
      <c r="K600" s="17" t="str">
        <f>IF($C600,BETAW20T!J600,"")</f>
        <v/>
      </c>
      <c r="L600" s="16" t="str">
        <f>IF($C600,BETAW20T!K600,"")</f>
        <v/>
      </c>
      <c r="M600" s="15" t="str">
        <f>IF($C600,BETAW20T!L600,"")</f>
        <v/>
      </c>
      <c r="N600" s="14" t="str">
        <f>IF($C600,BETAW20T!M600,"")</f>
        <v/>
      </c>
      <c r="O600" s="13" t="str">
        <f>IF($C600,BETAW20T!N600,"")</f>
        <v/>
      </c>
      <c r="P600" s="12" t="str">
        <f>IF($C600,BETAW20T!O600,"")</f>
        <v/>
      </c>
    </row>
    <row r="601" spans="2:16" x14ac:dyDescent="0.3">
      <c r="B601" s="21">
        <f>BETAW20T!B601</f>
        <v>43538</v>
      </c>
      <c r="C601" s="73">
        <f t="shared" si="41"/>
        <v>0</v>
      </c>
      <c r="D601" s="20" t="str">
        <f>IF($C601,BETAW20T!C601,"")</f>
        <v/>
      </c>
      <c r="E601" s="19" t="str">
        <f>IF($C601,BETAW20T!D601,"")</f>
        <v/>
      </c>
      <c r="F601" s="16" t="str">
        <f>IF($C601,BETAW20T!E601,"")</f>
        <v/>
      </c>
      <c r="G601" s="16" t="str">
        <f>IF($C601,BETAW20T!F601,"")</f>
        <v/>
      </c>
      <c r="H601" s="17" t="str">
        <f>IF($C601,BETAW20T!G601,"")</f>
        <v/>
      </c>
      <c r="I601" s="16" t="str">
        <f>IF($C601,BETAW20T!H601,"")</f>
        <v/>
      </c>
      <c r="J601" s="18" t="str">
        <f>IF($C601,BETAW20T!I601,"")</f>
        <v/>
      </c>
      <c r="K601" s="17" t="str">
        <f>IF($C601,BETAW20T!J601,"")</f>
        <v/>
      </c>
      <c r="L601" s="16" t="str">
        <f>IF($C601,BETAW20T!K601,"")</f>
        <v/>
      </c>
      <c r="M601" s="15" t="str">
        <f>IF($C601,BETAW20T!L601,"")</f>
        <v/>
      </c>
      <c r="N601" s="14" t="str">
        <f>IF($C601,BETAW20T!M601,"")</f>
        <v/>
      </c>
      <c r="O601" s="13" t="str">
        <f>IF($C601,BETAW20T!N601,"")</f>
        <v/>
      </c>
      <c r="P601" s="12" t="str">
        <f>IF($C601,BETAW20T!O601,"")</f>
        <v/>
      </c>
    </row>
    <row r="602" spans="2:16" x14ac:dyDescent="0.3">
      <c r="B602" s="21">
        <f>BETAW20T!B602</f>
        <v>43537</v>
      </c>
      <c r="C602" s="73">
        <f t="shared" si="41"/>
        <v>0</v>
      </c>
      <c r="D602" s="20" t="str">
        <f>IF($C602,BETAW20T!C602,"")</f>
        <v/>
      </c>
      <c r="E602" s="19" t="str">
        <f>IF($C602,BETAW20T!D602,"")</f>
        <v/>
      </c>
      <c r="F602" s="16" t="str">
        <f>IF($C602,BETAW20T!E602,"")</f>
        <v/>
      </c>
      <c r="G602" s="16" t="str">
        <f>IF($C602,BETAW20T!F602,"")</f>
        <v/>
      </c>
      <c r="H602" s="17" t="str">
        <f>IF($C602,BETAW20T!G602,"")</f>
        <v/>
      </c>
      <c r="I602" s="16" t="str">
        <f>IF($C602,BETAW20T!H602,"")</f>
        <v/>
      </c>
      <c r="J602" s="18" t="str">
        <f>IF($C602,BETAW20T!I602,"")</f>
        <v/>
      </c>
      <c r="K602" s="17" t="str">
        <f>IF($C602,BETAW20T!J602,"")</f>
        <v/>
      </c>
      <c r="L602" s="16" t="str">
        <f>IF($C602,BETAW20T!K602,"")</f>
        <v/>
      </c>
      <c r="M602" s="15" t="str">
        <f>IF($C602,BETAW20T!L602,"")</f>
        <v/>
      </c>
      <c r="N602" s="14" t="str">
        <f>IF($C602,BETAW20T!M602,"")</f>
        <v/>
      </c>
      <c r="O602" s="13" t="str">
        <f>IF($C602,BETAW20T!N602,"")</f>
        <v/>
      </c>
      <c r="P602" s="12" t="str">
        <f>IF($C602,BETAW20T!O602,"")</f>
        <v/>
      </c>
    </row>
    <row r="603" spans="2:16" x14ac:dyDescent="0.3">
      <c r="B603" s="21">
        <f>BETAW20T!B603</f>
        <v>43536</v>
      </c>
      <c r="C603" s="73">
        <f t="shared" si="41"/>
        <v>0</v>
      </c>
      <c r="D603" s="20" t="str">
        <f>IF($C603,BETAW20T!C603,"")</f>
        <v/>
      </c>
      <c r="E603" s="19" t="str">
        <f>IF($C603,BETAW20T!D603,"")</f>
        <v/>
      </c>
      <c r="F603" s="16" t="str">
        <f>IF($C603,BETAW20T!E603,"")</f>
        <v/>
      </c>
      <c r="G603" s="16" t="str">
        <f>IF($C603,BETAW20T!F603,"")</f>
        <v/>
      </c>
      <c r="H603" s="17" t="str">
        <f>IF($C603,BETAW20T!G603,"")</f>
        <v/>
      </c>
      <c r="I603" s="16" t="str">
        <f>IF($C603,BETAW20T!H603,"")</f>
        <v/>
      </c>
      <c r="J603" s="18" t="str">
        <f>IF($C603,BETAW20T!I603,"")</f>
        <v/>
      </c>
      <c r="K603" s="17" t="str">
        <f>IF($C603,BETAW20T!J603,"")</f>
        <v/>
      </c>
      <c r="L603" s="16" t="str">
        <f>IF($C603,BETAW20T!K603,"")</f>
        <v/>
      </c>
      <c r="M603" s="15" t="str">
        <f>IF($C603,BETAW20T!L603,"")</f>
        <v/>
      </c>
      <c r="N603" s="14" t="str">
        <f>IF($C603,BETAW20T!M603,"")</f>
        <v/>
      </c>
      <c r="O603" s="13" t="str">
        <f>IF($C603,BETAW20T!N603,"")</f>
        <v/>
      </c>
      <c r="P603" s="12" t="str">
        <f>IF($C603,BETAW20T!O603,"")</f>
        <v/>
      </c>
    </row>
    <row r="604" spans="2:16" x14ac:dyDescent="0.3">
      <c r="B604" s="21">
        <f>BETAW20T!B604</f>
        <v>43535</v>
      </c>
      <c r="C604" s="73">
        <f t="shared" si="41"/>
        <v>0</v>
      </c>
      <c r="D604" s="20" t="str">
        <f>IF($C604,BETAW20T!C604,"")</f>
        <v/>
      </c>
      <c r="E604" s="19" t="str">
        <f>IF($C604,BETAW20T!D604,"")</f>
        <v/>
      </c>
      <c r="F604" s="16" t="str">
        <f>IF($C604,BETAW20T!E604,"")</f>
        <v/>
      </c>
      <c r="G604" s="16" t="str">
        <f>IF($C604,BETAW20T!F604,"")</f>
        <v/>
      </c>
      <c r="H604" s="17" t="str">
        <f>IF($C604,BETAW20T!G604,"")</f>
        <v/>
      </c>
      <c r="I604" s="16" t="str">
        <f>IF($C604,BETAW20T!H604,"")</f>
        <v/>
      </c>
      <c r="J604" s="18" t="str">
        <f>IF($C604,BETAW20T!I604,"")</f>
        <v/>
      </c>
      <c r="K604" s="17" t="str">
        <f>IF($C604,BETAW20T!J604,"")</f>
        <v/>
      </c>
      <c r="L604" s="16" t="str">
        <f>IF($C604,BETAW20T!K604,"")</f>
        <v/>
      </c>
      <c r="M604" s="15" t="str">
        <f>IF($C604,BETAW20T!L604,"")</f>
        <v/>
      </c>
      <c r="N604" s="14" t="str">
        <f>IF($C604,BETAW20T!M604,"")</f>
        <v/>
      </c>
      <c r="O604" s="13" t="str">
        <f>IF($C604,BETAW20T!N604,"")</f>
        <v/>
      </c>
      <c r="P604" s="12" t="str">
        <f>IF($C604,BETAW20T!O604,"")</f>
        <v/>
      </c>
    </row>
    <row r="605" spans="2:16" x14ac:dyDescent="0.3">
      <c r="B605" s="21">
        <f>BETAW20T!B605</f>
        <v>43532</v>
      </c>
      <c r="C605" s="73">
        <f t="shared" si="41"/>
        <v>0</v>
      </c>
      <c r="D605" s="20" t="str">
        <f>IF($C605,BETAW20T!C605,"")</f>
        <v/>
      </c>
      <c r="E605" s="19" t="str">
        <f>IF($C605,BETAW20T!D605,"")</f>
        <v/>
      </c>
      <c r="F605" s="16" t="str">
        <f>IF($C605,BETAW20T!E605,"")</f>
        <v/>
      </c>
      <c r="G605" s="16" t="str">
        <f>IF($C605,BETAW20T!F605,"")</f>
        <v/>
      </c>
      <c r="H605" s="17" t="str">
        <f>IF($C605,BETAW20T!G605,"")</f>
        <v/>
      </c>
      <c r="I605" s="16" t="str">
        <f>IF($C605,BETAW20T!H605,"")</f>
        <v/>
      </c>
      <c r="J605" s="18" t="str">
        <f>IF($C605,BETAW20T!I605,"")</f>
        <v/>
      </c>
      <c r="K605" s="17" t="str">
        <f>IF($C605,BETAW20T!J605,"")</f>
        <v/>
      </c>
      <c r="L605" s="16" t="str">
        <f>IF($C605,BETAW20T!K605,"")</f>
        <v/>
      </c>
      <c r="M605" s="15" t="str">
        <f>IF($C605,BETAW20T!L605,"")</f>
        <v/>
      </c>
      <c r="N605" s="14" t="str">
        <f>IF($C605,BETAW20T!M605,"")</f>
        <v/>
      </c>
      <c r="O605" s="13" t="str">
        <f>IF($C605,BETAW20T!N605,"")</f>
        <v/>
      </c>
      <c r="P605" s="12" t="str">
        <f>IF($C605,BETAW20T!O605,"")</f>
        <v/>
      </c>
    </row>
    <row r="606" spans="2:16" x14ac:dyDescent="0.3">
      <c r="B606" s="21">
        <f>BETAW20T!B606</f>
        <v>43531</v>
      </c>
      <c r="C606" s="73">
        <f t="shared" si="41"/>
        <v>0</v>
      </c>
      <c r="D606" s="20" t="str">
        <f>IF($C606,BETAW20T!C606,"")</f>
        <v/>
      </c>
      <c r="E606" s="19" t="str">
        <f>IF($C606,BETAW20T!D606,"")</f>
        <v/>
      </c>
      <c r="F606" s="16" t="str">
        <f>IF($C606,BETAW20T!E606,"")</f>
        <v/>
      </c>
      <c r="G606" s="16" t="str">
        <f>IF($C606,BETAW20T!F606,"")</f>
        <v/>
      </c>
      <c r="H606" s="17" t="str">
        <f>IF($C606,BETAW20T!G606,"")</f>
        <v/>
      </c>
      <c r="I606" s="16" t="str">
        <f>IF($C606,BETAW20T!H606,"")</f>
        <v/>
      </c>
      <c r="J606" s="18" t="str">
        <f>IF($C606,BETAW20T!I606,"")</f>
        <v/>
      </c>
      <c r="K606" s="17" t="str">
        <f>IF($C606,BETAW20T!J606,"")</f>
        <v/>
      </c>
      <c r="L606" s="16" t="str">
        <f>IF($C606,BETAW20T!K606,"")</f>
        <v/>
      </c>
      <c r="M606" s="15" t="str">
        <f>IF($C606,BETAW20T!L606,"")</f>
        <v/>
      </c>
      <c r="N606" s="14" t="str">
        <f>IF($C606,BETAW20T!M606,"")</f>
        <v/>
      </c>
      <c r="O606" s="13" t="str">
        <f>IF($C606,BETAW20T!N606,"")</f>
        <v/>
      </c>
      <c r="P606" s="12" t="str">
        <f>IF($C606,BETAW20T!O606,"")</f>
        <v/>
      </c>
    </row>
    <row r="607" spans="2:16" x14ac:dyDescent="0.3">
      <c r="B607" s="21">
        <f>BETAW20T!B607</f>
        <v>43530</v>
      </c>
      <c r="C607" s="73">
        <f t="shared" si="41"/>
        <v>0</v>
      </c>
      <c r="D607" s="20" t="str">
        <f>IF($C607,BETAW20T!C607,"")</f>
        <v/>
      </c>
      <c r="E607" s="19" t="str">
        <f>IF($C607,BETAW20T!D607,"")</f>
        <v/>
      </c>
      <c r="F607" s="16" t="str">
        <f>IF($C607,BETAW20T!E607,"")</f>
        <v/>
      </c>
      <c r="G607" s="16" t="str">
        <f>IF($C607,BETAW20T!F607,"")</f>
        <v/>
      </c>
      <c r="H607" s="17" t="str">
        <f>IF($C607,BETAW20T!G607,"")</f>
        <v/>
      </c>
      <c r="I607" s="16" t="str">
        <f>IF($C607,BETAW20T!H607,"")</f>
        <v/>
      </c>
      <c r="J607" s="18" t="str">
        <f>IF($C607,BETAW20T!I607,"")</f>
        <v/>
      </c>
      <c r="K607" s="17" t="str">
        <f>IF($C607,BETAW20T!J607,"")</f>
        <v/>
      </c>
      <c r="L607" s="16" t="str">
        <f>IF($C607,BETAW20T!K607,"")</f>
        <v/>
      </c>
      <c r="M607" s="15" t="str">
        <f>IF($C607,BETAW20T!L607,"")</f>
        <v/>
      </c>
      <c r="N607" s="14" t="str">
        <f>IF($C607,BETAW20T!M607,"")</f>
        <v/>
      </c>
      <c r="O607" s="13" t="str">
        <f>IF($C607,BETAW20T!N607,"")</f>
        <v/>
      </c>
      <c r="P607" s="12" t="str">
        <f>IF($C607,BETAW20T!O607,"")</f>
        <v/>
      </c>
    </row>
    <row r="608" spans="2:16" x14ac:dyDescent="0.3">
      <c r="B608" s="21">
        <f>BETAW20T!B608</f>
        <v>43529</v>
      </c>
      <c r="C608" s="73">
        <f t="shared" si="41"/>
        <v>0</v>
      </c>
      <c r="D608" s="20" t="str">
        <f>IF($C608,BETAW20T!C608,"")</f>
        <v/>
      </c>
      <c r="E608" s="19" t="str">
        <f>IF($C608,BETAW20T!D608,"")</f>
        <v/>
      </c>
      <c r="F608" s="16" t="str">
        <f>IF($C608,BETAW20T!E608,"")</f>
        <v/>
      </c>
      <c r="G608" s="16" t="str">
        <f>IF($C608,BETAW20T!F608,"")</f>
        <v/>
      </c>
      <c r="H608" s="17" t="str">
        <f>IF($C608,BETAW20T!G608,"")</f>
        <v/>
      </c>
      <c r="I608" s="16" t="str">
        <f>IF($C608,BETAW20T!H608,"")</f>
        <v/>
      </c>
      <c r="J608" s="18" t="str">
        <f>IF($C608,BETAW20T!I608,"")</f>
        <v/>
      </c>
      <c r="K608" s="17" t="str">
        <f>IF($C608,BETAW20T!J608,"")</f>
        <v/>
      </c>
      <c r="L608" s="16" t="str">
        <f>IF($C608,BETAW20T!K608,"")</f>
        <v/>
      </c>
      <c r="M608" s="15" t="str">
        <f>IF($C608,BETAW20T!L608,"")</f>
        <v/>
      </c>
      <c r="N608" s="14" t="str">
        <f>IF($C608,BETAW20T!M608,"")</f>
        <v/>
      </c>
      <c r="O608" s="13" t="str">
        <f>IF($C608,BETAW20T!N608,"")</f>
        <v/>
      </c>
      <c r="P608" s="12" t="str">
        <f>IF($C608,BETAW20T!O608,"")</f>
        <v/>
      </c>
    </row>
    <row r="609" spans="2:16" x14ac:dyDescent="0.3">
      <c r="B609" s="21">
        <f>BETAW20T!B609</f>
        <v>43528</v>
      </c>
      <c r="C609" s="73">
        <f t="shared" si="41"/>
        <v>0</v>
      </c>
      <c r="D609" s="20" t="str">
        <f>IF($C609,BETAW20T!C609,"")</f>
        <v/>
      </c>
      <c r="E609" s="19" t="str">
        <f>IF($C609,BETAW20T!D609,"")</f>
        <v/>
      </c>
      <c r="F609" s="16" t="str">
        <f>IF($C609,BETAW20T!E609,"")</f>
        <v/>
      </c>
      <c r="G609" s="16" t="str">
        <f>IF($C609,BETAW20T!F609,"")</f>
        <v/>
      </c>
      <c r="H609" s="17" t="str">
        <f>IF($C609,BETAW20T!G609,"")</f>
        <v/>
      </c>
      <c r="I609" s="16" t="str">
        <f>IF($C609,BETAW20T!H609,"")</f>
        <v/>
      </c>
      <c r="J609" s="18" t="str">
        <f>IF($C609,BETAW20T!I609,"")</f>
        <v/>
      </c>
      <c r="K609" s="17" t="str">
        <f>IF($C609,BETAW20T!J609,"")</f>
        <v/>
      </c>
      <c r="L609" s="16" t="str">
        <f>IF($C609,BETAW20T!K609,"")</f>
        <v/>
      </c>
      <c r="M609" s="15" t="str">
        <f>IF($C609,BETAW20T!L609,"")</f>
        <v/>
      </c>
      <c r="N609" s="14" t="str">
        <f>IF($C609,BETAW20T!M609,"")</f>
        <v/>
      </c>
      <c r="O609" s="13" t="str">
        <f>IF($C609,BETAW20T!N609,"")</f>
        <v/>
      </c>
      <c r="P609" s="12" t="str">
        <f>IF($C609,BETAW20T!O609,"")</f>
        <v/>
      </c>
    </row>
    <row r="610" spans="2:16" x14ac:dyDescent="0.3">
      <c r="B610" s="21">
        <f>BETAW20T!B610</f>
        <v>43525</v>
      </c>
      <c r="C610" s="73">
        <f t="shared" si="41"/>
        <v>0</v>
      </c>
      <c r="D610" s="20" t="str">
        <f>IF($C610,BETAW20T!C610,"")</f>
        <v/>
      </c>
      <c r="E610" s="19" t="str">
        <f>IF($C610,BETAW20T!D610,"")</f>
        <v/>
      </c>
      <c r="F610" s="16" t="str">
        <f>IF($C610,BETAW20T!E610,"")</f>
        <v/>
      </c>
      <c r="G610" s="16" t="str">
        <f>IF($C610,BETAW20T!F610,"")</f>
        <v/>
      </c>
      <c r="H610" s="17" t="str">
        <f>IF($C610,BETAW20T!G610,"")</f>
        <v/>
      </c>
      <c r="I610" s="16" t="str">
        <f>IF($C610,BETAW20T!H610,"")</f>
        <v/>
      </c>
      <c r="J610" s="18" t="str">
        <f>IF($C610,BETAW20T!I610,"")</f>
        <v/>
      </c>
      <c r="K610" s="17" t="str">
        <f>IF($C610,BETAW20T!J610,"")</f>
        <v/>
      </c>
      <c r="L610" s="16" t="str">
        <f>IF($C610,BETAW20T!K610,"")</f>
        <v/>
      </c>
      <c r="M610" s="15" t="str">
        <f>IF($C610,BETAW20T!L610,"")</f>
        <v/>
      </c>
      <c r="N610" s="14" t="str">
        <f>IF($C610,BETAW20T!M610,"")</f>
        <v/>
      </c>
      <c r="O610" s="13" t="str">
        <f>IF($C610,BETAW20T!N610,"")</f>
        <v/>
      </c>
      <c r="P610" s="12" t="str">
        <f>IF($C610,BETAW20T!O610,"")</f>
        <v/>
      </c>
    </row>
    <row r="611" spans="2:16" x14ac:dyDescent="0.3">
      <c r="B611" s="21">
        <f>BETAW20T!B611</f>
        <v>43524</v>
      </c>
      <c r="C611" s="73">
        <f t="shared" si="41"/>
        <v>0</v>
      </c>
      <c r="D611" s="20" t="str">
        <f>IF($C611,BETAW20T!C611,"")</f>
        <v/>
      </c>
      <c r="E611" s="19" t="str">
        <f>IF($C611,BETAW20T!D611,"")</f>
        <v/>
      </c>
      <c r="F611" s="16" t="str">
        <f>IF($C611,BETAW20T!E611,"")</f>
        <v/>
      </c>
      <c r="G611" s="16" t="str">
        <f>IF($C611,BETAW20T!F611,"")</f>
        <v/>
      </c>
      <c r="H611" s="17" t="str">
        <f>IF($C611,BETAW20T!G611,"")</f>
        <v/>
      </c>
      <c r="I611" s="16" t="str">
        <f>IF($C611,BETAW20T!H611,"")</f>
        <v/>
      </c>
      <c r="J611" s="18" t="str">
        <f>IF($C611,BETAW20T!I611,"")</f>
        <v/>
      </c>
      <c r="K611" s="17" t="str">
        <f>IF($C611,BETAW20T!J611,"")</f>
        <v/>
      </c>
      <c r="L611" s="16" t="str">
        <f>IF($C611,BETAW20T!K611,"")</f>
        <v/>
      </c>
      <c r="M611" s="15" t="str">
        <f>IF($C611,BETAW20T!L611,"")</f>
        <v/>
      </c>
      <c r="N611" s="14" t="str">
        <f>IF($C611,BETAW20T!M611,"")</f>
        <v/>
      </c>
      <c r="O611" s="13" t="str">
        <f>IF($C611,BETAW20T!N611,"")</f>
        <v/>
      </c>
      <c r="P611" s="12" t="str">
        <f>IF($C611,BETAW20T!O611,"")</f>
        <v/>
      </c>
    </row>
    <row r="612" spans="2:16" x14ac:dyDescent="0.3">
      <c r="B612" s="21">
        <f>BETAW20T!B612</f>
        <v>43523</v>
      </c>
      <c r="C612" s="73">
        <f t="shared" si="41"/>
        <v>0</v>
      </c>
      <c r="D612" s="20" t="str">
        <f>IF($C612,BETAW20T!C612,"")</f>
        <v/>
      </c>
      <c r="E612" s="19" t="str">
        <f>IF($C612,BETAW20T!D612,"")</f>
        <v/>
      </c>
      <c r="F612" s="16" t="str">
        <f>IF($C612,BETAW20T!E612,"")</f>
        <v/>
      </c>
      <c r="G612" s="16" t="str">
        <f>IF($C612,BETAW20T!F612,"")</f>
        <v/>
      </c>
      <c r="H612" s="17" t="str">
        <f>IF($C612,BETAW20T!G612,"")</f>
        <v/>
      </c>
      <c r="I612" s="16" t="str">
        <f>IF($C612,BETAW20T!H612,"")</f>
        <v/>
      </c>
      <c r="J612" s="18" t="str">
        <f>IF($C612,BETAW20T!I612,"")</f>
        <v/>
      </c>
      <c r="K612" s="17" t="str">
        <f>IF($C612,BETAW20T!J612,"")</f>
        <v/>
      </c>
      <c r="L612" s="16" t="str">
        <f>IF($C612,BETAW20T!K612,"")</f>
        <v/>
      </c>
      <c r="M612" s="15" t="str">
        <f>IF($C612,BETAW20T!L612,"")</f>
        <v/>
      </c>
      <c r="N612" s="14" t="str">
        <f>IF($C612,BETAW20T!M612,"")</f>
        <v/>
      </c>
      <c r="O612" s="13" t="str">
        <f>IF($C612,BETAW20T!N612,"")</f>
        <v/>
      </c>
      <c r="P612" s="12" t="str">
        <f>IF($C612,BETAW20T!O612,"")</f>
        <v/>
      </c>
    </row>
    <row r="613" spans="2:16" x14ac:dyDescent="0.3">
      <c r="B613" s="21">
        <f>BETAW20T!B613</f>
        <v>43522</v>
      </c>
      <c r="C613" s="73">
        <f t="shared" si="41"/>
        <v>0</v>
      </c>
      <c r="D613" s="20" t="str">
        <f>IF($C613,BETAW20T!C613,"")</f>
        <v/>
      </c>
      <c r="E613" s="19" t="str">
        <f>IF($C613,BETAW20T!D613,"")</f>
        <v/>
      </c>
      <c r="F613" s="16" t="str">
        <f>IF($C613,BETAW20T!E613,"")</f>
        <v/>
      </c>
      <c r="G613" s="16" t="str">
        <f>IF($C613,BETAW20T!F613,"")</f>
        <v/>
      </c>
      <c r="H613" s="17" t="str">
        <f>IF($C613,BETAW20T!G613,"")</f>
        <v/>
      </c>
      <c r="I613" s="16" t="str">
        <f>IF($C613,BETAW20T!H613,"")</f>
        <v/>
      </c>
      <c r="J613" s="18" t="str">
        <f>IF($C613,BETAW20T!I613,"")</f>
        <v/>
      </c>
      <c r="K613" s="17" t="str">
        <f>IF($C613,BETAW20T!J613,"")</f>
        <v/>
      </c>
      <c r="L613" s="16" t="str">
        <f>IF($C613,BETAW20T!K613,"")</f>
        <v/>
      </c>
      <c r="M613" s="15" t="str">
        <f>IF($C613,BETAW20T!L613,"")</f>
        <v/>
      </c>
      <c r="N613" s="14" t="str">
        <f>IF($C613,BETAW20T!M613,"")</f>
        <v/>
      </c>
      <c r="O613" s="13" t="str">
        <f>IF($C613,BETAW20T!N613,"")</f>
        <v/>
      </c>
      <c r="P613" s="12" t="str">
        <f>IF($C613,BETAW20T!O613,"")</f>
        <v/>
      </c>
    </row>
    <row r="614" spans="2:16" x14ac:dyDescent="0.3">
      <c r="B614" s="21">
        <f>BETAW20T!B614</f>
        <v>43521</v>
      </c>
      <c r="C614" s="73">
        <f t="shared" si="41"/>
        <v>0</v>
      </c>
      <c r="D614" s="20" t="str">
        <f>IF($C614,BETAW20T!C614,"")</f>
        <v/>
      </c>
      <c r="E614" s="19" t="str">
        <f>IF($C614,BETAW20T!D614,"")</f>
        <v/>
      </c>
      <c r="F614" s="16" t="str">
        <f>IF($C614,BETAW20T!E614,"")</f>
        <v/>
      </c>
      <c r="G614" s="16" t="str">
        <f>IF($C614,BETAW20T!F614,"")</f>
        <v/>
      </c>
      <c r="H614" s="17" t="str">
        <f>IF($C614,BETAW20T!G614,"")</f>
        <v/>
      </c>
      <c r="I614" s="16" t="str">
        <f>IF($C614,BETAW20T!H614,"")</f>
        <v/>
      </c>
      <c r="J614" s="18" t="str">
        <f>IF($C614,BETAW20T!I614,"")</f>
        <v/>
      </c>
      <c r="K614" s="17" t="str">
        <f>IF($C614,BETAW20T!J614,"")</f>
        <v/>
      </c>
      <c r="L614" s="16" t="str">
        <f>IF($C614,BETAW20T!K614,"")</f>
        <v/>
      </c>
      <c r="M614" s="15" t="str">
        <f>IF($C614,BETAW20T!L614,"")</f>
        <v/>
      </c>
      <c r="N614" s="14" t="str">
        <f>IF($C614,BETAW20T!M614,"")</f>
        <v/>
      </c>
      <c r="O614" s="13" t="str">
        <f>IF($C614,BETAW20T!N614,"")</f>
        <v/>
      </c>
      <c r="P614" s="12" t="str">
        <f>IF($C614,BETAW20T!O614,"")</f>
        <v/>
      </c>
    </row>
    <row r="615" spans="2:16" x14ac:dyDescent="0.3">
      <c r="B615" s="21">
        <f>BETAW20T!B615</f>
        <v>43518</v>
      </c>
      <c r="C615" s="73">
        <f t="shared" si="41"/>
        <v>0</v>
      </c>
      <c r="D615" s="20" t="str">
        <f>IF($C615,BETAW20T!C615,"")</f>
        <v/>
      </c>
      <c r="E615" s="19" t="str">
        <f>IF($C615,BETAW20T!D615,"")</f>
        <v/>
      </c>
      <c r="F615" s="16" t="str">
        <f>IF($C615,BETAW20T!E615,"")</f>
        <v/>
      </c>
      <c r="G615" s="16" t="str">
        <f>IF($C615,BETAW20T!F615,"")</f>
        <v/>
      </c>
      <c r="H615" s="17" t="str">
        <f>IF($C615,BETAW20T!G615,"")</f>
        <v/>
      </c>
      <c r="I615" s="16" t="str">
        <f>IF($C615,BETAW20T!H615,"")</f>
        <v/>
      </c>
      <c r="J615" s="18" t="str">
        <f>IF($C615,BETAW20T!I615,"")</f>
        <v/>
      </c>
      <c r="K615" s="17" t="str">
        <f>IF($C615,BETAW20T!J615,"")</f>
        <v/>
      </c>
      <c r="L615" s="16" t="str">
        <f>IF($C615,BETAW20T!K615,"")</f>
        <v/>
      </c>
      <c r="M615" s="15" t="str">
        <f>IF($C615,BETAW20T!L615,"")</f>
        <v/>
      </c>
      <c r="N615" s="14" t="str">
        <f>IF($C615,BETAW20T!M615,"")</f>
        <v/>
      </c>
      <c r="O615" s="13" t="str">
        <f>IF($C615,BETAW20T!N615,"")</f>
        <v/>
      </c>
      <c r="P615" s="12" t="str">
        <f>IF($C615,BETAW20T!O615,"")</f>
        <v/>
      </c>
    </row>
    <row r="616" spans="2:16" x14ac:dyDescent="0.3">
      <c r="B616" s="21">
        <f>BETAW20T!B616</f>
        <v>43517</v>
      </c>
      <c r="C616" s="73">
        <f t="shared" si="41"/>
        <v>0</v>
      </c>
      <c r="D616" s="20" t="str">
        <f>IF($C616,BETAW20T!C616,"")</f>
        <v/>
      </c>
      <c r="E616" s="19" t="str">
        <f>IF($C616,BETAW20T!D616,"")</f>
        <v/>
      </c>
      <c r="F616" s="16" t="str">
        <f>IF($C616,BETAW20T!E616,"")</f>
        <v/>
      </c>
      <c r="G616" s="16" t="str">
        <f>IF($C616,BETAW20T!F616,"")</f>
        <v/>
      </c>
      <c r="H616" s="17" t="str">
        <f>IF($C616,BETAW20T!G616,"")</f>
        <v/>
      </c>
      <c r="I616" s="16" t="str">
        <f>IF($C616,BETAW20T!H616,"")</f>
        <v/>
      </c>
      <c r="J616" s="18" t="str">
        <f>IF($C616,BETAW20T!I616,"")</f>
        <v/>
      </c>
      <c r="K616" s="17" t="str">
        <f>IF($C616,BETAW20T!J616,"")</f>
        <v/>
      </c>
      <c r="L616" s="16" t="str">
        <f>IF($C616,BETAW20T!K616,"")</f>
        <v/>
      </c>
      <c r="M616" s="15" t="str">
        <f>IF($C616,BETAW20T!L616,"")</f>
        <v/>
      </c>
      <c r="N616" s="14" t="str">
        <f>IF($C616,BETAW20T!M616,"")</f>
        <v/>
      </c>
      <c r="O616" s="13" t="str">
        <f>IF($C616,BETAW20T!N616,"")</f>
        <v/>
      </c>
      <c r="P616" s="12" t="str">
        <f>IF($C616,BETAW20T!O616,"")</f>
        <v/>
      </c>
    </row>
    <row r="617" spans="2:16" x14ac:dyDescent="0.3">
      <c r="B617" s="21">
        <f>BETAW20T!B617</f>
        <v>43516</v>
      </c>
      <c r="C617" s="73">
        <f t="shared" si="41"/>
        <v>0</v>
      </c>
      <c r="D617" s="20" t="str">
        <f>IF($C617,BETAW20T!C617,"")</f>
        <v/>
      </c>
      <c r="E617" s="19" t="str">
        <f>IF($C617,BETAW20T!D617,"")</f>
        <v/>
      </c>
      <c r="F617" s="16" t="str">
        <f>IF($C617,BETAW20T!E617,"")</f>
        <v/>
      </c>
      <c r="G617" s="16" t="str">
        <f>IF($C617,BETAW20T!F617,"")</f>
        <v/>
      </c>
      <c r="H617" s="17" t="str">
        <f>IF($C617,BETAW20T!G617,"")</f>
        <v/>
      </c>
      <c r="I617" s="16" t="str">
        <f>IF($C617,BETAW20T!H617,"")</f>
        <v/>
      </c>
      <c r="J617" s="18" t="str">
        <f>IF($C617,BETAW20T!I617,"")</f>
        <v/>
      </c>
      <c r="K617" s="17" t="str">
        <f>IF($C617,BETAW20T!J617,"")</f>
        <v/>
      </c>
      <c r="L617" s="16" t="str">
        <f>IF($C617,BETAW20T!K617,"")</f>
        <v/>
      </c>
      <c r="M617" s="15" t="str">
        <f>IF($C617,BETAW20T!L617,"")</f>
        <v/>
      </c>
      <c r="N617" s="14" t="str">
        <f>IF($C617,BETAW20T!M617,"")</f>
        <v/>
      </c>
      <c r="O617" s="13" t="str">
        <f>IF($C617,BETAW20T!N617,"")</f>
        <v/>
      </c>
      <c r="P617" s="12" t="str">
        <f>IF($C617,BETAW20T!O617,"")</f>
        <v/>
      </c>
    </row>
    <row r="618" spans="2:16" x14ac:dyDescent="0.3">
      <c r="B618" s="21">
        <f>BETAW20T!B618</f>
        <v>43515</v>
      </c>
      <c r="C618" s="73">
        <f t="shared" si="41"/>
        <v>0</v>
      </c>
      <c r="D618" s="20" t="str">
        <f>IF($C618,BETAW20T!C618,"")</f>
        <v/>
      </c>
      <c r="E618" s="19" t="str">
        <f>IF($C618,BETAW20T!D618,"")</f>
        <v/>
      </c>
      <c r="F618" s="16" t="str">
        <f>IF($C618,BETAW20T!E618,"")</f>
        <v/>
      </c>
      <c r="G618" s="16" t="str">
        <f>IF($C618,BETAW20T!F618,"")</f>
        <v/>
      </c>
      <c r="H618" s="17" t="str">
        <f>IF($C618,BETAW20T!G618,"")</f>
        <v/>
      </c>
      <c r="I618" s="16" t="str">
        <f>IF($C618,BETAW20T!H618,"")</f>
        <v/>
      </c>
      <c r="J618" s="18" t="str">
        <f>IF($C618,BETAW20T!I618,"")</f>
        <v/>
      </c>
      <c r="K618" s="17" t="str">
        <f>IF($C618,BETAW20T!J618,"")</f>
        <v/>
      </c>
      <c r="L618" s="16" t="str">
        <f>IF($C618,BETAW20T!K618,"")</f>
        <v/>
      </c>
      <c r="M618" s="15" t="str">
        <f>IF($C618,BETAW20T!L618,"")</f>
        <v/>
      </c>
      <c r="N618" s="14" t="str">
        <f>IF($C618,BETAW20T!M618,"")</f>
        <v/>
      </c>
      <c r="O618" s="13" t="str">
        <f>IF($C618,BETAW20T!N618,"")</f>
        <v/>
      </c>
      <c r="P618" s="12" t="str">
        <f>IF($C618,BETAW20T!O618,"")</f>
        <v/>
      </c>
    </row>
    <row r="619" spans="2:16" x14ac:dyDescent="0.3">
      <c r="B619" s="21">
        <f>BETAW20T!B619</f>
        <v>43514</v>
      </c>
      <c r="C619" s="73">
        <f t="shared" si="41"/>
        <v>0</v>
      </c>
      <c r="D619" s="20" t="str">
        <f>IF($C619,BETAW20T!C619,"")</f>
        <v/>
      </c>
      <c r="E619" s="19" t="str">
        <f>IF($C619,BETAW20T!D619,"")</f>
        <v/>
      </c>
      <c r="F619" s="16" t="str">
        <f>IF($C619,BETAW20T!E619,"")</f>
        <v/>
      </c>
      <c r="G619" s="16" t="str">
        <f>IF($C619,BETAW20T!F619,"")</f>
        <v/>
      </c>
      <c r="H619" s="17" t="str">
        <f>IF($C619,BETAW20T!G619,"")</f>
        <v/>
      </c>
      <c r="I619" s="16" t="str">
        <f>IF($C619,BETAW20T!H619,"")</f>
        <v/>
      </c>
      <c r="J619" s="18" t="str">
        <f>IF($C619,BETAW20T!I619,"")</f>
        <v/>
      </c>
      <c r="K619" s="17" t="str">
        <f>IF($C619,BETAW20T!J619,"")</f>
        <v/>
      </c>
      <c r="L619" s="16" t="str">
        <f>IF($C619,BETAW20T!K619,"")</f>
        <v/>
      </c>
      <c r="M619" s="15" t="str">
        <f>IF($C619,BETAW20T!L619,"")</f>
        <v/>
      </c>
      <c r="N619" s="14" t="str">
        <f>IF($C619,BETAW20T!M619,"")</f>
        <v/>
      </c>
      <c r="O619" s="13" t="str">
        <f>IF($C619,BETAW20T!N619,"")</f>
        <v/>
      </c>
      <c r="P619" s="12" t="str">
        <f>IF($C619,BETAW20T!O619,"")</f>
        <v/>
      </c>
    </row>
    <row r="620" spans="2:16" x14ac:dyDescent="0.3">
      <c r="B620" s="21">
        <f>BETAW20T!B620</f>
        <v>43511</v>
      </c>
      <c r="C620" s="73">
        <f t="shared" si="41"/>
        <v>0</v>
      </c>
      <c r="D620" s="20" t="str">
        <f>IF($C620,BETAW20T!C620,"")</f>
        <v/>
      </c>
      <c r="E620" s="19" t="str">
        <f>IF($C620,BETAW20T!D620,"")</f>
        <v/>
      </c>
      <c r="F620" s="16" t="str">
        <f>IF($C620,BETAW20T!E620,"")</f>
        <v/>
      </c>
      <c r="G620" s="16" t="str">
        <f>IF($C620,BETAW20T!F620,"")</f>
        <v/>
      </c>
      <c r="H620" s="17" t="str">
        <f>IF($C620,BETAW20T!G620,"")</f>
        <v/>
      </c>
      <c r="I620" s="16" t="str">
        <f>IF($C620,BETAW20T!H620,"")</f>
        <v/>
      </c>
      <c r="J620" s="18" t="str">
        <f>IF($C620,BETAW20T!I620,"")</f>
        <v/>
      </c>
      <c r="K620" s="17" t="str">
        <f>IF($C620,BETAW20T!J620,"")</f>
        <v/>
      </c>
      <c r="L620" s="16" t="str">
        <f>IF($C620,BETAW20T!K620,"")</f>
        <v/>
      </c>
      <c r="M620" s="15" t="str">
        <f>IF($C620,BETAW20T!L620,"")</f>
        <v/>
      </c>
      <c r="N620" s="14" t="str">
        <f>IF($C620,BETAW20T!M620,"")</f>
        <v/>
      </c>
      <c r="O620" s="13" t="str">
        <f>IF($C620,BETAW20T!N620,"")</f>
        <v/>
      </c>
      <c r="P620" s="12" t="str">
        <f>IF($C620,BETAW20T!O620,"")</f>
        <v/>
      </c>
    </row>
    <row r="621" spans="2:16" x14ac:dyDescent="0.3">
      <c r="B621" s="21">
        <f>BETAW20T!B621</f>
        <v>43510</v>
      </c>
      <c r="C621" s="73">
        <f t="shared" si="41"/>
        <v>0</v>
      </c>
      <c r="D621" s="20" t="str">
        <f>IF($C621,BETAW20T!C621,"")</f>
        <v/>
      </c>
      <c r="E621" s="19" t="str">
        <f>IF($C621,BETAW20T!D621,"")</f>
        <v/>
      </c>
      <c r="F621" s="16" t="str">
        <f>IF($C621,BETAW20T!E621,"")</f>
        <v/>
      </c>
      <c r="G621" s="16" t="str">
        <f>IF($C621,BETAW20T!F621,"")</f>
        <v/>
      </c>
      <c r="H621" s="17" t="str">
        <f>IF($C621,BETAW20T!G621,"")</f>
        <v/>
      </c>
      <c r="I621" s="16" t="str">
        <f>IF($C621,BETAW20T!H621,"")</f>
        <v/>
      </c>
      <c r="J621" s="18" t="str">
        <f>IF($C621,BETAW20T!I621,"")</f>
        <v/>
      </c>
      <c r="K621" s="17" t="str">
        <f>IF($C621,BETAW20T!J621,"")</f>
        <v/>
      </c>
      <c r="L621" s="16" t="str">
        <f>IF($C621,BETAW20T!K621,"")</f>
        <v/>
      </c>
      <c r="M621" s="15" t="str">
        <f>IF($C621,BETAW20T!L621,"")</f>
        <v/>
      </c>
      <c r="N621" s="14" t="str">
        <f>IF($C621,BETAW20T!M621,"")</f>
        <v/>
      </c>
      <c r="O621" s="13" t="str">
        <f>IF($C621,BETAW20T!N621,"")</f>
        <v/>
      </c>
      <c r="P621" s="12" t="str">
        <f>IF($C621,BETAW20T!O621,"")</f>
        <v/>
      </c>
    </row>
    <row r="622" spans="2:16" x14ac:dyDescent="0.3">
      <c r="B622" s="21">
        <f>BETAW20T!B622</f>
        <v>43509</v>
      </c>
      <c r="C622" s="73">
        <f t="shared" si="41"/>
        <v>0</v>
      </c>
      <c r="D622" s="20" t="str">
        <f>IF($C622,BETAW20T!C622,"")</f>
        <v/>
      </c>
      <c r="E622" s="19" t="str">
        <f>IF($C622,BETAW20T!D622,"")</f>
        <v/>
      </c>
      <c r="F622" s="16" t="str">
        <f>IF($C622,BETAW20T!E622,"")</f>
        <v/>
      </c>
      <c r="G622" s="16" t="str">
        <f>IF($C622,BETAW20T!F622,"")</f>
        <v/>
      </c>
      <c r="H622" s="17" t="str">
        <f>IF($C622,BETAW20T!G622,"")</f>
        <v/>
      </c>
      <c r="I622" s="16" t="str">
        <f>IF($C622,BETAW20T!H622,"")</f>
        <v/>
      </c>
      <c r="J622" s="18" t="str">
        <f>IF($C622,BETAW20T!I622,"")</f>
        <v/>
      </c>
      <c r="K622" s="17" t="str">
        <f>IF($C622,BETAW20T!J622,"")</f>
        <v/>
      </c>
      <c r="L622" s="16" t="str">
        <f>IF($C622,BETAW20T!K622,"")</f>
        <v/>
      </c>
      <c r="M622" s="15" t="str">
        <f>IF($C622,BETAW20T!L622,"")</f>
        <v/>
      </c>
      <c r="N622" s="14" t="str">
        <f>IF($C622,BETAW20T!M622,"")</f>
        <v/>
      </c>
      <c r="O622" s="13" t="str">
        <f>IF($C622,BETAW20T!N622,"")</f>
        <v/>
      </c>
      <c r="P622" s="12" t="str">
        <f>IF($C622,BETAW20T!O622,"")</f>
        <v/>
      </c>
    </row>
    <row r="623" spans="2:16" x14ac:dyDescent="0.3">
      <c r="B623" s="21">
        <f>BETAW20T!B623</f>
        <v>43508</v>
      </c>
      <c r="C623" s="73">
        <f t="shared" si="41"/>
        <v>0</v>
      </c>
      <c r="D623" s="20" t="str">
        <f>IF($C623,BETAW20T!C623,"")</f>
        <v/>
      </c>
      <c r="E623" s="19" t="str">
        <f>IF($C623,BETAW20T!D623,"")</f>
        <v/>
      </c>
      <c r="F623" s="16" t="str">
        <f>IF($C623,BETAW20T!E623,"")</f>
        <v/>
      </c>
      <c r="G623" s="16" t="str">
        <f>IF($C623,BETAW20T!F623,"")</f>
        <v/>
      </c>
      <c r="H623" s="17" t="str">
        <f>IF($C623,BETAW20T!G623,"")</f>
        <v/>
      </c>
      <c r="I623" s="16" t="str">
        <f>IF($C623,BETAW20T!H623,"")</f>
        <v/>
      </c>
      <c r="J623" s="18" t="str">
        <f>IF($C623,BETAW20T!I623,"")</f>
        <v/>
      </c>
      <c r="K623" s="17" t="str">
        <f>IF($C623,BETAW20T!J623,"")</f>
        <v/>
      </c>
      <c r="L623" s="16" t="str">
        <f>IF($C623,BETAW20T!K623,"")</f>
        <v/>
      </c>
      <c r="M623" s="15" t="str">
        <f>IF($C623,BETAW20T!L623,"")</f>
        <v/>
      </c>
      <c r="N623" s="14" t="str">
        <f>IF($C623,BETAW20T!M623,"")</f>
        <v/>
      </c>
      <c r="O623" s="13" t="str">
        <f>IF($C623,BETAW20T!N623,"")</f>
        <v/>
      </c>
      <c r="P623" s="12" t="str">
        <f>IF($C623,BETAW20T!O623,"")</f>
        <v/>
      </c>
    </row>
    <row r="624" spans="2:16" x14ac:dyDescent="0.3">
      <c r="B624" s="21">
        <f>BETAW20T!B624</f>
        <v>43507</v>
      </c>
      <c r="C624" s="73">
        <f t="shared" si="41"/>
        <v>0</v>
      </c>
      <c r="D624" s="20" t="str">
        <f>IF($C624,BETAW20T!C624,"")</f>
        <v/>
      </c>
      <c r="E624" s="19" t="str">
        <f>IF($C624,BETAW20T!D624,"")</f>
        <v/>
      </c>
      <c r="F624" s="16" t="str">
        <f>IF($C624,BETAW20T!E624,"")</f>
        <v/>
      </c>
      <c r="G624" s="16" t="str">
        <f>IF($C624,BETAW20T!F624,"")</f>
        <v/>
      </c>
      <c r="H624" s="17" t="str">
        <f>IF($C624,BETAW20T!G624,"")</f>
        <v/>
      </c>
      <c r="I624" s="16" t="str">
        <f>IF($C624,BETAW20T!H624,"")</f>
        <v/>
      </c>
      <c r="J624" s="18" t="str">
        <f>IF($C624,BETAW20T!I624,"")</f>
        <v/>
      </c>
      <c r="K624" s="17" t="str">
        <f>IF($C624,BETAW20T!J624,"")</f>
        <v/>
      </c>
      <c r="L624" s="16" t="str">
        <f>IF($C624,BETAW20T!K624,"")</f>
        <v/>
      </c>
      <c r="M624" s="15" t="str">
        <f>IF($C624,BETAW20T!L624,"")</f>
        <v/>
      </c>
      <c r="N624" s="14" t="str">
        <f>IF($C624,BETAW20T!M624,"")</f>
        <v/>
      </c>
      <c r="O624" s="13" t="str">
        <f>IF($C624,BETAW20T!N624,"")</f>
        <v/>
      </c>
      <c r="P624" s="12" t="str">
        <f>IF($C624,BETAW20T!O624,"")</f>
        <v/>
      </c>
    </row>
    <row r="625" spans="2:16" x14ac:dyDescent="0.3">
      <c r="B625" s="21">
        <f>BETAW20T!B625</f>
        <v>43504</v>
      </c>
      <c r="C625" s="73">
        <f t="shared" si="41"/>
        <v>0</v>
      </c>
      <c r="D625" s="20" t="str">
        <f>IF($C625,BETAW20T!C625,"")</f>
        <v/>
      </c>
      <c r="E625" s="19" t="str">
        <f>IF($C625,BETAW20T!D625,"")</f>
        <v/>
      </c>
      <c r="F625" s="16" t="str">
        <f>IF($C625,BETAW20T!E625,"")</f>
        <v/>
      </c>
      <c r="G625" s="16" t="str">
        <f>IF($C625,BETAW20T!F625,"")</f>
        <v/>
      </c>
      <c r="H625" s="17" t="str">
        <f>IF($C625,BETAW20T!G625,"")</f>
        <v/>
      </c>
      <c r="I625" s="16" t="str">
        <f>IF($C625,BETAW20T!H625,"")</f>
        <v/>
      </c>
      <c r="J625" s="18" t="str">
        <f>IF($C625,BETAW20T!I625,"")</f>
        <v/>
      </c>
      <c r="K625" s="17" t="str">
        <f>IF($C625,BETAW20T!J625,"")</f>
        <v/>
      </c>
      <c r="L625" s="16" t="str">
        <f>IF($C625,BETAW20T!K625,"")</f>
        <v/>
      </c>
      <c r="M625" s="15" t="str">
        <f>IF($C625,BETAW20T!L625,"")</f>
        <v/>
      </c>
      <c r="N625" s="14" t="str">
        <f>IF($C625,BETAW20T!M625,"")</f>
        <v/>
      </c>
      <c r="O625" s="13" t="str">
        <f>IF($C625,BETAW20T!N625,"")</f>
        <v/>
      </c>
      <c r="P625" s="12" t="str">
        <f>IF($C625,BETAW20T!O625,"")</f>
        <v/>
      </c>
    </row>
    <row r="626" spans="2:16" x14ac:dyDescent="0.3">
      <c r="B626" s="21">
        <f>BETAW20T!B626</f>
        <v>43503</v>
      </c>
      <c r="C626" s="73">
        <f t="shared" si="41"/>
        <v>0</v>
      </c>
      <c r="D626" s="20" t="str">
        <f>IF($C626,BETAW20T!C626,"")</f>
        <v/>
      </c>
      <c r="E626" s="19" t="str">
        <f>IF($C626,BETAW20T!D626,"")</f>
        <v/>
      </c>
      <c r="F626" s="16" t="str">
        <f>IF($C626,BETAW20T!E626,"")</f>
        <v/>
      </c>
      <c r="G626" s="16" t="str">
        <f>IF($C626,BETAW20T!F626,"")</f>
        <v/>
      </c>
      <c r="H626" s="17" t="str">
        <f>IF($C626,BETAW20T!G626,"")</f>
        <v/>
      </c>
      <c r="I626" s="16" t="str">
        <f>IF($C626,BETAW20T!H626,"")</f>
        <v/>
      </c>
      <c r="J626" s="18" t="str">
        <f>IF($C626,BETAW20T!I626,"")</f>
        <v/>
      </c>
      <c r="K626" s="17" t="str">
        <f>IF($C626,BETAW20T!J626,"")</f>
        <v/>
      </c>
      <c r="L626" s="16" t="str">
        <f>IF($C626,BETAW20T!K626,"")</f>
        <v/>
      </c>
      <c r="M626" s="15" t="str">
        <f>IF($C626,BETAW20T!L626,"")</f>
        <v/>
      </c>
      <c r="N626" s="14" t="str">
        <f>IF($C626,BETAW20T!M626,"")</f>
        <v/>
      </c>
      <c r="O626" s="13" t="str">
        <f>IF($C626,BETAW20T!N626,"")</f>
        <v/>
      </c>
      <c r="P626" s="12" t="str">
        <f>IF($C626,BETAW20T!O626,"")</f>
        <v/>
      </c>
    </row>
    <row r="627" spans="2:16" x14ac:dyDescent="0.3">
      <c r="B627" s="21">
        <f>BETAW20T!B627</f>
        <v>43502</v>
      </c>
      <c r="C627" s="73">
        <f t="shared" si="41"/>
        <v>0</v>
      </c>
      <c r="D627" s="20" t="str">
        <f>IF($C627,BETAW20T!C627,"")</f>
        <v/>
      </c>
      <c r="E627" s="19" t="str">
        <f>IF($C627,BETAW20T!D627,"")</f>
        <v/>
      </c>
      <c r="F627" s="16" t="str">
        <f>IF($C627,BETAW20T!E627,"")</f>
        <v/>
      </c>
      <c r="G627" s="16" t="str">
        <f>IF($C627,BETAW20T!F627,"")</f>
        <v/>
      </c>
      <c r="H627" s="17" t="str">
        <f>IF($C627,BETAW20T!G627,"")</f>
        <v/>
      </c>
      <c r="I627" s="16" t="str">
        <f>IF($C627,BETAW20T!H627,"")</f>
        <v/>
      </c>
      <c r="J627" s="18" t="str">
        <f>IF($C627,BETAW20T!I627,"")</f>
        <v/>
      </c>
      <c r="K627" s="17" t="str">
        <f>IF($C627,BETAW20T!J627,"")</f>
        <v/>
      </c>
      <c r="L627" s="16" t="str">
        <f>IF($C627,BETAW20T!K627,"")</f>
        <v/>
      </c>
      <c r="M627" s="15" t="str">
        <f>IF($C627,BETAW20T!L627,"")</f>
        <v/>
      </c>
      <c r="N627" s="14" t="str">
        <f>IF($C627,BETAW20T!M627,"")</f>
        <v/>
      </c>
      <c r="O627" s="13" t="str">
        <f>IF($C627,BETAW20T!N627,"")</f>
        <v/>
      </c>
      <c r="P627" s="12" t="str">
        <f>IF($C627,BETAW20T!O627,"")</f>
        <v/>
      </c>
    </row>
    <row r="628" spans="2:16" x14ac:dyDescent="0.3">
      <c r="B628" s="21">
        <f>BETAW20T!B628</f>
        <v>43501</v>
      </c>
      <c r="C628" s="73">
        <f t="shared" si="41"/>
        <v>0</v>
      </c>
      <c r="D628" s="20" t="str">
        <f>IF($C628,BETAW20T!C628,"")</f>
        <v/>
      </c>
      <c r="E628" s="19" t="str">
        <f>IF($C628,BETAW20T!D628,"")</f>
        <v/>
      </c>
      <c r="F628" s="16" t="str">
        <f>IF($C628,BETAW20T!E628,"")</f>
        <v/>
      </c>
      <c r="G628" s="16" t="str">
        <f>IF($C628,BETAW20T!F628,"")</f>
        <v/>
      </c>
      <c r="H628" s="17" t="str">
        <f>IF($C628,BETAW20T!G628,"")</f>
        <v/>
      </c>
      <c r="I628" s="16" t="str">
        <f>IF($C628,BETAW20T!H628,"")</f>
        <v/>
      </c>
      <c r="J628" s="18" t="str">
        <f>IF($C628,BETAW20T!I628,"")</f>
        <v/>
      </c>
      <c r="K628" s="17" t="str">
        <f>IF($C628,BETAW20T!J628,"")</f>
        <v/>
      </c>
      <c r="L628" s="16" t="str">
        <f>IF($C628,BETAW20T!K628,"")</f>
        <v/>
      </c>
      <c r="M628" s="15" t="str">
        <f>IF($C628,BETAW20T!L628,"")</f>
        <v/>
      </c>
      <c r="N628" s="14" t="str">
        <f>IF($C628,BETAW20T!M628,"")</f>
        <v/>
      </c>
      <c r="O628" s="13" t="str">
        <f>IF($C628,BETAW20T!N628,"")</f>
        <v/>
      </c>
      <c r="P628" s="12" t="str">
        <f>IF($C628,BETAW20T!O628,"")</f>
        <v/>
      </c>
    </row>
    <row r="629" spans="2:16" x14ac:dyDescent="0.3">
      <c r="B629" s="21">
        <f>BETAW20T!B629</f>
        <v>43500</v>
      </c>
      <c r="C629" s="73">
        <f t="shared" si="41"/>
        <v>0</v>
      </c>
      <c r="D629" s="20" t="str">
        <f>IF($C629,BETAW20T!C629,"")</f>
        <v/>
      </c>
      <c r="E629" s="19" t="str">
        <f>IF($C629,BETAW20T!D629,"")</f>
        <v/>
      </c>
      <c r="F629" s="16" t="str">
        <f>IF($C629,BETAW20T!E629,"")</f>
        <v/>
      </c>
      <c r="G629" s="16" t="str">
        <f>IF($C629,BETAW20T!F629,"")</f>
        <v/>
      </c>
      <c r="H629" s="17" t="str">
        <f>IF($C629,BETAW20T!G629,"")</f>
        <v/>
      </c>
      <c r="I629" s="16" t="str">
        <f>IF($C629,BETAW20T!H629,"")</f>
        <v/>
      </c>
      <c r="J629" s="18" t="str">
        <f>IF($C629,BETAW20T!I629,"")</f>
        <v/>
      </c>
      <c r="K629" s="17" t="str">
        <f>IF($C629,BETAW20T!J629,"")</f>
        <v/>
      </c>
      <c r="L629" s="16" t="str">
        <f>IF($C629,BETAW20T!K629,"")</f>
        <v/>
      </c>
      <c r="M629" s="15" t="str">
        <f>IF($C629,BETAW20T!L629,"")</f>
        <v/>
      </c>
      <c r="N629" s="14" t="str">
        <f>IF($C629,BETAW20T!M629,"")</f>
        <v/>
      </c>
      <c r="O629" s="13" t="str">
        <f>IF($C629,BETAW20T!N629,"")</f>
        <v/>
      </c>
      <c r="P629" s="12" t="str">
        <f>IF($C629,BETAW20T!O629,"")</f>
        <v/>
      </c>
    </row>
    <row r="630" spans="2:16" x14ac:dyDescent="0.3">
      <c r="B630" s="21">
        <f>BETAW20T!B630</f>
        <v>43497</v>
      </c>
      <c r="C630" s="73">
        <f t="shared" si="41"/>
        <v>0</v>
      </c>
      <c r="D630" s="20" t="str">
        <f>IF($C630,BETAW20T!C630,"")</f>
        <v/>
      </c>
      <c r="E630" s="19" t="str">
        <f>IF($C630,BETAW20T!D630,"")</f>
        <v/>
      </c>
      <c r="F630" s="16" t="str">
        <f>IF($C630,BETAW20T!E630,"")</f>
        <v/>
      </c>
      <c r="G630" s="16" t="str">
        <f>IF($C630,BETAW20T!F630,"")</f>
        <v/>
      </c>
      <c r="H630" s="17" t="str">
        <f>IF($C630,BETAW20T!G630,"")</f>
        <v/>
      </c>
      <c r="I630" s="16" t="str">
        <f>IF($C630,BETAW20T!H630,"")</f>
        <v/>
      </c>
      <c r="J630" s="18" t="str">
        <f>IF($C630,BETAW20T!I630,"")</f>
        <v/>
      </c>
      <c r="K630" s="17" t="str">
        <f>IF($C630,BETAW20T!J630,"")</f>
        <v/>
      </c>
      <c r="L630" s="16" t="str">
        <f>IF($C630,BETAW20T!K630,"")</f>
        <v/>
      </c>
      <c r="M630" s="15" t="str">
        <f>IF($C630,BETAW20T!L630,"")</f>
        <v/>
      </c>
      <c r="N630" s="14" t="str">
        <f>IF($C630,BETAW20T!M630,"")</f>
        <v/>
      </c>
      <c r="O630" s="13" t="str">
        <f>IF($C630,BETAW20T!N630,"")</f>
        <v/>
      </c>
      <c r="P630" s="12" t="str">
        <f>IF($C630,BETAW20T!O630,"")</f>
        <v/>
      </c>
    </row>
    <row r="631" spans="2:16" x14ac:dyDescent="0.3">
      <c r="B631" s="21">
        <f>BETAW20T!B631</f>
        <v>43496</v>
      </c>
      <c r="C631" s="73">
        <f t="shared" si="41"/>
        <v>0</v>
      </c>
      <c r="D631" s="20" t="str">
        <f>IF($C631,BETAW20T!C631,"")</f>
        <v/>
      </c>
      <c r="E631" s="19" t="str">
        <f>IF($C631,BETAW20T!D631,"")</f>
        <v/>
      </c>
      <c r="F631" s="16" t="str">
        <f>IF($C631,BETAW20T!E631,"")</f>
        <v/>
      </c>
      <c r="G631" s="16" t="str">
        <f>IF($C631,BETAW20T!F631,"")</f>
        <v/>
      </c>
      <c r="H631" s="17" t="str">
        <f>IF($C631,BETAW20T!G631,"")</f>
        <v/>
      </c>
      <c r="I631" s="16" t="str">
        <f>IF($C631,BETAW20T!H631,"")</f>
        <v/>
      </c>
      <c r="J631" s="18" t="str">
        <f>IF($C631,BETAW20T!I631,"")</f>
        <v/>
      </c>
      <c r="K631" s="17" t="str">
        <f>IF($C631,BETAW20T!J631,"")</f>
        <v/>
      </c>
      <c r="L631" s="16" t="str">
        <f>IF($C631,BETAW20T!K631,"")</f>
        <v/>
      </c>
      <c r="M631" s="15" t="str">
        <f>IF($C631,BETAW20T!L631,"")</f>
        <v/>
      </c>
      <c r="N631" s="14" t="str">
        <f>IF($C631,BETAW20T!M631,"")</f>
        <v/>
      </c>
      <c r="O631" s="13" t="str">
        <f>IF($C631,BETAW20T!N631,"")</f>
        <v/>
      </c>
      <c r="P631" s="12" t="str">
        <f>IF($C631,BETAW20T!O631,"")</f>
        <v/>
      </c>
    </row>
    <row r="632" spans="2:16" x14ac:dyDescent="0.3">
      <c r="B632" s="21">
        <f>BETAW20T!B632</f>
        <v>43495</v>
      </c>
      <c r="C632" s="73">
        <f t="shared" si="41"/>
        <v>0</v>
      </c>
      <c r="D632" s="20" t="str">
        <f>IF($C632,BETAW20T!C632,"")</f>
        <v/>
      </c>
      <c r="E632" s="19" t="str">
        <f>IF($C632,BETAW20T!D632,"")</f>
        <v/>
      </c>
      <c r="F632" s="16" t="str">
        <f>IF($C632,BETAW20T!E632,"")</f>
        <v/>
      </c>
      <c r="G632" s="16" t="str">
        <f>IF($C632,BETAW20T!F632,"")</f>
        <v/>
      </c>
      <c r="H632" s="17" t="str">
        <f>IF($C632,BETAW20T!G632,"")</f>
        <v/>
      </c>
      <c r="I632" s="16" t="str">
        <f>IF($C632,BETAW20T!H632,"")</f>
        <v/>
      </c>
      <c r="J632" s="18" t="str">
        <f>IF($C632,BETAW20T!I632,"")</f>
        <v/>
      </c>
      <c r="K632" s="17" t="str">
        <f>IF($C632,BETAW20T!J632,"")</f>
        <v/>
      </c>
      <c r="L632" s="16" t="str">
        <f>IF($C632,BETAW20T!K632,"")</f>
        <v/>
      </c>
      <c r="M632" s="15" t="str">
        <f>IF($C632,BETAW20T!L632,"")</f>
        <v/>
      </c>
      <c r="N632" s="14" t="str">
        <f>IF($C632,BETAW20T!M632,"")</f>
        <v/>
      </c>
      <c r="O632" s="13" t="str">
        <f>IF($C632,BETAW20T!N632,"")</f>
        <v/>
      </c>
      <c r="P632" s="12" t="str">
        <f>IF($C632,BETAW20T!O632,"")</f>
        <v/>
      </c>
    </row>
    <row r="633" spans="2:16" x14ac:dyDescent="0.3">
      <c r="B633" s="21">
        <f>BETAW20T!B633</f>
        <v>43494</v>
      </c>
      <c r="C633" s="73">
        <f t="shared" si="41"/>
        <v>0</v>
      </c>
      <c r="D633" s="20" t="str">
        <f>IF($C633,BETAW20T!C633,"")</f>
        <v/>
      </c>
      <c r="E633" s="19" t="str">
        <f>IF($C633,BETAW20T!D633,"")</f>
        <v/>
      </c>
      <c r="F633" s="16" t="str">
        <f>IF($C633,BETAW20T!E633,"")</f>
        <v/>
      </c>
      <c r="G633" s="16" t="str">
        <f>IF($C633,BETAW20T!F633,"")</f>
        <v/>
      </c>
      <c r="H633" s="17" t="str">
        <f>IF($C633,BETAW20T!G633,"")</f>
        <v/>
      </c>
      <c r="I633" s="16" t="str">
        <f>IF($C633,BETAW20T!H633,"")</f>
        <v/>
      </c>
      <c r="J633" s="18" t="str">
        <f>IF($C633,BETAW20T!I633,"")</f>
        <v/>
      </c>
      <c r="K633" s="17" t="str">
        <f>IF($C633,BETAW20T!J633,"")</f>
        <v/>
      </c>
      <c r="L633" s="16" t="str">
        <f>IF($C633,BETAW20T!K633,"")</f>
        <v/>
      </c>
      <c r="M633" s="15" t="str">
        <f>IF($C633,BETAW20T!L633,"")</f>
        <v/>
      </c>
      <c r="N633" s="14" t="str">
        <f>IF($C633,BETAW20T!M633,"")</f>
        <v/>
      </c>
      <c r="O633" s="13" t="str">
        <f>IF($C633,BETAW20T!N633,"")</f>
        <v/>
      </c>
      <c r="P633" s="12" t="str">
        <f>IF($C633,BETAW20T!O633,"")</f>
        <v/>
      </c>
    </row>
    <row r="634" spans="2:16" x14ac:dyDescent="0.3">
      <c r="B634" s="21">
        <f>BETAW20T!B634</f>
        <v>43493</v>
      </c>
      <c r="C634" s="73">
        <f t="shared" si="41"/>
        <v>0</v>
      </c>
      <c r="D634" s="20" t="str">
        <f>IF($C634,BETAW20T!C634,"")</f>
        <v/>
      </c>
      <c r="E634" s="19" t="str">
        <f>IF($C634,BETAW20T!D634,"")</f>
        <v/>
      </c>
      <c r="F634" s="16" t="str">
        <f>IF($C634,BETAW20T!E634,"")</f>
        <v/>
      </c>
      <c r="G634" s="16" t="str">
        <f>IF($C634,BETAW20T!F634,"")</f>
        <v/>
      </c>
      <c r="H634" s="17" t="str">
        <f>IF($C634,BETAW20T!G634,"")</f>
        <v/>
      </c>
      <c r="I634" s="16" t="str">
        <f>IF($C634,BETAW20T!H634,"")</f>
        <v/>
      </c>
      <c r="J634" s="18" t="str">
        <f>IF($C634,BETAW20T!I634,"")</f>
        <v/>
      </c>
      <c r="K634" s="17" t="str">
        <f>IF($C634,BETAW20T!J634,"")</f>
        <v/>
      </c>
      <c r="L634" s="16" t="str">
        <f>IF($C634,BETAW20T!K634,"")</f>
        <v/>
      </c>
      <c r="M634" s="15" t="str">
        <f>IF($C634,BETAW20T!L634,"")</f>
        <v/>
      </c>
      <c r="N634" s="14" t="str">
        <f>IF($C634,BETAW20T!M634,"")</f>
        <v/>
      </c>
      <c r="O634" s="13" t="str">
        <f>IF($C634,BETAW20T!N634,"")</f>
        <v/>
      </c>
      <c r="P634" s="12" t="str">
        <f>IF($C634,BETAW20T!O634,"")</f>
        <v/>
      </c>
    </row>
    <row r="635" spans="2:16" x14ac:dyDescent="0.3">
      <c r="B635" s="21">
        <f>BETAW20T!B635</f>
        <v>43490</v>
      </c>
      <c r="C635" s="73">
        <f t="shared" si="41"/>
        <v>0</v>
      </c>
      <c r="D635" s="20" t="str">
        <f>IF($C635,BETAW20T!C635,"")</f>
        <v/>
      </c>
      <c r="E635" s="19" t="str">
        <f>IF($C635,BETAW20T!D635,"")</f>
        <v/>
      </c>
      <c r="F635" s="16" t="str">
        <f>IF($C635,BETAW20T!E635,"")</f>
        <v/>
      </c>
      <c r="G635" s="16" t="str">
        <f>IF($C635,BETAW20T!F635,"")</f>
        <v/>
      </c>
      <c r="H635" s="17" t="str">
        <f>IF($C635,BETAW20T!G635,"")</f>
        <v/>
      </c>
      <c r="I635" s="16" t="str">
        <f>IF($C635,BETAW20T!H635,"")</f>
        <v/>
      </c>
      <c r="J635" s="18" t="str">
        <f>IF($C635,BETAW20T!I635,"")</f>
        <v/>
      </c>
      <c r="K635" s="17" t="str">
        <f>IF($C635,BETAW20T!J635,"")</f>
        <v/>
      </c>
      <c r="L635" s="16" t="str">
        <f>IF($C635,BETAW20T!K635,"")</f>
        <v/>
      </c>
      <c r="M635" s="15" t="str">
        <f>IF($C635,BETAW20T!L635,"")</f>
        <v/>
      </c>
      <c r="N635" s="14" t="str">
        <f>IF($C635,BETAW20T!M635,"")</f>
        <v/>
      </c>
      <c r="O635" s="13" t="str">
        <f>IF($C635,BETAW20T!N635,"")</f>
        <v/>
      </c>
      <c r="P635" s="12" t="str">
        <f>IF($C635,BETAW20T!O635,"")</f>
        <v/>
      </c>
    </row>
    <row r="636" spans="2:16" x14ac:dyDescent="0.3">
      <c r="B636" s="21">
        <f>BETAW20T!B636</f>
        <v>43489</v>
      </c>
      <c r="C636" s="73">
        <f t="shared" si="41"/>
        <v>0</v>
      </c>
      <c r="D636" s="20" t="str">
        <f>IF($C636,BETAW20T!C636,"")</f>
        <v/>
      </c>
      <c r="E636" s="19" t="str">
        <f>IF($C636,BETAW20T!D636,"")</f>
        <v/>
      </c>
      <c r="F636" s="16" t="str">
        <f>IF($C636,BETAW20T!E636,"")</f>
        <v/>
      </c>
      <c r="G636" s="16" t="str">
        <f>IF($C636,BETAW20T!F636,"")</f>
        <v/>
      </c>
      <c r="H636" s="17" t="str">
        <f>IF($C636,BETAW20T!G636,"")</f>
        <v/>
      </c>
      <c r="I636" s="16" t="str">
        <f>IF($C636,BETAW20T!H636,"")</f>
        <v/>
      </c>
      <c r="J636" s="18" t="str">
        <f>IF($C636,BETAW20T!I636,"")</f>
        <v/>
      </c>
      <c r="K636" s="17" t="str">
        <f>IF($C636,BETAW20T!J636,"")</f>
        <v/>
      </c>
      <c r="L636" s="16" t="str">
        <f>IF($C636,BETAW20T!K636,"")</f>
        <v/>
      </c>
      <c r="M636" s="15" t="str">
        <f>IF($C636,BETAW20T!L636,"")</f>
        <v/>
      </c>
      <c r="N636" s="14" t="str">
        <f>IF($C636,BETAW20T!M636,"")</f>
        <v/>
      </c>
      <c r="O636" s="13" t="str">
        <f>IF($C636,BETAW20T!N636,"")</f>
        <v/>
      </c>
      <c r="P636" s="12" t="str">
        <f>IF($C636,BETAW20T!O636,"")</f>
        <v/>
      </c>
    </row>
    <row r="637" spans="2:16" x14ac:dyDescent="0.3">
      <c r="B637" s="21">
        <f>BETAW20T!B637</f>
        <v>43488</v>
      </c>
      <c r="C637" s="73">
        <f t="shared" si="41"/>
        <v>0</v>
      </c>
      <c r="D637" s="20" t="str">
        <f>IF($C637,BETAW20T!C637,"")</f>
        <v/>
      </c>
      <c r="E637" s="19" t="str">
        <f>IF($C637,BETAW20T!D637,"")</f>
        <v/>
      </c>
      <c r="F637" s="16" t="str">
        <f>IF($C637,BETAW20T!E637,"")</f>
        <v/>
      </c>
      <c r="G637" s="16" t="str">
        <f>IF($C637,BETAW20T!F637,"")</f>
        <v/>
      </c>
      <c r="H637" s="17" t="str">
        <f>IF($C637,BETAW20T!G637,"")</f>
        <v/>
      </c>
      <c r="I637" s="16" t="str">
        <f>IF($C637,BETAW20T!H637,"")</f>
        <v/>
      </c>
      <c r="J637" s="18" t="str">
        <f>IF($C637,BETAW20T!I637,"")</f>
        <v/>
      </c>
      <c r="K637" s="17" t="str">
        <f>IF($C637,BETAW20T!J637,"")</f>
        <v/>
      </c>
      <c r="L637" s="16" t="str">
        <f>IF($C637,BETAW20T!K637,"")</f>
        <v/>
      </c>
      <c r="M637" s="15" t="str">
        <f>IF($C637,BETAW20T!L637,"")</f>
        <v/>
      </c>
      <c r="N637" s="14" t="str">
        <f>IF($C637,BETAW20T!M637,"")</f>
        <v/>
      </c>
      <c r="O637" s="13" t="str">
        <f>IF($C637,BETAW20T!N637,"")</f>
        <v/>
      </c>
      <c r="P637" s="12" t="str">
        <f>IF($C637,BETAW20T!O637,"")</f>
        <v/>
      </c>
    </row>
    <row r="638" spans="2:16" x14ac:dyDescent="0.3">
      <c r="B638" s="21">
        <f>BETAW20T!B638</f>
        <v>43487</v>
      </c>
      <c r="C638" s="73">
        <f t="shared" si="41"/>
        <v>0</v>
      </c>
      <c r="D638" s="20" t="str">
        <f>IF($C638,BETAW20T!C638,"")</f>
        <v/>
      </c>
      <c r="E638" s="19" t="str">
        <f>IF($C638,BETAW20T!D638,"")</f>
        <v/>
      </c>
      <c r="F638" s="16" t="str">
        <f>IF($C638,BETAW20T!E638,"")</f>
        <v/>
      </c>
      <c r="G638" s="16" t="str">
        <f>IF($C638,BETAW20T!F638,"")</f>
        <v/>
      </c>
      <c r="H638" s="17" t="str">
        <f>IF($C638,BETAW20T!G638,"")</f>
        <v/>
      </c>
      <c r="I638" s="16" t="str">
        <f>IF($C638,BETAW20T!H638,"")</f>
        <v/>
      </c>
      <c r="J638" s="18" t="str">
        <f>IF($C638,BETAW20T!I638,"")</f>
        <v/>
      </c>
      <c r="K638" s="17" t="str">
        <f>IF($C638,BETAW20T!J638,"")</f>
        <v/>
      </c>
      <c r="L638" s="16" t="str">
        <f>IF($C638,BETAW20T!K638,"")</f>
        <v/>
      </c>
      <c r="M638" s="15" t="str">
        <f>IF($C638,BETAW20T!L638,"")</f>
        <v/>
      </c>
      <c r="N638" s="14" t="str">
        <f>IF($C638,BETAW20T!M638,"")</f>
        <v/>
      </c>
      <c r="O638" s="13" t="str">
        <f>IF($C638,BETAW20T!N638,"")</f>
        <v/>
      </c>
      <c r="P638" s="12" t="str">
        <f>IF($C638,BETAW20T!O638,"")</f>
        <v/>
      </c>
    </row>
    <row r="639" spans="2:16" x14ac:dyDescent="0.3">
      <c r="B639" s="21">
        <f>BETAW20T!B639</f>
        <v>43486</v>
      </c>
      <c r="C639" s="73">
        <f t="shared" si="41"/>
        <v>0</v>
      </c>
      <c r="D639" s="20" t="str">
        <f>IF($C639,BETAW20T!C639,"")</f>
        <v/>
      </c>
      <c r="E639" s="19" t="str">
        <f>IF($C639,BETAW20T!D639,"")</f>
        <v/>
      </c>
      <c r="F639" s="16" t="str">
        <f>IF($C639,BETAW20T!E639,"")</f>
        <v/>
      </c>
      <c r="G639" s="16" t="str">
        <f>IF($C639,BETAW20T!F639,"")</f>
        <v/>
      </c>
      <c r="H639" s="17" t="str">
        <f>IF($C639,BETAW20T!G639,"")</f>
        <v/>
      </c>
      <c r="I639" s="16" t="str">
        <f>IF($C639,BETAW20T!H639,"")</f>
        <v/>
      </c>
      <c r="J639" s="18" t="str">
        <f>IF($C639,BETAW20T!I639,"")</f>
        <v/>
      </c>
      <c r="K639" s="17" t="str">
        <f>IF($C639,BETAW20T!J639,"")</f>
        <v/>
      </c>
      <c r="L639" s="16" t="str">
        <f>IF($C639,BETAW20T!K639,"")</f>
        <v/>
      </c>
      <c r="M639" s="15" t="str">
        <f>IF($C639,BETAW20T!L639,"")</f>
        <v/>
      </c>
      <c r="N639" s="14" t="str">
        <f>IF($C639,BETAW20T!M639,"")</f>
        <v/>
      </c>
      <c r="O639" s="13" t="str">
        <f>IF($C639,BETAW20T!N639,"")</f>
        <v/>
      </c>
      <c r="P639" s="12" t="str">
        <f>IF($C639,BETAW20T!O639,"")</f>
        <v/>
      </c>
    </row>
    <row r="640" spans="2:16" x14ac:dyDescent="0.3">
      <c r="B640" s="21">
        <f>BETAW20T!B640</f>
        <v>43483</v>
      </c>
      <c r="C640" s="73">
        <f t="shared" si="41"/>
        <v>0</v>
      </c>
      <c r="D640" s="20" t="str">
        <f>IF($C640,BETAW20T!C640,"")</f>
        <v/>
      </c>
      <c r="E640" s="19" t="str">
        <f>IF($C640,BETAW20T!D640,"")</f>
        <v/>
      </c>
      <c r="F640" s="16" t="str">
        <f>IF($C640,BETAW20T!E640,"")</f>
        <v/>
      </c>
      <c r="G640" s="16" t="str">
        <f>IF($C640,BETAW20T!F640,"")</f>
        <v/>
      </c>
      <c r="H640" s="17" t="str">
        <f>IF($C640,BETAW20T!G640,"")</f>
        <v/>
      </c>
      <c r="I640" s="16" t="str">
        <f>IF($C640,BETAW20T!H640,"")</f>
        <v/>
      </c>
      <c r="J640" s="18" t="str">
        <f>IF($C640,BETAW20T!I640,"")</f>
        <v/>
      </c>
      <c r="K640" s="17" t="str">
        <f>IF($C640,BETAW20T!J640,"")</f>
        <v/>
      </c>
      <c r="L640" s="16" t="str">
        <f>IF($C640,BETAW20T!K640,"")</f>
        <v/>
      </c>
      <c r="M640" s="15" t="str">
        <f>IF($C640,BETAW20T!L640,"")</f>
        <v/>
      </c>
      <c r="N640" s="14" t="str">
        <f>IF($C640,BETAW20T!M640,"")</f>
        <v/>
      </c>
      <c r="O640" s="13" t="str">
        <f>IF($C640,BETAW20T!N640,"")</f>
        <v/>
      </c>
      <c r="P640" s="12" t="str">
        <f>IF($C640,BETAW20T!O640,"")</f>
        <v/>
      </c>
    </row>
    <row r="641" spans="2:16" x14ac:dyDescent="0.3">
      <c r="B641" s="21">
        <f>BETAW20T!B641</f>
        <v>43482</v>
      </c>
      <c r="C641" s="73">
        <f t="shared" si="41"/>
        <v>0</v>
      </c>
      <c r="D641" s="20" t="str">
        <f>IF($C641,BETAW20T!C641,"")</f>
        <v/>
      </c>
      <c r="E641" s="19" t="str">
        <f>IF($C641,BETAW20T!D641,"")</f>
        <v/>
      </c>
      <c r="F641" s="16" t="str">
        <f>IF($C641,BETAW20T!E641,"")</f>
        <v/>
      </c>
      <c r="G641" s="16" t="str">
        <f>IF($C641,BETAW20T!F641,"")</f>
        <v/>
      </c>
      <c r="H641" s="17" t="str">
        <f>IF($C641,BETAW20T!G641,"")</f>
        <v/>
      </c>
      <c r="I641" s="16" t="str">
        <f>IF($C641,BETAW20T!H641,"")</f>
        <v/>
      </c>
      <c r="J641" s="18" t="str">
        <f>IF($C641,BETAW20T!I641,"")</f>
        <v/>
      </c>
      <c r="K641" s="17" t="str">
        <f>IF($C641,BETAW20T!J641,"")</f>
        <v/>
      </c>
      <c r="L641" s="16" t="str">
        <f>IF($C641,BETAW20T!K641,"")</f>
        <v/>
      </c>
      <c r="M641" s="15" t="str">
        <f>IF($C641,BETAW20T!L641,"")</f>
        <v/>
      </c>
      <c r="N641" s="14" t="str">
        <f>IF($C641,BETAW20T!M641,"")</f>
        <v/>
      </c>
      <c r="O641" s="13" t="str">
        <f>IF($C641,BETAW20T!N641,"")</f>
        <v/>
      </c>
      <c r="P641" s="12" t="str">
        <f>IF($C641,BETAW20T!O641,"")</f>
        <v/>
      </c>
    </row>
    <row r="642" spans="2:16" x14ac:dyDescent="0.3">
      <c r="B642" s="21">
        <f>BETAW20T!B642</f>
        <v>43481</v>
      </c>
      <c r="C642" s="73">
        <f t="shared" si="41"/>
        <v>0</v>
      </c>
      <c r="D642" s="20" t="str">
        <f>IF($C642,BETAW20T!C642,"")</f>
        <v/>
      </c>
      <c r="E642" s="19" t="str">
        <f>IF($C642,BETAW20T!D642,"")</f>
        <v/>
      </c>
      <c r="F642" s="16" t="str">
        <f>IF($C642,BETAW20T!E642,"")</f>
        <v/>
      </c>
      <c r="G642" s="16" t="str">
        <f>IF($C642,BETAW20T!F642,"")</f>
        <v/>
      </c>
      <c r="H642" s="17" t="str">
        <f>IF($C642,BETAW20T!G642,"")</f>
        <v/>
      </c>
      <c r="I642" s="16" t="str">
        <f>IF($C642,BETAW20T!H642,"")</f>
        <v/>
      </c>
      <c r="J642" s="18" t="str">
        <f>IF($C642,BETAW20T!I642,"")</f>
        <v/>
      </c>
      <c r="K642" s="17" t="str">
        <f>IF($C642,BETAW20T!J642,"")</f>
        <v/>
      </c>
      <c r="L642" s="16" t="str">
        <f>IF($C642,BETAW20T!K642,"")</f>
        <v/>
      </c>
      <c r="M642" s="15" t="str">
        <f>IF($C642,BETAW20T!L642,"")</f>
        <v/>
      </c>
      <c r="N642" s="14" t="str">
        <f>IF($C642,BETAW20T!M642,"")</f>
        <v/>
      </c>
      <c r="O642" s="13" t="str">
        <f>IF($C642,BETAW20T!N642,"")</f>
        <v/>
      </c>
      <c r="P642" s="12" t="str">
        <f>IF($C642,BETAW20T!O642,"")</f>
        <v/>
      </c>
    </row>
    <row r="643" spans="2:16" x14ac:dyDescent="0.3">
      <c r="B643" s="21">
        <f>BETAW20T!B643</f>
        <v>43480</v>
      </c>
      <c r="C643" s="73">
        <f t="shared" si="41"/>
        <v>0</v>
      </c>
      <c r="D643" s="20" t="str">
        <f>IF($C643,BETAW20T!C643,"")</f>
        <v/>
      </c>
      <c r="E643" s="19" t="str">
        <f>IF($C643,BETAW20T!D643,"")</f>
        <v/>
      </c>
      <c r="F643" s="16" t="str">
        <f>IF($C643,BETAW20T!E643,"")</f>
        <v/>
      </c>
      <c r="G643" s="16" t="str">
        <f>IF($C643,BETAW20T!F643,"")</f>
        <v/>
      </c>
      <c r="H643" s="17" t="str">
        <f>IF($C643,BETAW20T!G643,"")</f>
        <v/>
      </c>
      <c r="I643" s="16" t="str">
        <f>IF($C643,BETAW20T!H643,"")</f>
        <v/>
      </c>
      <c r="J643" s="18" t="str">
        <f>IF($C643,BETAW20T!I643,"")</f>
        <v/>
      </c>
      <c r="K643" s="17" t="str">
        <f>IF($C643,BETAW20T!J643,"")</f>
        <v/>
      </c>
      <c r="L643" s="16" t="str">
        <f>IF($C643,BETAW20T!K643,"")</f>
        <v/>
      </c>
      <c r="M643" s="15" t="str">
        <f>IF($C643,BETAW20T!L643,"")</f>
        <v/>
      </c>
      <c r="N643" s="14" t="str">
        <f>IF($C643,BETAW20T!M643,"")</f>
        <v/>
      </c>
      <c r="O643" s="13" t="str">
        <f>IF($C643,BETAW20T!N643,"")</f>
        <v/>
      </c>
      <c r="P643" s="12" t="str">
        <f>IF($C643,BETAW20T!O643,"")</f>
        <v/>
      </c>
    </row>
    <row r="644" spans="2:16" x14ac:dyDescent="0.3">
      <c r="B644" s="21">
        <f>BETAW20T!B644</f>
        <v>43479</v>
      </c>
      <c r="C644" s="73">
        <f t="shared" si="41"/>
        <v>0</v>
      </c>
      <c r="D644" s="20" t="str">
        <f>IF($C644,BETAW20T!C644,"")</f>
        <v/>
      </c>
      <c r="E644" s="19" t="str">
        <f>IF($C644,BETAW20T!D644,"")</f>
        <v/>
      </c>
      <c r="F644" s="16" t="str">
        <f>IF($C644,BETAW20T!E644,"")</f>
        <v/>
      </c>
      <c r="G644" s="16" t="str">
        <f>IF($C644,BETAW20T!F644,"")</f>
        <v/>
      </c>
      <c r="H644" s="17" t="str">
        <f>IF($C644,BETAW20T!G644,"")</f>
        <v/>
      </c>
      <c r="I644" s="16" t="str">
        <f>IF($C644,BETAW20T!H644,"")</f>
        <v/>
      </c>
      <c r="J644" s="18" t="str">
        <f>IF($C644,BETAW20T!I644,"")</f>
        <v/>
      </c>
      <c r="K644" s="17" t="str">
        <f>IF($C644,BETAW20T!J644,"")</f>
        <v/>
      </c>
      <c r="L644" s="16" t="str">
        <f>IF($C644,BETAW20T!K644,"")</f>
        <v/>
      </c>
      <c r="M644" s="15" t="str">
        <f>IF($C644,BETAW20T!L644,"")</f>
        <v/>
      </c>
      <c r="N644" s="14" t="str">
        <f>IF($C644,BETAW20T!M644,"")</f>
        <v/>
      </c>
      <c r="O644" s="13" t="str">
        <f>IF($C644,BETAW20T!N644,"")</f>
        <v/>
      </c>
      <c r="P644" s="12" t="str">
        <f>IF($C644,BETAW20T!O644,"")</f>
        <v/>
      </c>
    </row>
    <row r="645" spans="2:16" x14ac:dyDescent="0.3">
      <c r="B645" s="21">
        <f>BETAW20T!B645</f>
        <v>43476</v>
      </c>
      <c r="C645" s="73">
        <f t="shared" si="41"/>
        <v>0</v>
      </c>
      <c r="D645" s="20" t="str">
        <f>IF($C645,BETAW20T!C645,"")</f>
        <v/>
      </c>
      <c r="E645" s="19" t="str">
        <f>IF($C645,BETAW20T!D645,"")</f>
        <v/>
      </c>
      <c r="F645" s="16" t="str">
        <f>IF($C645,BETAW20T!E645,"")</f>
        <v/>
      </c>
      <c r="G645" s="16" t="str">
        <f>IF($C645,BETAW20T!F645,"")</f>
        <v/>
      </c>
      <c r="H645" s="17" t="str">
        <f>IF($C645,BETAW20T!G645,"")</f>
        <v/>
      </c>
      <c r="I645" s="16" t="str">
        <f>IF($C645,BETAW20T!H645,"")</f>
        <v/>
      </c>
      <c r="J645" s="18" t="str">
        <f>IF($C645,BETAW20T!I645,"")</f>
        <v/>
      </c>
      <c r="K645" s="17" t="str">
        <f>IF($C645,BETAW20T!J645,"")</f>
        <v/>
      </c>
      <c r="L645" s="16" t="str">
        <f>IF($C645,BETAW20T!K645,"")</f>
        <v/>
      </c>
      <c r="M645" s="15" t="str">
        <f>IF($C645,BETAW20T!L645,"")</f>
        <v/>
      </c>
      <c r="N645" s="14" t="str">
        <f>IF($C645,BETAW20T!M645,"")</f>
        <v/>
      </c>
      <c r="O645" s="13" t="str">
        <f>IF($C645,BETAW20T!N645,"")</f>
        <v/>
      </c>
      <c r="P645" s="12" t="str">
        <f>IF($C645,BETAW20T!O645,"")</f>
        <v/>
      </c>
    </row>
    <row r="646" spans="2:16" x14ac:dyDescent="0.3">
      <c r="B646" s="21">
        <f>BETAW20T!B646</f>
        <v>43475</v>
      </c>
      <c r="C646" s="73">
        <f t="shared" si="41"/>
        <v>0</v>
      </c>
      <c r="D646" s="20" t="str">
        <f>IF($C646,BETAW20T!C646,"")</f>
        <v/>
      </c>
      <c r="E646" s="19" t="str">
        <f>IF($C646,BETAW20T!D646,"")</f>
        <v/>
      </c>
      <c r="F646" s="16" t="str">
        <f>IF($C646,BETAW20T!E646,"")</f>
        <v/>
      </c>
      <c r="G646" s="16" t="str">
        <f>IF($C646,BETAW20T!F646,"")</f>
        <v/>
      </c>
      <c r="H646" s="17" t="str">
        <f>IF($C646,BETAW20T!G646,"")</f>
        <v/>
      </c>
      <c r="I646" s="16" t="str">
        <f>IF($C646,BETAW20T!H646,"")</f>
        <v/>
      </c>
      <c r="J646" s="18" t="str">
        <f>IF($C646,BETAW20T!I646,"")</f>
        <v/>
      </c>
      <c r="K646" s="17" t="str">
        <f>IF($C646,BETAW20T!J646,"")</f>
        <v/>
      </c>
      <c r="L646" s="16" t="str">
        <f>IF($C646,BETAW20T!K646,"")</f>
        <v/>
      </c>
      <c r="M646" s="15" t="str">
        <f>IF($C646,BETAW20T!L646,"")</f>
        <v/>
      </c>
      <c r="N646" s="14" t="str">
        <f>IF($C646,BETAW20T!M646,"")</f>
        <v/>
      </c>
      <c r="O646" s="13" t="str">
        <f>IF($C646,BETAW20T!N646,"")</f>
        <v/>
      </c>
      <c r="P646" s="12" t="str">
        <f>IF($C646,BETAW20T!O646,"")</f>
        <v/>
      </c>
    </row>
    <row r="647" spans="2:16" x14ac:dyDescent="0.3">
      <c r="B647" s="21">
        <f>BETAW20T!B647</f>
        <v>43474</v>
      </c>
      <c r="C647" s="73">
        <f t="shared" si="41"/>
        <v>0</v>
      </c>
      <c r="D647" s="20" t="str">
        <f>IF($C647,BETAW20T!C647,"")</f>
        <v/>
      </c>
      <c r="E647" s="19" t="str">
        <f>IF($C647,BETAW20T!D647,"")</f>
        <v/>
      </c>
      <c r="F647" s="16" t="str">
        <f>IF($C647,BETAW20T!E647,"")</f>
        <v/>
      </c>
      <c r="G647" s="16" t="str">
        <f>IF($C647,BETAW20T!F647,"")</f>
        <v/>
      </c>
      <c r="H647" s="17" t="str">
        <f>IF($C647,BETAW20T!G647,"")</f>
        <v/>
      </c>
      <c r="I647" s="16" t="str">
        <f>IF($C647,BETAW20T!H647,"")</f>
        <v/>
      </c>
      <c r="J647" s="18" t="str">
        <f>IF($C647,BETAW20T!I647,"")</f>
        <v/>
      </c>
      <c r="K647" s="17" t="str">
        <f>IF($C647,BETAW20T!J647,"")</f>
        <v/>
      </c>
      <c r="L647" s="16" t="str">
        <f>IF($C647,BETAW20T!K647,"")</f>
        <v/>
      </c>
      <c r="M647" s="15" t="str">
        <f>IF($C647,BETAW20T!L647,"")</f>
        <v/>
      </c>
      <c r="N647" s="14" t="str">
        <f>IF($C647,BETAW20T!M647,"")</f>
        <v/>
      </c>
      <c r="O647" s="13" t="str">
        <f>IF($C647,BETAW20T!N647,"")</f>
        <v/>
      </c>
      <c r="P647" s="12" t="str">
        <f>IF($C647,BETAW20T!O647,"")</f>
        <v/>
      </c>
    </row>
    <row r="648" spans="2:16" x14ac:dyDescent="0.3">
      <c r="B648" s="21">
        <f>BETAW20T!B648</f>
        <v>43473</v>
      </c>
      <c r="C648" s="73">
        <f t="shared" si="41"/>
        <v>0</v>
      </c>
      <c r="D648" s="20" t="str">
        <f>IF($C648,BETAW20T!C648,"")</f>
        <v/>
      </c>
      <c r="E648" s="19" t="str">
        <f>IF($C648,BETAW20T!D648,"")</f>
        <v/>
      </c>
      <c r="F648" s="16" t="str">
        <f>IF($C648,BETAW20T!E648,"")</f>
        <v/>
      </c>
      <c r="G648" s="16" t="str">
        <f>IF($C648,BETAW20T!F648,"")</f>
        <v/>
      </c>
      <c r="H648" s="17" t="str">
        <f>IF($C648,BETAW20T!G648,"")</f>
        <v/>
      </c>
      <c r="I648" s="16" t="str">
        <f>IF($C648,BETAW20T!H648,"")</f>
        <v/>
      </c>
      <c r="J648" s="18" t="str">
        <f>IF($C648,BETAW20T!I648,"")</f>
        <v/>
      </c>
      <c r="K648" s="17" t="str">
        <f>IF($C648,BETAW20T!J648,"")</f>
        <v/>
      </c>
      <c r="L648" s="16" t="str">
        <f>IF($C648,BETAW20T!K648,"")</f>
        <v/>
      </c>
      <c r="M648" s="15" t="str">
        <f>IF($C648,BETAW20T!L648,"")</f>
        <v/>
      </c>
      <c r="N648" s="14" t="str">
        <f>IF($C648,BETAW20T!M648,"")</f>
        <v/>
      </c>
      <c r="O648" s="13" t="str">
        <f>IF($C648,BETAW20T!N648,"")</f>
        <v/>
      </c>
      <c r="P648" s="12" t="str">
        <f>IF($C648,BETAW20T!O648,"")</f>
        <v/>
      </c>
    </row>
    <row r="649" spans="2:16" x14ac:dyDescent="0.3">
      <c r="B649" s="21">
        <f>BETAW20T!B649</f>
        <v>43472</v>
      </c>
      <c r="C649" s="73">
        <f t="shared" si="41"/>
        <v>0</v>
      </c>
      <c r="D649" s="20" t="str">
        <f>IF($C649,BETAW20T!C649,"")</f>
        <v/>
      </c>
      <c r="E649" s="19" t="str">
        <f>IF($C649,BETAW20T!D649,"")</f>
        <v/>
      </c>
      <c r="F649" s="16" t="str">
        <f>IF($C649,BETAW20T!E649,"")</f>
        <v/>
      </c>
      <c r="G649" s="16" t="str">
        <f>IF($C649,BETAW20T!F649,"")</f>
        <v/>
      </c>
      <c r="H649" s="17" t="str">
        <f>IF($C649,BETAW20T!G649,"")</f>
        <v/>
      </c>
      <c r="I649" s="16" t="str">
        <f>IF($C649,BETAW20T!H649,"")</f>
        <v/>
      </c>
      <c r="J649" s="18" t="str">
        <f>IF($C649,BETAW20T!I649,"")</f>
        <v/>
      </c>
      <c r="K649" s="17" t="str">
        <f>IF($C649,BETAW20T!J649,"")</f>
        <v/>
      </c>
      <c r="L649" s="16" t="str">
        <f>IF($C649,BETAW20T!K649,"")</f>
        <v/>
      </c>
      <c r="M649" s="15" t="str">
        <f>IF($C649,BETAW20T!L649,"")</f>
        <v/>
      </c>
      <c r="N649" s="14" t="str">
        <f>IF($C649,BETAW20T!M649,"")</f>
        <v/>
      </c>
      <c r="O649" s="13" t="str">
        <f>IF($C649,BETAW20T!N649,"")</f>
        <v/>
      </c>
      <c r="P649" s="12" t="str">
        <f>IF($C649,BETAW20T!O649,"")</f>
        <v/>
      </c>
    </row>
    <row r="650" spans="2:16" x14ac:dyDescent="0.3">
      <c r="B650" s="11">
        <f>BETAW20T!B650</f>
        <v>43469</v>
      </c>
      <c r="C650" s="94">
        <f>IF(AND($B650&gt;=$D$3,OR($B650&lt;=$D$4,$B651&lt;$D$4)),1,0)</f>
        <v>0</v>
      </c>
      <c r="D650" s="10" t="str">
        <f>IF($C650,BETAW20T!C650,"")</f>
        <v/>
      </c>
      <c r="E650" s="9"/>
      <c r="F650" s="6"/>
      <c r="G650" s="6"/>
      <c r="H650" s="7" t="str">
        <f>IF($C650,BETAW20T!G650,"")</f>
        <v/>
      </c>
      <c r="I650" s="6" t="str">
        <f>IF($C650,BETAW20T!H650,"")</f>
        <v/>
      </c>
      <c r="J650" s="8" t="str">
        <f>IF($C650,BETAW20T!I650,"")</f>
        <v/>
      </c>
      <c r="K650" s="7" t="str">
        <f>IF($C650,BETAW20T!J650,"")</f>
        <v/>
      </c>
      <c r="L650" s="6" t="str">
        <f>IF($C650,BETAW20T!K650,"")</f>
        <v/>
      </c>
      <c r="M650" s="5" t="str">
        <f>IF($C650,BETAW20T!L650,"")</f>
        <v/>
      </c>
      <c r="N650" s="4" t="str">
        <f>IF($C650,BETAW20T!M650,"")</f>
        <v/>
      </c>
      <c r="O650" s="3" t="str">
        <f>IF($C650,BETAW20T!N650,"")</f>
        <v/>
      </c>
      <c r="P650" s="2" t="str">
        <f>IF($C650,BETAW20T!O650,"")</f>
        <v/>
      </c>
    </row>
  </sheetData>
  <mergeCells count="15">
    <mergeCell ref="B2:D2"/>
    <mergeCell ref="M7:M8"/>
    <mergeCell ref="N7:N8"/>
    <mergeCell ref="O7:O8"/>
    <mergeCell ref="P7:P8"/>
    <mergeCell ref="D6:G6"/>
    <mergeCell ref="H6:J6"/>
    <mergeCell ref="K6:M6"/>
    <mergeCell ref="N6:P6"/>
    <mergeCell ref="E7:G7"/>
    <mergeCell ref="H7:H8"/>
    <mergeCell ref="I7:I8"/>
    <mergeCell ref="J7:J8"/>
    <mergeCell ref="K7:K8"/>
    <mergeCell ref="L7:L8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6E24C-541D-4C68-93C9-0543F75FBAD8}">
  <sheetPr codeName="Arkusz2"/>
  <dimension ref="B2:L651"/>
  <sheetViews>
    <sheetView showGridLines="0" zoomScaleNormal="100" workbookViewId="0"/>
  </sheetViews>
  <sheetFormatPr defaultRowHeight="14.4" x14ac:dyDescent="0.3"/>
  <cols>
    <col min="1" max="1" width="2.6640625" style="1" customWidth="1"/>
    <col min="2" max="2" width="13.44140625" style="1" customWidth="1"/>
    <col min="3" max="4" width="13.33203125" style="1" customWidth="1"/>
    <col min="5" max="5" width="15" style="1" customWidth="1"/>
    <col min="6" max="8" width="13.33203125" style="1" customWidth="1"/>
    <col min="9" max="10" width="16.6640625" style="1" customWidth="1"/>
    <col min="11" max="12" width="14.44140625" style="1" customWidth="1"/>
    <col min="13" max="16384" width="8.88671875" style="1"/>
  </cols>
  <sheetData>
    <row r="2" spans="2:12" x14ac:dyDescent="0.3">
      <c r="B2" s="105" t="s">
        <v>43</v>
      </c>
      <c r="C2" s="107"/>
      <c r="E2" s="26" t="s">
        <v>42</v>
      </c>
      <c r="F2" s="70" t="s">
        <v>28</v>
      </c>
      <c r="G2" s="69" t="s">
        <v>10</v>
      </c>
      <c r="H2" s="68" t="s">
        <v>41</v>
      </c>
    </row>
    <row r="3" spans="2:12" ht="15.6" x14ac:dyDescent="0.3">
      <c r="B3" s="67" t="s">
        <v>40</v>
      </c>
      <c r="C3" s="66">
        <f>MIN(B:B)</f>
        <v>43469</v>
      </c>
      <c r="E3" s="65" t="s">
        <v>39</v>
      </c>
      <c r="F3" s="64">
        <f>EXP(F4)-1</f>
        <v>3.0554109334325563E-2</v>
      </c>
      <c r="G3" s="64">
        <f>EXP(G4)-1</f>
        <v>1.0194655008844755E-2</v>
      </c>
      <c r="H3" s="63">
        <f>(1+G3)/(1+F3)-1</f>
        <v>-1.9755832460492284E-2</v>
      </c>
    </row>
    <row r="4" spans="2:12" ht="16.2" thickBot="1" x14ac:dyDescent="0.35">
      <c r="B4" s="62" t="s">
        <v>38</v>
      </c>
      <c r="C4" s="61">
        <f>MAX(B:B)</f>
        <v>44405</v>
      </c>
      <c r="E4" s="60" t="s">
        <v>37</v>
      </c>
      <c r="F4" s="59">
        <f>SUM(F10:F650)</f>
        <v>3.0096627814939568E-2</v>
      </c>
      <c r="G4" s="58">
        <f>SUM(G10:G650)</f>
        <v>1.0143040015094076E-2</v>
      </c>
      <c r="H4" s="57">
        <f>G4-F4</f>
        <v>-1.995358779984549E-2</v>
      </c>
    </row>
    <row r="5" spans="2:12" ht="16.2" thickBot="1" x14ac:dyDescent="0.35">
      <c r="G5" s="56" t="s">
        <v>36</v>
      </c>
      <c r="H5" s="55">
        <f>_xlfn.STDEV.S(H10:H650)*SQRT(252)</f>
        <v>1.1039217245093957E-3</v>
      </c>
    </row>
    <row r="6" spans="2:12" ht="9" customHeight="1" x14ac:dyDescent="0.3"/>
    <row r="7" spans="2:12" x14ac:dyDescent="0.3">
      <c r="B7" s="28"/>
      <c r="C7" s="115" t="s">
        <v>35</v>
      </c>
      <c r="D7" s="102"/>
      <c r="E7" s="54" t="s">
        <v>34</v>
      </c>
      <c r="F7" s="99" t="s">
        <v>33</v>
      </c>
      <c r="G7" s="95"/>
      <c r="H7" s="100"/>
      <c r="I7" s="53" t="s">
        <v>32</v>
      </c>
      <c r="J7" s="52" t="s">
        <v>31</v>
      </c>
      <c r="K7" s="116" t="s">
        <v>30</v>
      </c>
      <c r="L7" s="117"/>
    </row>
    <row r="8" spans="2:12" x14ac:dyDescent="0.3">
      <c r="B8" s="51" t="s">
        <v>14</v>
      </c>
      <c r="C8" s="50" t="str">
        <f>BETAW20T!C7</f>
        <v>WIG20TR</v>
      </c>
      <c r="D8" s="49" t="str">
        <f>BETAW20T!D7</f>
        <v>BETAW20TR</v>
      </c>
      <c r="E8" s="108" t="s">
        <v>29</v>
      </c>
      <c r="F8" s="110" t="s">
        <v>28</v>
      </c>
      <c r="G8" s="112" t="s">
        <v>10</v>
      </c>
      <c r="H8" s="97" t="s">
        <v>27</v>
      </c>
      <c r="I8" s="108" t="s">
        <v>26</v>
      </c>
      <c r="J8" s="108" t="s">
        <v>25</v>
      </c>
      <c r="K8" s="110" t="s">
        <v>24</v>
      </c>
      <c r="L8" s="97" t="s">
        <v>23</v>
      </c>
    </row>
    <row r="9" spans="2:12" ht="15" thickBot="1" x14ac:dyDescent="0.35">
      <c r="B9" s="25"/>
      <c r="C9" s="48" t="s">
        <v>3</v>
      </c>
      <c r="D9" s="47" t="s">
        <v>10</v>
      </c>
      <c r="E9" s="114"/>
      <c r="F9" s="111"/>
      <c r="G9" s="113"/>
      <c r="H9" s="98"/>
      <c r="I9" s="114"/>
      <c r="J9" s="109"/>
      <c r="K9" s="111"/>
      <c r="L9" s="104"/>
    </row>
    <row r="10" spans="2:12" x14ac:dyDescent="0.3">
      <c r="B10" s="21"/>
      <c r="C10" s="46"/>
      <c r="D10" s="45"/>
      <c r="E10" s="41"/>
      <c r="F10" s="44"/>
      <c r="G10" s="43"/>
      <c r="H10" s="42"/>
      <c r="I10" s="41"/>
      <c r="J10" s="40"/>
      <c r="K10" s="17"/>
      <c r="L10" s="39"/>
    </row>
    <row r="11" spans="2:12" x14ac:dyDescent="0.3">
      <c r="B11" s="21">
        <f>BETAW20T!B10</f>
        <v>44405</v>
      </c>
      <c r="C11" s="46">
        <f>BETAW20T!C10/BETAW20T!C11*C12</f>
        <v>103.05541093343271</v>
      </c>
      <c r="D11" s="45">
        <f>BETAW20T!I10/BETAW20T!I11*D12</f>
        <v>101.01946550088439</v>
      </c>
      <c r="E11" s="41">
        <f t="shared" ref="E11:E62" si="0">(D11/C11-1)*100</f>
        <v>-1.9755832460494616</v>
      </c>
      <c r="F11" s="44">
        <f>LN(BETAW20T!C10/BETAW20T!C11)</f>
        <v>9.4703582973441284E-3</v>
      </c>
      <c r="G11" s="43">
        <f>LN(BETAW20T!I10/BETAW20T!I11)</f>
        <v>9.4187448633446611E-3</v>
      </c>
      <c r="H11" s="42">
        <f t="shared" ref="H11:H62" si="1">G11-F11</f>
        <v>-5.1613433999467273E-5</v>
      </c>
      <c r="I11" s="41">
        <f>(BETAW20T!D10/BETAW20T!I10-1)*100</f>
        <v>1.266113629112553E-2</v>
      </c>
      <c r="J11" s="40">
        <f>BETAW20T!L10*BETAW20T!I10/1000</f>
        <v>0</v>
      </c>
      <c r="K11" s="17">
        <f>BETAW20T!E10</f>
        <v>441.60090000000002</v>
      </c>
      <c r="L11" s="39">
        <f>BETAW20T!E10/BETAW20T!F10</f>
        <v>17.664035999999999</v>
      </c>
    </row>
    <row r="12" spans="2:12" x14ac:dyDescent="0.3">
      <c r="B12" s="21">
        <f>BETAW20T!B11</f>
        <v>44404</v>
      </c>
      <c r="C12" s="46">
        <f>BETAW20T!C11/BETAW20T!C12*C13</f>
        <v>102.08404611379717</v>
      </c>
      <c r="D12" s="45">
        <f>BETAW20T!I11/BETAW20T!I12*D13</f>
        <v>100.07245575168216</v>
      </c>
      <c r="E12" s="41">
        <f t="shared" si="0"/>
        <v>-1.970523738716834</v>
      </c>
      <c r="F12" s="44">
        <f>LN(BETAW20T!C11/BETAW20T!C12)</f>
        <v>-7.1943539766941202E-3</v>
      </c>
      <c r="G12" s="43">
        <f>LN(BETAW20T!I11/BETAW20T!I12)</f>
        <v>-7.2195705567204465E-3</v>
      </c>
      <c r="H12" s="42">
        <f t="shared" si="1"/>
        <v>-2.5216580026326228E-5</v>
      </c>
      <c r="I12" s="41">
        <f>(BETAW20T!D11/BETAW20T!I11-1)*100</f>
        <v>-1.3171614566864775E-2</v>
      </c>
      <c r="J12" s="40">
        <f>BETAW20T!L11*BETAW20T!I11/1000</f>
        <v>-951.37531148911364</v>
      </c>
      <c r="K12" s="17">
        <f>BETAW20T!E11</f>
        <v>328.68490000000003</v>
      </c>
      <c r="L12" s="39">
        <f>BETAW20T!E11/BETAW20T!F11</f>
        <v>8.8833756756756763</v>
      </c>
    </row>
    <row r="13" spans="2:12" x14ac:dyDescent="0.3">
      <c r="B13" s="21">
        <f>BETAW20T!B12</f>
        <v>44403</v>
      </c>
      <c r="C13" s="46">
        <f>BETAW20T!C12/BETAW20T!C13*C14</f>
        <v>102.82112309408723</v>
      </c>
      <c r="D13" s="45">
        <f>BETAW20T!I12/BETAW20T!I13*D14</f>
        <v>100.79755019254677</v>
      </c>
      <c r="E13" s="41">
        <f t="shared" si="0"/>
        <v>-1.96805173941621</v>
      </c>
      <c r="F13" s="44">
        <f>LN(BETAW20T!C12/BETAW20T!C13)</f>
        <v>-7.8815600891184395E-4</v>
      </c>
      <c r="G13" s="43">
        <f>LN(BETAW20T!I12/BETAW20T!I13)</f>
        <v>-8.6192952134663166E-4</v>
      </c>
      <c r="H13" s="42">
        <f t="shared" si="1"/>
        <v>-7.3773512434787704E-5</v>
      </c>
      <c r="I13" s="41">
        <f>(BETAW20T!D12/BETAW20T!I12-1)*100</f>
        <v>-1.9500102824032695E-3</v>
      </c>
      <c r="J13" s="40">
        <f>BETAW20T!L12*BETAW20T!I12/1000</f>
        <v>0</v>
      </c>
      <c r="K13" s="17">
        <f>BETAW20T!E12</f>
        <v>385.35429999999997</v>
      </c>
      <c r="L13" s="39">
        <f>BETAW20T!E12/BETAW20T!F12</f>
        <v>8.5634288888888879</v>
      </c>
    </row>
    <row r="14" spans="2:12" x14ac:dyDescent="0.3">
      <c r="B14" s="21">
        <f>BETAW20T!B13</f>
        <v>44400</v>
      </c>
      <c r="C14" s="46">
        <f>BETAW20T!C13/BETAW20T!C14*C15</f>
        <v>102.90219412420996</v>
      </c>
      <c r="D14" s="45">
        <f>BETAW20T!I13/BETAW20T!I14*D15</f>
        <v>100.88446802988101</v>
      </c>
      <c r="E14" s="41">
        <f t="shared" si="0"/>
        <v>-1.9608193114846628</v>
      </c>
      <c r="F14" s="44">
        <f>LN(BETAW20T!C13/BETAW20T!C14)</f>
        <v>5.6149789702614498E-3</v>
      </c>
      <c r="G14" s="43">
        <f>LN(BETAW20T!I13/BETAW20T!I14)</f>
        <v>5.5797480297387885E-3</v>
      </c>
      <c r="H14" s="42">
        <f t="shared" si="1"/>
        <v>-3.5230940522661298E-5</v>
      </c>
      <c r="I14" s="41">
        <f>(BETAW20T!D13/BETAW20T!I13-1)*100</f>
        <v>2.919393065847764E-2</v>
      </c>
      <c r="J14" s="40">
        <f>BETAW20T!L13*BETAW20T!I13/1000</f>
        <v>0</v>
      </c>
      <c r="K14" s="17">
        <f>BETAW20T!E13</f>
        <v>67.181699999999992</v>
      </c>
      <c r="L14" s="39">
        <f>BETAW20T!E13/BETAW20T!F13</f>
        <v>3.5358789473684205</v>
      </c>
    </row>
    <row r="15" spans="2:12" x14ac:dyDescent="0.3">
      <c r="B15" s="21">
        <f>BETAW20T!B14</f>
        <v>44399</v>
      </c>
      <c r="C15" s="46">
        <f>BETAW20T!C14/BETAW20T!C15*C16</f>
        <v>102.32601958596771</v>
      </c>
      <c r="D15" s="45">
        <f>BETAW20T!I14/BETAW20T!I15*D16</f>
        <v>100.32312564906449</v>
      </c>
      <c r="E15" s="41">
        <f t="shared" si="0"/>
        <v>-1.9573652380961759</v>
      </c>
      <c r="F15" s="44">
        <f>LN(BETAW20T!C14/BETAW20T!C15)</f>
        <v>-5.4173957497348525E-3</v>
      </c>
      <c r="G15" s="43">
        <f>LN(BETAW20T!I14/BETAW20T!I15)</f>
        <v>-5.4569094639576607E-3</v>
      </c>
      <c r="H15" s="42">
        <f t="shared" si="1"/>
        <v>-3.9513714222808201E-5</v>
      </c>
      <c r="I15" s="41">
        <f>(BETAW20T!D14/BETAW20T!I14-1)*100</f>
        <v>0.20881637147960319</v>
      </c>
      <c r="J15" s="40">
        <f>BETAW20T!L14*BETAW20T!I14/1000</f>
        <v>0</v>
      </c>
      <c r="K15" s="17">
        <f>BETAW20T!E14</f>
        <v>134.47629999999998</v>
      </c>
      <c r="L15" s="39">
        <f>BETAW20T!E14/BETAW20T!F14</f>
        <v>6.4036333333333326</v>
      </c>
    </row>
    <row r="16" spans="2:12" x14ac:dyDescent="0.3">
      <c r="B16" s="21">
        <f>BETAW20T!B15</f>
        <v>44398</v>
      </c>
      <c r="C16" s="46">
        <f>BETAW20T!C15/BETAW20T!C16*C17</f>
        <v>102.88186438576938</v>
      </c>
      <c r="D16" s="45">
        <f>BETAW20T!I15/BETAW20T!I16*D17</f>
        <v>100.87207628762613</v>
      </c>
      <c r="E16" s="41">
        <f t="shared" si="0"/>
        <v>-1.9534911329048943</v>
      </c>
      <c r="F16" s="44">
        <f>LN(BETAW20T!C15/BETAW20T!C16)</f>
        <v>1.345968888293223E-2</v>
      </c>
      <c r="G16" s="43">
        <f>LN(BETAW20T!I15/BETAW20T!I16)</f>
        <v>1.3427403343250741E-2</v>
      </c>
      <c r="H16" s="42">
        <f t="shared" si="1"/>
        <v>-3.2285539681488687E-5</v>
      </c>
      <c r="I16" s="41">
        <f>(BETAW20T!D15/BETAW20T!I15-1)*100</f>
        <v>-0.10189980068894267</v>
      </c>
      <c r="J16" s="40">
        <f>BETAW20T!L15*BETAW20T!I15/1000</f>
        <v>0</v>
      </c>
      <c r="K16" s="17">
        <f>BETAW20T!E15</f>
        <v>306.6859</v>
      </c>
      <c r="L16" s="39">
        <f>BETAW20T!E15/BETAW20T!F15</f>
        <v>12.778579166666667</v>
      </c>
    </row>
    <row r="17" spans="2:12" x14ac:dyDescent="0.3">
      <c r="B17" s="21">
        <f>BETAW20T!B16</f>
        <v>44397</v>
      </c>
      <c r="C17" s="46">
        <f>BETAW20T!C16/BETAW20T!C17*C18</f>
        <v>101.50638403371782</v>
      </c>
      <c r="D17" s="45">
        <f>BETAW20T!I16/BETAW20T!I17*D18</f>
        <v>99.526679042961788</v>
      </c>
      <c r="E17" s="41">
        <f t="shared" si="0"/>
        <v>-1.9503255973520095</v>
      </c>
      <c r="F17" s="44">
        <f>LN(BETAW20T!C16/BETAW20T!C17)</f>
        <v>6.9680885953557472E-3</v>
      </c>
      <c r="G17" s="43">
        <f>LN(BETAW20T!I16/BETAW20T!I17)</f>
        <v>6.92603363938847E-3</v>
      </c>
      <c r="H17" s="42">
        <f t="shared" si="1"/>
        <v>-4.2054955967277263E-5</v>
      </c>
      <c r="I17" s="41">
        <f>(BETAW20T!D16/BETAW20T!I16-1)*100</f>
        <v>-0.44247991919615925</v>
      </c>
      <c r="J17" s="40">
        <f>BETAW20T!L16*BETAW20T!I16/1000</f>
        <v>0</v>
      </c>
      <c r="K17" s="17">
        <f>BETAW20T!E16</f>
        <v>570.50109999999995</v>
      </c>
      <c r="L17" s="39">
        <f>BETAW20T!E16/BETAW20T!F16</f>
        <v>10.187519642857142</v>
      </c>
    </row>
    <row r="18" spans="2:12" x14ac:dyDescent="0.3">
      <c r="B18" s="21">
        <f>BETAW20T!B17</f>
        <v>44396</v>
      </c>
      <c r="C18" s="46">
        <f>BETAW20T!C17/BETAW20T!C18*C19</f>
        <v>100.80153712656522</v>
      </c>
      <c r="D18" s="45">
        <f>BETAW20T!I17/BETAW20T!I18*D19</f>
        <v>98.839735558784568</v>
      </c>
      <c r="E18" s="41">
        <f t="shared" si="0"/>
        <v>-1.9462020359049093</v>
      </c>
      <c r="F18" s="44">
        <f>LN(BETAW20T!C17/BETAW20T!C18)</f>
        <v>-2.3406655648689084E-2</v>
      </c>
      <c r="G18" s="43">
        <f>LN(BETAW20T!I17/BETAW20T!I18)</f>
        <v>-2.3520193126853453E-2</v>
      </c>
      <c r="H18" s="42">
        <f t="shared" si="1"/>
        <v>-1.1353747816436957E-4</v>
      </c>
      <c r="I18" s="41">
        <f>(BETAW20T!D17/BETAW20T!I17-1)*100</f>
        <v>-1.1606382697812556</v>
      </c>
      <c r="J18" s="40">
        <f>BETAW20T!L17*BETAW20T!I17/1000</f>
        <v>-4510.3488346758813</v>
      </c>
      <c r="K18" s="17">
        <f>BETAW20T!E17</f>
        <v>519.40329999999994</v>
      </c>
      <c r="L18" s="39">
        <f>BETAW20T!E17/BETAW20T!F17</f>
        <v>3.7912649635036493</v>
      </c>
    </row>
    <row r="19" spans="2:12" x14ac:dyDescent="0.3">
      <c r="B19" s="21">
        <f>BETAW20T!B18</f>
        <v>44393</v>
      </c>
      <c r="C19" s="46">
        <f>BETAW20T!C18/BETAW20T!C19*C20</f>
        <v>103.18879385149394</v>
      </c>
      <c r="D19" s="45">
        <f>BETAW20T!I18/BETAW20T!I19*D20</f>
        <v>101.19201987928162</v>
      </c>
      <c r="E19" s="41">
        <f t="shared" si="0"/>
        <v>-1.9350686229417713</v>
      </c>
      <c r="F19" s="44">
        <f>LN(BETAW20T!C18/BETAW20T!C19)</f>
        <v>3.292133632685838E-4</v>
      </c>
      <c r="G19" s="43">
        <f>LN(BETAW20T!I18/BETAW20T!I19)</f>
        <v>2.7013097179104281E-4</v>
      </c>
      <c r="H19" s="42">
        <f t="shared" si="1"/>
        <v>-5.9082391477540991E-5</v>
      </c>
      <c r="I19" s="41">
        <f>(BETAW20T!D18/BETAW20T!I18-1)*100</f>
        <v>-4.0940604476291664E-2</v>
      </c>
      <c r="J19" s="40">
        <f>BETAW20T!L18*BETAW20T!I18/1000</f>
        <v>0</v>
      </c>
      <c r="K19" s="17">
        <f>BETAW20T!E18</f>
        <v>571.85259999999994</v>
      </c>
      <c r="L19" s="39">
        <f>BETAW20T!E18/BETAW20T!F18</f>
        <v>16.819194117647058</v>
      </c>
    </row>
    <row r="20" spans="2:12" x14ac:dyDescent="0.3">
      <c r="B20" s="21">
        <f>BETAW20T!B19</f>
        <v>44392</v>
      </c>
      <c r="C20" s="46">
        <f>BETAW20T!C19/BETAW20T!C20*C21</f>
        <v>103.15482831287983</v>
      </c>
      <c r="D20" s="45">
        <f>BETAW20T!I19/BETAW20T!I20*D21</f>
        <v>101.16468847231009</v>
      </c>
      <c r="E20" s="41">
        <f t="shared" si="0"/>
        <v>-1.9292745411135126</v>
      </c>
      <c r="F20" s="44">
        <f>LN(BETAW20T!C19/BETAW20T!C20)</f>
        <v>-3.5675037866539226E-3</v>
      </c>
      <c r="G20" s="43">
        <f>LN(BETAW20T!I19/BETAW20T!I20)</f>
        <v>-3.5717665437405835E-3</v>
      </c>
      <c r="H20" s="42">
        <f t="shared" si="1"/>
        <v>-4.2627570866608268E-6</v>
      </c>
      <c r="I20" s="41">
        <f>(BETAW20T!D19/BETAW20T!I19-1)*100</f>
        <v>0.44096073625772281</v>
      </c>
      <c r="J20" s="40">
        <f>BETAW20T!L19*BETAW20T!I19/1000</f>
        <v>0</v>
      </c>
      <c r="K20" s="17">
        <f>BETAW20T!E19</f>
        <v>136.72409999999999</v>
      </c>
      <c r="L20" s="39">
        <f>BETAW20T!E19/BETAW20T!F19</f>
        <v>3.9064028571428571</v>
      </c>
    </row>
    <row r="21" spans="2:12" x14ac:dyDescent="0.3">
      <c r="B21" s="21">
        <f>BETAW20T!B20</f>
        <v>44391</v>
      </c>
      <c r="C21" s="46">
        <f>BETAW20T!C20/BETAW20T!C21*C22</f>
        <v>103.52349076484462</v>
      </c>
      <c r="D21" s="45">
        <f>BETAW20T!I20/BETAW20T!I21*D22</f>
        <v>101.52667119606119</v>
      </c>
      <c r="E21" s="41">
        <f t="shared" si="0"/>
        <v>-1.9288564885425297</v>
      </c>
      <c r="F21" s="44">
        <f>LN(BETAW20T!C20/BETAW20T!C21)</f>
        <v>1.9009247859497545E-3</v>
      </c>
      <c r="G21" s="43">
        <f>LN(BETAW20T!I20/BETAW20T!I21)</f>
        <v>1.8763573951029659E-3</v>
      </c>
      <c r="H21" s="42">
        <f t="shared" si="1"/>
        <v>-2.4567390846788606E-5</v>
      </c>
      <c r="I21" s="41">
        <f>(BETAW20T!D20/BETAW20T!I20-1)*100</f>
        <v>9.5799678775154717E-2</v>
      </c>
      <c r="J21" s="40">
        <f>BETAW20T!L20*BETAW20T!I20/1000</f>
        <v>-772.16027293889522</v>
      </c>
      <c r="K21" s="17">
        <f>BETAW20T!E20</f>
        <v>616.09199999999998</v>
      </c>
      <c r="L21" s="39">
        <f>BETAW20T!E20/BETAW20T!F20</f>
        <v>24.64368</v>
      </c>
    </row>
    <row r="22" spans="2:12" x14ac:dyDescent="0.3">
      <c r="B22" s="21">
        <f>BETAW20T!B21</f>
        <v>44390</v>
      </c>
      <c r="C22" s="46">
        <f>BETAW20T!C21/BETAW20T!C22*C23</f>
        <v>103.32688731870603</v>
      </c>
      <c r="D22" s="45">
        <f>BETAW20T!I21/BETAW20T!I22*D23</f>
        <v>101.33634948737411</v>
      </c>
      <c r="E22" s="41">
        <f t="shared" si="0"/>
        <v>-1.9264471068331068</v>
      </c>
      <c r="F22" s="44">
        <f>LN(BETAW20T!C21/BETAW20T!C22)</f>
        <v>3.884984487818632E-3</v>
      </c>
      <c r="G22" s="43">
        <f>LN(BETAW20T!I21/BETAW20T!I22)</f>
        <v>3.8640723690069054E-3</v>
      </c>
      <c r="H22" s="42">
        <f t="shared" si="1"/>
        <v>-2.0912118811726617E-5</v>
      </c>
      <c r="I22" s="41">
        <f>(BETAW20T!D21/BETAW20T!I21-1)*100</f>
        <v>1.1316442678777072E-2</v>
      </c>
      <c r="J22" s="40">
        <f>BETAW20T!L21*BETAW20T!I21/1000</f>
        <v>0</v>
      </c>
      <c r="K22" s="17">
        <f>BETAW20T!E21</f>
        <v>419.6454</v>
      </c>
      <c r="L22" s="39">
        <f>BETAW20T!E21/BETAW20T!F21</f>
        <v>14.470531034482759</v>
      </c>
    </row>
    <row r="23" spans="2:12" x14ac:dyDescent="0.3">
      <c r="B23" s="21">
        <f>BETAW20T!B22</f>
        <v>44389</v>
      </c>
      <c r="C23" s="46">
        <f>BETAW20T!C22/BETAW20T!C23*C24</f>
        <v>102.92624271724328</v>
      </c>
      <c r="D23" s="45">
        <f>BETAW20T!I22/BETAW20T!I23*D24</f>
        <v>100.94553405517418</v>
      </c>
      <c r="E23" s="41">
        <f t="shared" si="0"/>
        <v>-1.9243961595979631</v>
      </c>
      <c r="F23" s="44">
        <f>LN(BETAW20T!C22/BETAW20T!C23)</f>
        <v>1.6417059586017262E-3</v>
      </c>
      <c r="G23" s="43">
        <f>LN(BETAW20T!I22/BETAW20T!I23)</f>
        <v>1.5995870061170261E-3</v>
      </c>
      <c r="H23" s="42">
        <f t="shared" si="1"/>
        <v>-4.2118952484700113E-5</v>
      </c>
      <c r="I23" s="41">
        <f>(BETAW20T!D22/BETAW20T!I22-1)*100</f>
        <v>0.3464140651141312</v>
      </c>
      <c r="J23" s="40">
        <f>BETAW20T!L22*BETAW20T!I22/1000</f>
        <v>0</v>
      </c>
      <c r="K23" s="17">
        <f>BETAW20T!E22</f>
        <v>187.96039999999999</v>
      </c>
      <c r="L23" s="39">
        <f>BETAW20T!E22/BETAW20T!F22</f>
        <v>4.1768977777777776</v>
      </c>
    </row>
    <row r="24" spans="2:12" x14ac:dyDescent="0.3">
      <c r="B24" s="21">
        <f>BETAW20T!B23</f>
        <v>44386</v>
      </c>
      <c r="C24" s="46">
        <f>BETAW20T!C23/BETAW20T!C24*C25</f>
        <v>102.75740671873083</v>
      </c>
      <c r="D24" s="45">
        <f>BETAW20T!I23/BETAW20T!I24*D25</f>
        <v>100.78419196533108</v>
      </c>
      <c r="E24" s="41">
        <f t="shared" si="0"/>
        <v>-1.920265230905327</v>
      </c>
      <c r="F24" s="44">
        <f>LN(BETAW20T!C23/BETAW20T!C24)</f>
        <v>7.658232932839462E-3</v>
      </c>
      <c r="G24" s="43">
        <f>LN(BETAW20T!I23/BETAW20T!I24)</f>
        <v>7.6243928046216339E-3</v>
      </c>
      <c r="H24" s="42">
        <f t="shared" si="1"/>
        <v>-3.3840128217828107E-5</v>
      </c>
      <c r="I24" s="41">
        <f>(BETAW20T!D23/BETAW20T!I23-1)*100</f>
        <v>-0.10611076485431692</v>
      </c>
      <c r="J24" s="40">
        <f>BETAW20T!L23*BETAW20T!I23/1000</f>
        <v>0</v>
      </c>
      <c r="K24" s="17">
        <f>BETAW20T!E23</f>
        <v>61.630679999999998</v>
      </c>
      <c r="L24" s="39">
        <f>BETAW20T!E23/BETAW20T!F23</f>
        <v>1.8126670588235294</v>
      </c>
    </row>
    <row r="25" spans="2:12" x14ac:dyDescent="0.3">
      <c r="B25" s="21">
        <f>BETAW20T!B24</f>
        <v>44385</v>
      </c>
      <c r="C25" s="46">
        <f>BETAW20T!C24/BETAW20T!C25*C26</f>
        <v>101.97347217057165</v>
      </c>
      <c r="D25" s="45">
        <f>BETAW20T!I24/BETAW20T!I25*D26</f>
        <v>100.01869562794971</v>
      </c>
      <c r="E25" s="41">
        <f t="shared" si="0"/>
        <v>-1.9169461439463187</v>
      </c>
      <c r="F25" s="44">
        <f>LN(BETAW20T!C24/BETAW20T!C25)</f>
        <v>-2.2648863312895333E-2</v>
      </c>
      <c r="G25" s="43">
        <f>LN(BETAW20T!I24/BETAW20T!I25)</f>
        <v>-2.2680411659097861E-2</v>
      </c>
      <c r="H25" s="42">
        <f t="shared" si="1"/>
        <v>-3.1548346202527749E-5</v>
      </c>
      <c r="I25" s="41">
        <f>(BETAW20T!D24/BETAW20T!I24-1)*100</f>
        <v>-9.0887977425524458E-2</v>
      </c>
      <c r="J25" s="40">
        <f>BETAW20T!L24*BETAW20T!I24/1000</f>
        <v>0</v>
      </c>
      <c r="K25" s="17">
        <f>BETAW20T!E24</f>
        <v>449.03579999999999</v>
      </c>
      <c r="L25" s="39">
        <f>BETAW20T!E24/BETAW20T!F24</f>
        <v>7.2425129032258067</v>
      </c>
    </row>
    <row r="26" spans="2:12" x14ac:dyDescent="0.3">
      <c r="B26" s="21">
        <f>BETAW20T!B25</f>
        <v>44384</v>
      </c>
      <c r="C26" s="46">
        <f>BETAW20T!C25/BETAW20T!C26*C27</f>
        <v>104.30940870211992</v>
      </c>
      <c r="D26" s="45">
        <f>BETAW20T!I25/BETAW20T!I26*D27</f>
        <v>102.31308127182497</v>
      </c>
      <c r="E26" s="41">
        <f t="shared" si="0"/>
        <v>-1.9138517369952091</v>
      </c>
      <c r="F26" s="44">
        <f>LN(BETAW20T!C25/BETAW20T!C26)</f>
        <v>2.5402401618584047E-2</v>
      </c>
      <c r="G26" s="43">
        <f>LN(BETAW20T!I25/BETAW20T!I26)</f>
        <v>2.5386971999555998E-2</v>
      </c>
      <c r="H26" s="42">
        <f t="shared" si="1"/>
        <v>-1.5429619028048402E-5</v>
      </c>
      <c r="I26" s="41">
        <f>(BETAW20T!D25/BETAW20T!I25-1)*100</f>
        <v>4.6095948785374041E-2</v>
      </c>
      <c r="J26" s="40">
        <f>BETAW20T!L25*BETAW20T!I25/1000</f>
        <v>0</v>
      </c>
      <c r="K26" s="17">
        <f>BETAW20T!E25</f>
        <v>460.7869</v>
      </c>
      <c r="L26" s="39">
        <f>BETAW20T!E25/BETAW20T!F25</f>
        <v>8.5330907407407413</v>
      </c>
    </row>
    <row r="27" spans="2:12" x14ac:dyDescent="0.3">
      <c r="B27" s="21">
        <f>BETAW20T!B26</f>
        <v>44383</v>
      </c>
      <c r="C27" s="46">
        <f>BETAW20T!C26/BETAW20T!C27*C28</f>
        <v>101.69307053427562</v>
      </c>
      <c r="D27" s="45">
        <f>BETAW20T!I26/BETAW20T!I27*D28</f>
        <v>99.748355004694375</v>
      </c>
      <c r="E27" s="41">
        <f t="shared" si="0"/>
        <v>-1.9123382934196909</v>
      </c>
      <c r="F27" s="44">
        <f>LN(BETAW20T!C26/BETAW20T!C27)</f>
        <v>-1.3531357406427037E-2</v>
      </c>
      <c r="G27" s="43">
        <f>LN(BETAW20T!I26/BETAW20T!I27)</f>
        <v>-1.3557522266237312E-2</v>
      </c>
      <c r="H27" s="42">
        <f t="shared" si="1"/>
        <v>-2.6164859810275456E-5</v>
      </c>
      <c r="I27" s="41">
        <f>(BETAW20T!D26/BETAW20T!I26-1)*100</f>
        <v>0.19306989799514618</v>
      </c>
      <c r="J27" s="40">
        <f>BETAW20T!L26*BETAW20T!I26/1000</f>
        <v>0</v>
      </c>
      <c r="K27" s="17">
        <f>BETAW20T!E26</f>
        <v>168.9436</v>
      </c>
      <c r="L27" s="39">
        <f>BETAW20T!E26/BETAW20T!F26</f>
        <v>4.968929411764706</v>
      </c>
    </row>
    <row r="28" spans="2:12" x14ac:dyDescent="0.3">
      <c r="B28" s="21">
        <f>BETAW20T!B27</f>
        <v>44382</v>
      </c>
      <c r="C28" s="46">
        <f>BETAW20T!C27/BETAW20T!C28*C29</f>
        <v>103.07846783190796</v>
      </c>
      <c r="D28" s="45">
        <f>BETAW20T!I27/BETAW20T!I28*D29</f>
        <v>101.1099043111502</v>
      </c>
      <c r="E28" s="41">
        <f t="shared" si="0"/>
        <v>-1.9097718099263306</v>
      </c>
      <c r="F28" s="44">
        <f>LN(BETAW20T!C27/BETAW20T!C28)</f>
        <v>4.8751651688646791E-3</v>
      </c>
      <c r="G28" s="43">
        <f>LN(BETAW20T!I27/BETAW20T!I28)</f>
        <v>4.7939305230378102E-3</v>
      </c>
      <c r="H28" s="42">
        <f t="shared" si="1"/>
        <v>-8.1234645826868887E-5</v>
      </c>
      <c r="I28" s="41">
        <f>(BETAW20T!D27/BETAW20T!I27-1)*100</f>
        <v>0.19628904503024014</v>
      </c>
      <c r="J28" s="40">
        <f>BETAW20T!L27*BETAW20T!I27/1000</f>
        <v>0</v>
      </c>
      <c r="K28" s="17">
        <f>BETAW20T!E27</f>
        <v>35.521660000000004</v>
      </c>
      <c r="L28" s="39">
        <f>BETAW20T!E27/BETAW20T!F27</f>
        <v>1.6146209090909094</v>
      </c>
    </row>
    <row r="29" spans="2:12" x14ac:dyDescent="0.3">
      <c r="B29" s="21">
        <f>BETAW20T!B28</f>
        <v>44379</v>
      </c>
      <c r="C29" s="46">
        <f>BETAW20T!C28/BETAW20T!C29*C30</f>
        <v>102.57716623280047</v>
      </c>
      <c r="D29" s="45">
        <f>BETAW20T!I28/BETAW20T!I29*D30</f>
        <v>100.62635044259318</v>
      </c>
      <c r="E29" s="41">
        <f t="shared" si="0"/>
        <v>-1.9018031613194264</v>
      </c>
      <c r="F29" s="44">
        <f>LN(BETAW20T!C28/BETAW20T!C29)</f>
        <v>7.1325385793255677E-4</v>
      </c>
      <c r="G29" s="43">
        <f>LN(BETAW20T!I28/BETAW20T!I29)</f>
        <v>6.9495027680726673E-4</v>
      </c>
      <c r="H29" s="42">
        <f t="shared" si="1"/>
        <v>-1.8303581125290037E-5</v>
      </c>
      <c r="I29" s="41">
        <f>(BETAW20T!D28/BETAW20T!I28-1)*100</f>
        <v>8.9781479619355231E-2</v>
      </c>
      <c r="J29" s="40">
        <f>BETAW20T!L28*BETAW20T!I28/1000</f>
        <v>0</v>
      </c>
      <c r="K29" s="17">
        <f>BETAW20T!E28</f>
        <v>241.75979999999998</v>
      </c>
      <c r="L29" s="39">
        <f>BETAW20T!E28/BETAW20T!F28</f>
        <v>10.073324999999999</v>
      </c>
    </row>
    <row r="30" spans="2:12" x14ac:dyDescent="0.3">
      <c r="B30" s="21">
        <f>BETAW20T!B29</f>
        <v>44378</v>
      </c>
      <c r="C30" s="46">
        <f>BETAW20T!C29/BETAW20T!C30*C31</f>
        <v>102.50402875914236</v>
      </c>
      <c r="D30" s="45">
        <f>BETAW20T!I29/BETAW20T!I30*D31</f>
        <v>100.55644442591527</v>
      </c>
      <c r="E30" s="41">
        <f t="shared" si="0"/>
        <v>-1.9000075965827645</v>
      </c>
      <c r="F30" s="44">
        <f>LN(BETAW20T!C29/BETAW20T!C30)</f>
        <v>1.4395047051524168E-2</v>
      </c>
      <c r="G30" s="43">
        <f>LN(BETAW20T!I29/BETAW20T!I30)</f>
        <v>1.4365251435080585E-2</v>
      </c>
      <c r="H30" s="42">
        <f t="shared" si="1"/>
        <v>-2.9795616443582806E-5</v>
      </c>
      <c r="I30" s="41">
        <f>(BETAW20T!D29/BETAW20T!I29-1)*100</f>
        <v>-6.2922716688862401E-2</v>
      </c>
      <c r="J30" s="40">
        <f>BETAW20T!L29*BETAW20T!I29/1000</f>
        <v>0</v>
      </c>
      <c r="K30" s="17">
        <f>BETAW20T!E29</f>
        <v>186.1216</v>
      </c>
      <c r="L30" s="39">
        <f>BETAW20T!E29/BETAW20T!F29</f>
        <v>4.7723487179487183</v>
      </c>
    </row>
    <row r="31" spans="2:12" x14ac:dyDescent="0.3">
      <c r="B31" s="21">
        <f>BETAW20T!B30</f>
        <v>44377</v>
      </c>
      <c r="C31" s="46">
        <f>BETAW20T!C30/BETAW20T!C31*C32</f>
        <v>101.03904797322443</v>
      </c>
      <c r="D31" s="45">
        <f>BETAW20T!I30/BETAW20T!I31*D32</f>
        <v>99.122251750813575</v>
      </c>
      <c r="E31" s="41">
        <f t="shared" si="0"/>
        <v>-1.8970846032900113</v>
      </c>
      <c r="F31" s="44">
        <f>LN(BETAW20T!C30/BETAW20T!C31)</f>
        <v>-1.7794751886289963E-2</v>
      </c>
      <c r="G31" s="43">
        <f>LN(BETAW20T!I30/BETAW20T!I31)</f>
        <v>-1.7810753744042555E-2</v>
      </c>
      <c r="H31" s="42">
        <f t="shared" si="1"/>
        <v>-1.6001857752592774E-5</v>
      </c>
      <c r="I31" s="41">
        <f>(BETAW20T!D30/BETAW20T!I30-1)*100</f>
        <v>3.5177809238673419E-3</v>
      </c>
      <c r="J31" s="40">
        <f>BETAW20T!L30*BETAW20T!I30/1000</f>
        <v>0</v>
      </c>
      <c r="K31" s="17">
        <f>BETAW20T!E30</f>
        <v>229.50360000000001</v>
      </c>
      <c r="L31" s="39">
        <f>BETAW20T!E30/BETAW20T!F30</f>
        <v>3.7623540983606558</v>
      </c>
    </row>
    <row r="32" spans="2:12" x14ac:dyDescent="0.3">
      <c r="B32" s="21">
        <f>BETAW20T!B31</f>
        <v>44376</v>
      </c>
      <c r="C32" s="46">
        <f>BETAW20T!C31/BETAW20T!C32*C33</f>
        <v>102.85310524358516</v>
      </c>
      <c r="D32" s="45">
        <f>BETAW20T!I31/BETAW20T!I32*D33</f>
        <v>100.90350945068982</v>
      </c>
      <c r="E32" s="41">
        <f t="shared" si="0"/>
        <v>-1.8955147618325618</v>
      </c>
      <c r="F32" s="44">
        <f>LN(BETAW20T!C31/BETAW20T!C32)</f>
        <v>-1.213506813352922E-2</v>
      </c>
      <c r="G32" s="43">
        <f>LN(BETAW20T!I31/BETAW20T!I32)</f>
        <v>-1.2170699882000317E-2</v>
      </c>
      <c r="H32" s="42">
        <f t="shared" si="1"/>
        <v>-3.5631748471097111E-5</v>
      </c>
      <c r="I32" s="41">
        <f>(BETAW20T!D31/BETAW20T!I31-1)*100</f>
        <v>0.59669721296793377</v>
      </c>
      <c r="J32" s="40">
        <f>BETAW20T!L31*BETAW20T!I31/1000</f>
        <v>0</v>
      </c>
      <c r="K32" s="17">
        <f>BETAW20T!E31</f>
        <v>122.70569999999999</v>
      </c>
      <c r="L32" s="39">
        <f>BETAW20T!E31/BETAW20T!F31</f>
        <v>2.9928219512195122</v>
      </c>
    </row>
    <row r="33" spans="2:12" x14ac:dyDescent="0.3">
      <c r="B33" s="21">
        <f>BETAW20T!B32</f>
        <v>44375</v>
      </c>
      <c r="C33" s="46">
        <f>BETAW20T!C32/BETAW20T!C33*C34</f>
        <v>104.10883847774903</v>
      </c>
      <c r="D33" s="45">
        <f>BETAW20T!I32/BETAW20T!I33*D34</f>
        <v>102.1390794051791</v>
      </c>
      <c r="E33" s="41">
        <f t="shared" si="0"/>
        <v>-1.8920190652121471</v>
      </c>
      <c r="F33" s="44">
        <f>LN(BETAW20T!C32/BETAW20T!C33)</f>
        <v>1.4680126082872546E-3</v>
      </c>
      <c r="G33" s="43">
        <f>LN(BETAW20T!I32/BETAW20T!I33)</f>
        <v>1.421885536514244E-3</v>
      </c>
      <c r="H33" s="42">
        <f t="shared" si="1"/>
        <v>-4.6127071773010685E-5</v>
      </c>
      <c r="I33" s="41">
        <f>(BETAW20T!D32/BETAW20T!I32-1)*100</f>
        <v>0.25515134288505159</v>
      </c>
      <c r="J33" s="40">
        <f>BETAW20T!L32*BETAW20T!I32/1000</f>
        <v>0</v>
      </c>
      <c r="K33" s="17">
        <f>BETAW20T!E32</f>
        <v>292.3229</v>
      </c>
      <c r="L33" s="39">
        <f>BETAW20T!E32/BETAW20T!F32</f>
        <v>6.3548456521739132</v>
      </c>
    </row>
    <row r="34" spans="2:12" x14ac:dyDescent="0.3">
      <c r="B34" s="21">
        <f>BETAW20T!B33</f>
        <v>44372</v>
      </c>
      <c r="C34" s="46">
        <f>BETAW20T!C33/BETAW20T!C34*C35</f>
        <v>103.95611751580532</v>
      </c>
      <c r="D34" s="45">
        <f>BETAW20T!I33/BETAW20T!I34*D35</f>
        <v>101.9939525268156</v>
      </c>
      <c r="E34" s="41">
        <f t="shared" si="0"/>
        <v>-1.8874935269599602</v>
      </c>
      <c r="F34" s="44">
        <f>LN(BETAW20T!C33/BETAW20T!C34)</f>
        <v>4.1056533028532112E-3</v>
      </c>
      <c r="G34" s="43">
        <f>LN(BETAW20T!I33/BETAW20T!I34)</f>
        <v>4.0721838745708689E-3</v>
      </c>
      <c r="H34" s="42">
        <f t="shared" si="1"/>
        <v>-3.3469428282342263E-5</v>
      </c>
      <c r="I34" s="41">
        <f>(BETAW20T!D33/BETAW20T!I33-1)*100</f>
        <v>-1.4718991467543852E-2</v>
      </c>
      <c r="J34" s="40">
        <f>BETAW20T!L33*BETAW20T!I33/1000</f>
        <v>0</v>
      </c>
      <c r="K34" s="17">
        <f>BETAW20T!E33</f>
        <v>741.06530000000009</v>
      </c>
      <c r="L34" s="39">
        <f>BETAW20T!E33/BETAW20T!F33</f>
        <v>11.401004615384617</v>
      </c>
    </row>
    <row r="35" spans="2:12" x14ac:dyDescent="0.3">
      <c r="B35" s="21">
        <f>BETAW20T!B34</f>
        <v>44371</v>
      </c>
      <c r="C35" s="46">
        <f>BETAW20T!C34/BETAW20T!C35*C36</f>
        <v>103.53018470311163</v>
      </c>
      <c r="D35" s="45">
        <f>BETAW20T!I34/BETAW20T!I35*D36</f>
        <v>101.57945891791177</v>
      </c>
      <c r="E35" s="41">
        <f t="shared" si="0"/>
        <v>-1.8842097025074001</v>
      </c>
      <c r="F35" s="44">
        <f>LN(BETAW20T!C34/BETAW20T!C35)</f>
        <v>1.748967809665114E-2</v>
      </c>
      <c r="G35" s="43">
        <f>LN(BETAW20T!I34/BETAW20T!I35)</f>
        <v>1.7484063070375349E-2</v>
      </c>
      <c r="H35" s="42">
        <f t="shared" si="1"/>
        <v>-5.6150262757910518E-6</v>
      </c>
      <c r="I35" s="41">
        <f>(BETAW20T!D34/BETAW20T!I34-1)*100</f>
        <v>0.49682118921636764</v>
      </c>
      <c r="J35" s="40">
        <f>BETAW20T!L34*BETAW20T!I34/1000</f>
        <v>0</v>
      </c>
      <c r="K35" s="17">
        <f>BETAW20T!E34</f>
        <v>380.8741</v>
      </c>
      <c r="L35" s="39">
        <f>BETAW20T!E34/BETAW20T!F34</f>
        <v>8.8575372093023255</v>
      </c>
    </row>
    <row r="36" spans="2:12" x14ac:dyDescent="0.3">
      <c r="B36" s="21">
        <f>BETAW20T!B35</f>
        <v>44370</v>
      </c>
      <c r="C36" s="46">
        <f>BETAW20T!C35/BETAW20T!C36*C37</f>
        <v>101.73521755299386</v>
      </c>
      <c r="D36" s="45">
        <f>BETAW20T!I35/BETAW20T!I36*D37</f>
        <v>99.818873197015591</v>
      </c>
      <c r="E36" s="41">
        <f t="shared" si="0"/>
        <v>-1.8836587782200875</v>
      </c>
      <c r="F36" s="44">
        <f>LN(BETAW20T!C35/BETAW20T!C36)</f>
        <v>5.9148774755294056E-3</v>
      </c>
      <c r="G36" s="43">
        <f>LN(BETAW20T!I35/BETAW20T!I36)</f>
        <v>5.8781170452364374E-3</v>
      </c>
      <c r="H36" s="42">
        <f t="shared" si="1"/>
        <v>-3.6760430292968188E-5</v>
      </c>
      <c r="I36" s="41">
        <f>(BETAW20T!D35/BETAW20T!I35-1)*100</f>
        <v>0.10911509811928344</v>
      </c>
      <c r="J36" s="40">
        <f>BETAW20T!L35*BETAW20T!I35/1000</f>
        <v>0</v>
      </c>
      <c r="K36" s="17">
        <f>BETAW20T!E35</f>
        <v>431.47320000000002</v>
      </c>
      <c r="L36" s="39">
        <f>BETAW20T!E35/BETAW20T!F35</f>
        <v>9.5882933333333344</v>
      </c>
    </row>
    <row r="37" spans="2:12" x14ac:dyDescent="0.3">
      <c r="B37" s="21">
        <f>BETAW20T!B36</f>
        <v>44369</v>
      </c>
      <c r="C37" s="46">
        <f>BETAW20T!C36/BETAW20T!C37*C38</f>
        <v>101.13524234535781</v>
      </c>
      <c r="D37" s="45">
        <f>BETAW20T!I36/BETAW20T!I37*D38</f>
        <v>99.233847286923236</v>
      </c>
      <c r="E37" s="41">
        <f t="shared" si="0"/>
        <v>-1.8800519130034443</v>
      </c>
      <c r="F37" s="44">
        <f>LN(BETAW20T!C36/BETAW20T!C37)</f>
        <v>4.8549641735311764E-4</v>
      </c>
      <c r="G37" s="43">
        <f>LN(BETAW20T!I36/BETAW20T!I37)</f>
        <v>4.5499429317428125E-4</v>
      </c>
      <c r="H37" s="42">
        <f t="shared" si="1"/>
        <v>-3.050212417883639E-5</v>
      </c>
      <c r="I37" s="41">
        <f>(BETAW20T!D36/BETAW20T!I36-1)*100</f>
        <v>-9.5693396492013694E-2</v>
      </c>
      <c r="J37" s="40">
        <f>BETAW20T!L36*BETAW20T!I36/1000</f>
        <v>0</v>
      </c>
      <c r="K37" s="17">
        <f>BETAW20T!E36</f>
        <v>83.890169999999998</v>
      </c>
      <c r="L37" s="39">
        <f>BETAW20T!E36/BETAW20T!F36</f>
        <v>2.4673579411764703</v>
      </c>
    </row>
    <row r="38" spans="2:12" x14ac:dyDescent="0.3">
      <c r="B38" s="21">
        <f>BETAW20T!B37</f>
        <v>44368</v>
      </c>
      <c r="C38" s="46">
        <f>BETAW20T!C37/BETAW20T!C38*C39</f>
        <v>101.08615346473306</v>
      </c>
      <c r="D38" s="45">
        <f>BETAW20T!I37/BETAW20T!I38*D39</f>
        <v>99.188706722846234</v>
      </c>
      <c r="E38" s="41">
        <f t="shared" si="0"/>
        <v>-1.8770590005176224</v>
      </c>
      <c r="F38" s="44">
        <f>LN(BETAW20T!C37/BETAW20T!C38)</f>
        <v>-5.5413345735886026E-4</v>
      </c>
      <c r="G38" s="43">
        <f>LN(BETAW20T!I37/BETAW20T!I38)</f>
        <v>-5.9551627509539539E-4</v>
      </c>
      <c r="H38" s="42">
        <f t="shared" si="1"/>
        <v>-4.1382817736535134E-5</v>
      </c>
      <c r="I38" s="41">
        <f>(BETAW20T!D37/BETAW20T!I37-1)*100</f>
        <v>5.5820339864576241E-2</v>
      </c>
      <c r="J38" s="40">
        <f>BETAW20T!L37*BETAW20T!I37/1000</f>
        <v>0</v>
      </c>
      <c r="K38" s="17">
        <f>BETAW20T!E37</f>
        <v>956.18309999999997</v>
      </c>
      <c r="L38" s="39">
        <f>BETAW20T!E37/BETAW20T!F37</f>
        <v>10.172160638297871</v>
      </c>
    </row>
    <row r="39" spans="2:12" x14ac:dyDescent="0.3">
      <c r="B39" s="21">
        <f>BETAW20T!B38</f>
        <v>44365</v>
      </c>
      <c r="C39" s="46">
        <f>BETAW20T!C38/BETAW20T!C39*C40</f>
        <v>101.14218420726436</v>
      </c>
      <c r="D39" s="45">
        <f>BETAW20T!I38/BETAW20T!I39*D40</f>
        <v>99.247792803620527</v>
      </c>
      <c r="E39" s="41">
        <f t="shared" si="0"/>
        <v>-1.8729983127136918</v>
      </c>
      <c r="F39" s="44">
        <f>LN(BETAW20T!C38/BETAW20T!C39)</f>
        <v>4.9539478484700358E-3</v>
      </c>
      <c r="G39" s="43">
        <f>LN(BETAW20T!I38/BETAW20T!I39)</f>
        <v>4.9041718194518507E-3</v>
      </c>
      <c r="H39" s="42">
        <f t="shared" si="1"/>
        <v>-4.9776029018185064E-5</v>
      </c>
      <c r="I39" s="41">
        <f>(BETAW20T!D38/BETAW20T!I38-1)*100</f>
        <v>-8.3235068797882228E-2</v>
      </c>
      <c r="J39" s="40">
        <f>BETAW20T!L38*BETAW20T!I38/1000</f>
        <v>0</v>
      </c>
      <c r="K39" s="17">
        <f>BETAW20T!E38</f>
        <v>167.83020000000002</v>
      </c>
      <c r="L39" s="39">
        <f>BETAW20T!E38/BETAW20T!F38</f>
        <v>5.4138774193548391</v>
      </c>
    </row>
    <row r="40" spans="2:12" x14ac:dyDescent="0.3">
      <c r="B40" s="21">
        <f>BETAW20T!B39</f>
        <v>44364</v>
      </c>
      <c r="C40" s="46">
        <f>BETAW20T!C39/BETAW20T!C40*C41</f>
        <v>100.64237014999399</v>
      </c>
      <c r="D40" s="45">
        <f>BETAW20T!I39/BETAW20T!I40*D41</f>
        <v>98.762256125789079</v>
      </c>
      <c r="E40" s="41">
        <f t="shared" si="0"/>
        <v>-1.8681138186658952</v>
      </c>
      <c r="F40" s="44">
        <f>LN(BETAW20T!C39/BETAW20T!C40)</f>
        <v>-6.1690237564694808E-3</v>
      </c>
      <c r="G40" s="43">
        <f>LN(BETAW20T!I39/BETAW20T!I40)</f>
        <v>-6.1970637765613127E-3</v>
      </c>
      <c r="H40" s="42">
        <f t="shared" si="1"/>
        <v>-2.8040020091831853E-5</v>
      </c>
      <c r="I40" s="41">
        <f>(BETAW20T!D39/BETAW20T!I39-1)*100</f>
        <v>-1.8044224316249302E-2</v>
      </c>
      <c r="J40" s="40">
        <f>BETAW20T!L39*BETAW20T!I39/1000</f>
        <v>0</v>
      </c>
      <c r="K40" s="17">
        <f>BETAW20T!E39</f>
        <v>501.21929999999998</v>
      </c>
      <c r="L40" s="39">
        <f>BETAW20T!E39/BETAW20T!F39</f>
        <v>6.5093415584415579</v>
      </c>
    </row>
    <row r="41" spans="2:12" x14ac:dyDescent="0.3">
      <c r="B41" s="21">
        <f>BETAW20T!B40</f>
        <v>44363</v>
      </c>
      <c r="C41" s="46">
        <f>BETAW20T!C40/BETAW20T!C41*C42</f>
        <v>101.2651543324658</v>
      </c>
      <c r="D41" s="45">
        <f>BETAW20T!I40/BETAW20T!I41*D42</f>
        <v>99.376192462254423</v>
      </c>
      <c r="E41" s="41">
        <f t="shared" si="0"/>
        <v>-1.865362160027606</v>
      </c>
      <c r="F41" s="44">
        <f>LN(BETAW20T!C40/BETAW20T!C41)</f>
        <v>-2.291394338462469E-3</v>
      </c>
      <c r="G41" s="43">
        <f>LN(BETAW20T!I40/BETAW20T!I41)</f>
        <v>-2.2974243027369134E-3</v>
      </c>
      <c r="H41" s="42">
        <f t="shared" si="1"/>
        <v>-6.0299642744444243E-6</v>
      </c>
      <c r="I41" s="41">
        <f>(BETAW20T!D40/BETAW20T!I40-1)*100</f>
        <v>-6.3831297578698099E-4</v>
      </c>
      <c r="J41" s="40">
        <f>BETAW20T!L40*BETAW20T!I40/1000</f>
        <v>0</v>
      </c>
      <c r="K41" s="17">
        <f>BETAW20T!E40</f>
        <v>514.19449999999995</v>
      </c>
      <c r="L41" s="39">
        <f>BETAW20T!E40/BETAW20T!F40</f>
        <v>9.701783018867923</v>
      </c>
    </row>
    <row r="42" spans="2:12" x14ac:dyDescent="0.3">
      <c r="B42" s="21">
        <f>BETAW20T!B41</f>
        <v>44362</v>
      </c>
      <c r="C42" s="46">
        <f>BETAW20T!C41/BETAW20T!C42*C43</f>
        <v>101.49745878269513</v>
      </c>
      <c r="D42" s="45">
        <f>BETAW20T!I41/BETAW20T!I42*D43</f>
        <v>99.604764204532003</v>
      </c>
      <c r="E42" s="41">
        <f t="shared" si="0"/>
        <v>-1.8647704098832318</v>
      </c>
      <c r="F42" s="44">
        <f>LN(BETAW20T!C41/BETAW20T!C42)</f>
        <v>-1.0185137094966445E-2</v>
      </c>
      <c r="G42" s="43">
        <f>LN(BETAW20T!I41/BETAW20T!I42)</f>
        <v>-1.0195402762607277E-2</v>
      </c>
      <c r="H42" s="42">
        <f t="shared" si="1"/>
        <v>-1.026566764083213E-5</v>
      </c>
      <c r="I42" s="41">
        <f>(BETAW20T!D41/BETAW20T!I41-1)*100</f>
        <v>6.0296898687450806E-2</v>
      </c>
      <c r="J42" s="40">
        <f>BETAW20T!L41*BETAW20T!I41/1000</f>
        <v>0</v>
      </c>
      <c r="K42" s="17">
        <f>BETAW20T!E41</f>
        <v>419.0326</v>
      </c>
      <c r="L42" s="39">
        <f>BETAW20T!E41/BETAW20T!F41</f>
        <v>7.6187745454545457</v>
      </c>
    </row>
    <row r="43" spans="2:12" x14ac:dyDescent="0.3">
      <c r="B43" s="21">
        <f>BETAW20T!B42</f>
        <v>44361</v>
      </c>
      <c r="C43" s="46">
        <f>BETAW20T!C42/BETAW20T!C43*C44</f>
        <v>102.53650675591939</v>
      </c>
      <c r="D43" s="45">
        <f>BETAW20T!I42/BETAW20T!I43*D44</f>
        <v>100.625469300929</v>
      </c>
      <c r="E43" s="41">
        <f t="shared" si="0"/>
        <v>-1.8637629810614453</v>
      </c>
      <c r="F43" s="44">
        <f>LN(BETAW20T!C42/BETAW20T!C43)</f>
        <v>1.2745876534690418E-2</v>
      </c>
      <c r="G43" s="43">
        <f>LN(BETAW20T!I42/BETAW20T!I43)</f>
        <v>1.2670679806627727E-2</v>
      </c>
      <c r="H43" s="42">
        <f t="shared" si="1"/>
        <v>-7.5196728062691329E-5</v>
      </c>
      <c r="I43" s="41">
        <f>(BETAW20T!D42/BETAW20T!I42-1)*100</f>
        <v>-0.13147538349020937</v>
      </c>
      <c r="J43" s="40">
        <f>BETAW20T!L42*BETAW20T!I42/1000</f>
        <v>0</v>
      </c>
      <c r="K43" s="17">
        <f>BETAW20T!E42</f>
        <v>209.5521</v>
      </c>
      <c r="L43" s="39">
        <f>BETAW20T!E42/BETAW20T!F42</f>
        <v>4.762547727272727</v>
      </c>
    </row>
    <row r="44" spans="2:12" x14ac:dyDescent="0.3">
      <c r="B44" s="21">
        <f>BETAW20T!B43</f>
        <v>44358</v>
      </c>
      <c r="C44" s="46">
        <f>BETAW20T!C43/BETAW20T!C44*C45</f>
        <v>101.23788273211871</v>
      </c>
      <c r="D44" s="45">
        <f>BETAW20T!I43/BETAW20T!I44*D45</f>
        <v>99.358519705627387</v>
      </c>
      <c r="E44" s="41">
        <f t="shared" si="0"/>
        <v>-1.8563831796682528</v>
      </c>
      <c r="F44" s="44">
        <f>LN(BETAW20T!C43/BETAW20T!C44)</f>
        <v>-5.4803355997943923E-3</v>
      </c>
      <c r="G44" s="43">
        <f>LN(BETAW20T!I43/BETAW20T!I44)</f>
        <v>-5.5213864777559256E-3</v>
      </c>
      <c r="H44" s="42">
        <f t="shared" si="1"/>
        <v>-4.1050877961533276E-5</v>
      </c>
      <c r="I44" s="41">
        <f>(BETAW20T!D43/BETAW20T!I43-1)*100</f>
        <v>1.7148429290414491E-2</v>
      </c>
      <c r="J44" s="40">
        <f>BETAW20T!L43*BETAW20T!I43/1000</f>
        <v>0</v>
      </c>
      <c r="K44" s="17">
        <f>BETAW20T!E43</f>
        <v>203.791</v>
      </c>
      <c r="L44" s="39">
        <f>BETAW20T!E43/BETAW20T!F43</f>
        <v>4.3359787234042555</v>
      </c>
    </row>
    <row r="45" spans="2:12" x14ac:dyDescent="0.3">
      <c r="B45" s="21">
        <f>BETAW20T!B44</f>
        <v>44357</v>
      </c>
      <c r="C45" s="46">
        <f>BETAW20T!C44/BETAW20T!C45*C46</f>
        <v>101.79422337919941</v>
      </c>
      <c r="D45" s="45">
        <f>BETAW20T!I44/BETAW20T!I45*D46</f>
        <v>99.908633791466499</v>
      </c>
      <c r="E45" s="41">
        <f t="shared" si="0"/>
        <v>-1.8523542153357719</v>
      </c>
      <c r="F45" s="44">
        <f>LN(BETAW20T!C44/BETAW20T!C45)</f>
        <v>8.280922070712321E-3</v>
      </c>
      <c r="G45" s="43">
        <f>LN(BETAW20T!I44/BETAW20T!I45)</f>
        <v>8.2705709968005098E-3</v>
      </c>
      <c r="H45" s="42">
        <f t="shared" si="1"/>
        <v>-1.0351073911811157E-5</v>
      </c>
      <c r="I45" s="41">
        <f>(BETAW20T!D44/BETAW20T!I44-1)*100</f>
        <v>7.1816056618412283E-2</v>
      </c>
      <c r="J45" s="40">
        <f>BETAW20T!L44*BETAW20T!I44/1000</f>
        <v>0</v>
      </c>
      <c r="K45" s="17">
        <f>BETAW20T!E44</f>
        <v>394.41800000000001</v>
      </c>
      <c r="L45" s="39">
        <f>BETAW20T!E44/BETAW20T!F44</f>
        <v>7.7336862745098038</v>
      </c>
    </row>
    <row r="46" spans="2:12" x14ac:dyDescent="0.3">
      <c r="B46" s="21">
        <f>BETAW20T!B45</f>
        <v>44356</v>
      </c>
      <c r="C46" s="46">
        <f>BETAW20T!C45/BETAW20T!C46*C47</f>
        <v>100.95475393578798</v>
      </c>
      <c r="D46" s="45">
        <f>BETAW20T!I45/BETAW20T!I46*D47</f>
        <v>99.085739934185995</v>
      </c>
      <c r="E46" s="41">
        <f t="shared" si="0"/>
        <v>-1.8513382765419473</v>
      </c>
      <c r="F46" s="44">
        <f>LN(BETAW20T!C45/BETAW20T!C46)</f>
        <v>-8.6023613421568369E-3</v>
      </c>
      <c r="G46" s="43">
        <f>LN(BETAW20T!I45/BETAW20T!I46)</f>
        <v>-8.6315960305594821E-3</v>
      </c>
      <c r="H46" s="42">
        <f t="shared" si="1"/>
        <v>-2.9234688402645162E-5</v>
      </c>
      <c r="I46" s="41">
        <f>(BETAW20T!D45/BETAW20T!I45-1)*100</f>
        <v>9.3446639630778705E-2</v>
      </c>
      <c r="J46" s="40">
        <f>BETAW20T!L45*BETAW20T!I45/1000</f>
        <v>0</v>
      </c>
      <c r="K46" s="17">
        <f>BETAW20T!E45</f>
        <v>275.32650000000001</v>
      </c>
      <c r="L46" s="39">
        <f>BETAW20T!E45/BETAW20T!F45</f>
        <v>4.2357923076923081</v>
      </c>
    </row>
    <row r="47" spans="2:12" x14ac:dyDescent="0.3">
      <c r="B47" s="21">
        <f>BETAW20T!B46</f>
        <v>44355</v>
      </c>
      <c r="C47" s="46">
        <f>BETAW20T!C46/BETAW20T!C47*C48</f>
        <v>101.8269492996159</v>
      </c>
      <c r="D47" s="45">
        <f>BETAW20T!I46/BETAW20T!I47*D48</f>
        <v>99.944709821136954</v>
      </c>
      <c r="E47" s="41">
        <f t="shared" si="0"/>
        <v>-1.8484688890567091</v>
      </c>
      <c r="F47" s="44">
        <f>LN(BETAW20T!C46/BETAW20T!C47)</f>
        <v>-4.0214221974071117E-3</v>
      </c>
      <c r="G47" s="43">
        <f>LN(BETAW20T!I46/BETAW20T!I47)</f>
        <v>-4.0588411089322127E-3</v>
      </c>
      <c r="H47" s="42">
        <f t="shared" si="1"/>
        <v>-3.7418911525101059E-5</v>
      </c>
      <c r="I47" s="41">
        <f>(BETAW20T!D46/BETAW20T!I46-1)*100</f>
        <v>9.3828120981243046E-3</v>
      </c>
      <c r="J47" s="40">
        <f>BETAW20T!L46*BETAW20T!I46/1000</f>
        <v>0</v>
      </c>
      <c r="K47" s="17">
        <f>BETAW20T!E46</f>
        <v>307.1628</v>
      </c>
      <c r="L47" s="39">
        <f>BETAW20T!E46/BETAW20T!F46</f>
        <v>5.1193800000000005</v>
      </c>
    </row>
    <row r="48" spans="2:12" x14ac:dyDescent="0.3">
      <c r="B48" s="21">
        <f>BETAW20T!B47</f>
        <v>44354</v>
      </c>
      <c r="C48" s="46">
        <f>BETAW20T!C47/BETAW20T!C48*C49</f>
        <v>102.2372629230199</v>
      </c>
      <c r="D48" s="45">
        <f>BETAW20T!I47/BETAW20T!I48*D49</f>
        <v>100.35119388705652</v>
      </c>
      <c r="E48" s="41">
        <f t="shared" si="0"/>
        <v>-1.8447960968825061</v>
      </c>
      <c r="F48" s="44">
        <f>LN(BETAW20T!C47/BETAW20T!C48)</f>
        <v>-3.5390555087730056E-3</v>
      </c>
      <c r="G48" s="43">
        <f>LN(BETAW20T!I47/BETAW20T!I48)</f>
        <v>-3.5607023184595749E-3</v>
      </c>
      <c r="H48" s="42">
        <f t="shared" si="1"/>
        <v>-2.1646809686569259E-5</v>
      </c>
      <c r="I48" s="41">
        <f>(BETAW20T!D47/BETAW20T!I47-1)*100</f>
        <v>0.10217368396492343</v>
      </c>
      <c r="J48" s="40">
        <f>BETAW20T!L47*BETAW20T!I47/1000</f>
        <v>0</v>
      </c>
      <c r="K48" s="17">
        <f>BETAW20T!E47</f>
        <v>1505.2329999999999</v>
      </c>
      <c r="L48" s="39">
        <f>BETAW20T!E47/BETAW20T!F47</f>
        <v>18.135337349397588</v>
      </c>
    </row>
    <row r="49" spans="2:12" x14ac:dyDescent="0.3">
      <c r="B49" s="21">
        <f>BETAW20T!B48</f>
        <v>44351</v>
      </c>
      <c r="C49" s="46">
        <f>BETAW20T!C48/BETAW20T!C49*C50</f>
        <v>102.59972728399671</v>
      </c>
      <c r="D49" s="45">
        <f>BETAW20T!I48/BETAW20T!I49*D50</f>
        <v>100.70915152789107</v>
      </c>
      <c r="E49" s="41">
        <f t="shared" si="0"/>
        <v>-1.8426713268667072</v>
      </c>
      <c r="F49" s="44">
        <f>LN(BETAW20T!C48/BETAW20T!C49)</f>
        <v>1.034761299421581E-3</v>
      </c>
      <c r="G49" s="43">
        <f>LN(BETAW20T!I48/BETAW20T!I49)</f>
        <v>9.9803555819990512E-4</v>
      </c>
      <c r="H49" s="42">
        <f t="shared" si="1"/>
        <v>-3.6725741221675873E-5</v>
      </c>
      <c r="I49" s="41">
        <f>(BETAW20T!D48/BETAW20T!I48-1)*100</f>
        <v>-0.30584976488736704</v>
      </c>
      <c r="J49" s="40">
        <f>BETAW20T!L48*BETAW20T!I48/1000</f>
        <v>0</v>
      </c>
      <c r="K49" s="17">
        <f>BETAW20T!E48</f>
        <v>450.94590000000005</v>
      </c>
      <c r="L49" s="39">
        <f>BETAW20T!E48/BETAW20T!F48</f>
        <v>7.7749293103448283</v>
      </c>
    </row>
    <row r="50" spans="2:12" x14ac:dyDescent="0.3">
      <c r="B50" s="21">
        <f>BETAW20T!B49</f>
        <v>44349</v>
      </c>
      <c r="C50" s="46">
        <f>BETAW20T!C49/BETAW20T!C50*C51</f>
        <v>102.49361596628258</v>
      </c>
      <c r="D50" s="45">
        <f>BETAW20T!I49/BETAW20T!I50*D51</f>
        <v>100.60869035388093</v>
      </c>
      <c r="E50" s="41">
        <f t="shared" si="0"/>
        <v>-1.839066360017716</v>
      </c>
      <c r="F50" s="44">
        <f>LN(BETAW20T!C49/BETAW20T!C50)</f>
        <v>9.1343033013098276E-3</v>
      </c>
      <c r="G50" s="43">
        <f>LN(BETAW20T!I49/BETAW20T!I50)</f>
        <v>9.0894507130103337E-3</v>
      </c>
      <c r="H50" s="42">
        <f t="shared" si="1"/>
        <v>-4.4852588299493928E-5</v>
      </c>
      <c r="I50" s="41">
        <f>(BETAW20T!D49/BETAW20T!I49-1)*100</f>
        <v>-0.15402641121968763</v>
      </c>
      <c r="J50" s="40">
        <f>BETAW20T!L49*BETAW20T!I49/1000</f>
        <v>0</v>
      </c>
      <c r="K50" s="17">
        <f>BETAW20T!E49</f>
        <v>436.46729999999997</v>
      </c>
      <c r="L50" s="39">
        <f>BETAW20T!E49/BETAW20T!F49</f>
        <v>8.2352320754716981</v>
      </c>
    </row>
    <row r="51" spans="2:12" x14ac:dyDescent="0.3">
      <c r="B51" s="21">
        <f>BETAW20T!B50</f>
        <v>44348</v>
      </c>
      <c r="C51" s="46">
        <f>BETAW20T!C50/BETAW20T!C51*C52</f>
        <v>101.56167100533054</v>
      </c>
      <c r="D51" s="45">
        <f>BETAW20T!I50/BETAW20T!I51*D52</f>
        <v>99.698356108237476</v>
      </c>
      <c r="E51" s="41">
        <f t="shared" si="0"/>
        <v>-1.8346634893347313</v>
      </c>
      <c r="F51" s="44">
        <f>LN(BETAW20T!C50/BETAW20T!C51)</f>
        <v>2.4411172018000051E-6</v>
      </c>
      <c r="G51" s="43">
        <f>LN(BETAW20T!I50/BETAW20T!I51)</f>
        <v>-2.3588967906507237E-5</v>
      </c>
      <c r="H51" s="42">
        <f t="shared" si="1"/>
        <v>-2.6030085108307242E-5</v>
      </c>
      <c r="I51" s="41">
        <f>(BETAW20T!D50/BETAW20T!I50-1)*100</f>
        <v>0.75765571269417187</v>
      </c>
      <c r="J51" s="40">
        <f>BETAW20T!L50*BETAW20T!I50/1000</f>
        <v>0</v>
      </c>
      <c r="K51" s="17">
        <f>BETAW20T!E50</f>
        <v>1094.876</v>
      </c>
      <c r="L51" s="39">
        <f>BETAW20T!E50/BETAW20T!F50</f>
        <v>11.900826086956522</v>
      </c>
    </row>
    <row r="52" spans="2:12" x14ac:dyDescent="0.3">
      <c r="B52" s="21">
        <f>BETAW20T!B51</f>
        <v>44347</v>
      </c>
      <c r="C52" s="46">
        <f>BETAW20T!C51/BETAW20T!C52*C53</f>
        <v>101.561423081691</v>
      </c>
      <c r="D52" s="45">
        <f>BETAW20T!I51/BETAW20T!I52*D53</f>
        <v>99.700707917298317</v>
      </c>
      <c r="E52" s="41">
        <f t="shared" si="0"/>
        <v>-1.8321082040136605</v>
      </c>
      <c r="F52" s="44">
        <f>LN(BETAW20T!C51/BETAW20T!C52)</f>
        <v>1.3915353173348663E-4</v>
      </c>
      <c r="G52" s="43">
        <f>LN(BETAW20T!I51/BETAW20T!I52)</f>
        <v>5.3402840761098262E-5</v>
      </c>
      <c r="H52" s="42">
        <f t="shared" si="1"/>
        <v>-8.5750690972388367E-5</v>
      </c>
      <c r="I52" s="41">
        <f>(BETAW20T!D51/BETAW20T!I51-1)*100</f>
        <v>1.6758602194277827E-2</v>
      </c>
      <c r="J52" s="40">
        <f>BETAW20T!L51*BETAW20T!I51/1000</f>
        <v>0</v>
      </c>
      <c r="K52" s="17">
        <f>BETAW20T!E51</f>
        <v>785.87689999999998</v>
      </c>
      <c r="L52" s="39">
        <f>BETAW20T!E51/BETAW20T!F51</f>
        <v>6.0920689922480618</v>
      </c>
    </row>
    <row r="53" spans="2:12" x14ac:dyDescent="0.3">
      <c r="B53" s="21">
        <f>BETAW20T!B52</f>
        <v>44344</v>
      </c>
      <c r="C53" s="46">
        <f>BETAW20T!C52/BETAW20T!C53*C54</f>
        <v>101.54729143423843</v>
      </c>
      <c r="D53" s="45">
        <f>BETAW20T!I52/BETAW20T!I53*D54</f>
        <v>99.695383758433508</v>
      </c>
      <c r="E53" s="41">
        <f t="shared" si="0"/>
        <v>-1.8236898785274014</v>
      </c>
      <c r="F53" s="44">
        <f>LN(BETAW20T!C52/BETAW20T!C53)</f>
        <v>1.2979663731184128E-2</v>
      </c>
      <c r="G53" s="43">
        <f>LN(BETAW20T!I52/BETAW20T!I53)</f>
        <v>1.2970378196147402E-2</v>
      </c>
      <c r="H53" s="42">
        <f t="shared" si="1"/>
        <v>-9.2855350367262307E-6</v>
      </c>
      <c r="I53" s="41">
        <f>(BETAW20T!D52/BETAW20T!I52-1)*100</f>
        <v>2.2099923846963243E-2</v>
      </c>
      <c r="J53" s="40">
        <f>BETAW20T!L52*BETAW20T!I52/1000</f>
        <v>0</v>
      </c>
      <c r="K53" s="17">
        <f>BETAW20T!E52</f>
        <v>1914.5719999999999</v>
      </c>
      <c r="L53" s="39">
        <f>BETAW20T!E52/BETAW20T!F52</f>
        <v>17.248396396396394</v>
      </c>
    </row>
    <row r="54" spans="2:12" x14ac:dyDescent="0.3">
      <c r="B54" s="21">
        <f>BETAW20T!B53</f>
        <v>44343</v>
      </c>
      <c r="C54" s="46">
        <f>BETAW20T!C53/BETAW20T!C54*C55</f>
        <v>100.23775877029894</v>
      </c>
      <c r="D54" s="45">
        <f>BETAW20T!I53/BETAW20T!I54*D55</f>
        <v>98.410646700407682</v>
      </c>
      <c r="E54" s="41">
        <f t="shared" si="0"/>
        <v>-1.8227782547275417</v>
      </c>
      <c r="F54" s="44">
        <f>LN(BETAW20T!C53/BETAW20T!C54)</f>
        <v>1.9473131662379101E-2</v>
      </c>
      <c r="G54" s="43">
        <f>LN(BETAW20T!I53/BETAW20T!I54)</f>
        <v>1.9447796624949932E-2</v>
      </c>
      <c r="H54" s="42">
        <f t="shared" si="1"/>
        <v>-2.5335037429168733E-5</v>
      </c>
      <c r="I54" s="41">
        <f>(BETAW20T!D53/BETAW20T!I53-1)*100</f>
        <v>-8.2000160797957022E-3</v>
      </c>
      <c r="J54" s="40">
        <f>BETAW20T!L53*BETAW20T!I53/1000</f>
        <v>0</v>
      </c>
      <c r="K54" s="17">
        <f>BETAW20T!E53</f>
        <v>514.50970000000007</v>
      </c>
      <c r="L54" s="39">
        <f>BETAW20T!E53/BETAW20T!F53</f>
        <v>5.5323623655913989</v>
      </c>
    </row>
    <row r="55" spans="2:12" x14ac:dyDescent="0.3">
      <c r="B55" s="21">
        <f>BETAW20T!B54</f>
        <v>44342</v>
      </c>
      <c r="C55" s="46">
        <f>BETAW20T!C54/BETAW20T!C55*C56</f>
        <v>98.304698152969067</v>
      </c>
      <c r="D55" s="45">
        <f>BETAW20T!I54/BETAW20T!I55*D56</f>
        <v>96.515266678580403</v>
      </c>
      <c r="E55" s="41">
        <f t="shared" si="0"/>
        <v>-1.8202908996314493</v>
      </c>
      <c r="F55" s="44">
        <f>LN(BETAW20T!C54/BETAW20T!C55)</f>
        <v>5.1505385123495834E-3</v>
      </c>
      <c r="G55" s="43">
        <f>LN(BETAW20T!I54/BETAW20T!I55)</f>
        <v>5.094751020129273E-3</v>
      </c>
      <c r="H55" s="42">
        <f t="shared" si="1"/>
        <v>-5.5787492220310368E-5</v>
      </c>
      <c r="I55" s="41">
        <f>(BETAW20T!D54/BETAW20T!I54-1)*100</f>
        <v>-6.2770713300297487E-3</v>
      </c>
      <c r="J55" s="40">
        <f>BETAW20T!L54*BETAW20T!I54/1000</f>
        <v>0</v>
      </c>
      <c r="K55" s="17">
        <f>BETAW20T!E54</f>
        <v>421.0016</v>
      </c>
      <c r="L55" s="39">
        <f>BETAW20T!E54/BETAW20T!F54</f>
        <v>7.1356203389830508</v>
      </c>
    </row>
    <row r="56" spans="2:12" x14ac:dyDescent="0.3">
      <c r="B56" s="21">
        <f>BETAW20T!B55</f>
        <v>44341</v>
      </c>
      <c r="C56" s="46">
        <f>BETAW20T!C55/BETAW20T!C56*C57</f>
        <v>97.799677699268813</v>
      </c>
      <c r="D56" s="45">
        <f>BETAW20T!I55/BETAW20T!I56*D57</f>
        <v>96.024795899370801</v>
      </c>
      <c r="E56" s="41">
        <f t="shared" si="0"/>
        <v>-1.814813547091354</v>
      </c>
      <c r="F56" s="44">
        <f>LN(BETAW20T!C55/BETAW20T!C56)</f>
        <v>9.1398095505786578E-3</v>
      </c>
      <c r="G56" s="43">
        <f>LN(BETAW20T!I55/BETAW20T!I56)</f>
        <v>9.12109805830413E-3</v>
      </c>
      <c r="H56" s="42">
        <f t="shared" si="1"/>
        <v>-1.8711492274527813E-5</v>
      </c>
      <c r="I56" s="41">
        <f>(BETAW20T!D55/BETAW20T!I55-1)*100</f>
        <v>1.1528564778795491E-2</v>
      </c>
      <c r="J56" s="40">
        <f>BETAW20T!L55*BETAW20T!I55/1000</f>
        <v>730.31580506932278</v>
      </c>
      <c r="K56" s="17">
        <f>BETAW20T!E55</f>
        <v>290.79970000000003</v>
      </c>
      <c r="L56" s="39">
        <f>BETAW20T!E55/BETAW20T!F55</f>
        <v>6.0583270833333343</v>
      </c>
    </row>
    <row r="57" spans="2:12" x14ac:dyDescent="0.3">
      <c r="B57" s="21">
        <f>BETAW20T!B56</f>
        <v>44340</v>
      </c>
      <c r="C57" s="46">
        <f>BETAW20T!C56/BETAW20T!C57*C58</f>
        <v>96.909879757035029</v>
      </c>
      <c r="D57" s="45">
        <f>BETAW20T!I56/BETAW20T!I57*D58</f>
        <v>95.152926567327412</v>
      </c>
      <c r="E57" s="41">
        <f t="shared" si="0"/>
        <v>-1.8129763385451692</v>
      </c>
      <c r="F57" s="44">
        <f>LN(BETAW20T!C56/BETAW20T!C57)</f>
        <v>-2.2870528337500863E-3</v>
      </c>
      <c r="G57" s="43">
        <f>LN(BETAW20T!I56/BETAW20T!I57)</f>
        <v>-2.3464108133765173E-3</v>
      </c>
      <c r="H57" s="42">
        <f t="shared" si="1"/>
        <v>-5.9357979626431089E-5</v>
      </c>
      <c r="I57" s="41">
        <f>(BETAW20T!D56/BETAW20T!I56-1)*100</f>
        <v>1.5917157654699032E-2</v>
      </c>
      <c r="J57" s="40">
        <f>BETAW20T!L56*BETAW20T!I56/1000</f>
        <v>0</v>
      </c>
      <c r="K57" s="17">
        <f>BETAW20T!E56</f>
        <v>218.54129999999998</v>
      </c>
      <c r="L57" s="39">
        <f>BETAW20T!E56/BETAW20T!F56</f>
        <v>3.8340578947368416</v>
      </c>
    </row>
    <row r="58" spans="2:12" x14ac:dyDescent="0.3">
      <c r="B58" s="21">
        <f>BETAW20T!B57</f>
        <v>44337</v>
      </c>
      <c r="C58" s="46">
        <f>BETAW20T!C57/BETAW20T!C58*C59</f>
        <v>97.131771414404554</v>
      </c>
      <c r="D58" s="45">
        <f>BETAW20T!I57/BETAW20T!I58*D59</f>
        <v>95.376456567197451</v>
      </c>
      <c r="E58" s="41">
        <f t="shared" si="0"/>
        <v>-1.8071479822170611</v>
      </c>
      <c r="F58" s="44">
        <f>LN(BETAW20T!C57/BETAW20T!C58)</f>
        <v>3.6925416388018189E-3</v>
      </c>
      <c r="G58" s="43">
        <f>LN(BETAW20T!I57/BETAW20T!I58)</f>
        <v>3.6636585415889453E-3</v>
      </c>
      <c r="H58" s="42">
        <f t="shared" si="1"/>
        <v>-2.8883097212873549E-5</v>
      </c>
      <c r="I58" s="41">
        <f>(BETAW20T!D57/BETAW20T!I57-1)*100</f>
        <v>2.0864033530187953E-3</v>
      </c>
      <c r="J58" s="40">
        <f>BETAW20T!L57*BETAW20T!I57/1000</f>
        <v>0</v>
      </c>
      <c r="K58" s="17">
        <f>BETAW20T!E57</f>
        <v>482.40559999999999</v>
      </c>
      <c r="L58" s="39">
        <f>BETAW20T!E57/BETAW20T!F57</f>
        <v>8.7710109090909096</v>
      </c>
    </row>
    <row r="59" spans="2:12" x14ac:dyDescent="0.3">
      <c r="B59" s="21">
        <f>BETAW20T!B58</f>
        <v>44336</v>
      </c>
      <c r="C59" s="46">
        <f>BETAW20T!C58/BETAW20T!C59*C60</f>
        <v>96.77376967893909</v>
      </c>
      <c r="D59" s="45">
        <f>BETAW20T!I58/BETAW20T!I59*D60</f>
        <v>95.027669106638228</v>
      </c>
      <c r="E59" s="41">
        <f t="shared" si="0"/>
        <v>-1.8043118275683612</v>
      </c>
      <c r="F59" s="44">
        <f>LN(BETAW20T!C58/BETAW20T!C59)</f>
        <v>7.5501362852319889E-3</v>
      </c>
      <c r="G59" s="43">
        <f>LN(BETAW20T!I58/BETAW20T!I59)</f>
        <v>7.5201945504543358E-3</v>
      </c>
      <c r="H59" s="42">
        <f t="shared" si="1"/>
        <v>-2.9941734777653127E-5</v>
      </c>
      <c r="I59" s="41">
        <f>(BETAW20T!D58/BETAW20T!I58-1)*100</f>
        <v>9.3858631185161912E-3</v>
      </c>
      <c r="J59" s="40">
        <f>BETAW20T!L58*BETAW20T!I58/1000</f>
        <v>0</v>
      </c>
      <c r="K59" s="17">
        <f>BETAW20T!E58</f>
        <v>493.48590000000002</v>
      </c>
      <c r="L59" s="39">
        <f>BETAW20T!E58/BETAW20T!F58</f>
        <v>8.089932786885246</v>
      </c>
    </row>
    <row r="60" spans="2:12" x14ac:dyDescent="0.3">
      <c r="B60" s="21">
        <f>BETAW20T!B59</f>
        <v>44335</v>
      </c>
      <c r="C60" s="46">
        <f>BETAW20T!C59/BETAW20T!C60*C61</f>
        <v>96.045865873311229</v>
      </c>
      <c r="D60" s="45">
        <f>BETAW20T!I59/BETAW20T!I60*D61</f>
        <v>94.315722889551807</v>
      </c>
      <c r="E60" s="41">
        <f t="shared" si="0"/>
        <v>-1.8013716342997643</v>
      </c>
      <c r="F60" s="44">
        <f>LN(BETAW20T!C59/BETAW20T!C60)</f>
        <v>-1.0062751851755328E-2</v>
      </c>
      <c r="G60" s="43">
        <f>LN(BETAW20T!I59/BETAW20T!I60)</f>
        <v>-1.0090105389046766E-2</v>
      </c>
      <c r="H60" s="42">
        <f t="shared" si="1"/>
        <v>-2.7353537291437829E-5</v>
      </c>
      <c r="I60" s="41">
        <f>(BETAW20T!D59/BETAW20T!I59-1)*100</f>
        <v>1.1506177640074888E-2</v>
      </c>
      <c r="J60" s="40">
        <f>BETAW20T!L59*BETAW20T!I59/1000</f>
        <v>0</v>
      </c>
      <c r="K60" s="17">
        <f>BETAW20T!E59</f>
        <v>1183.9639999999999</v>
      </c>
      <c r="L60" s="39">
        <f>BETAW20T!E59/BETAW20T!F59</f>
        <v>12.869173913043477</v>
      </c>
    </row>
    <row r="61" spans="2:12" x14ac:dyDescent="0.3">
      <c r="B61" s="21">
        <f>BETAW20T!B60</f>
        <v>44334</v>
      </c>
      <c r="C61" s="46">
        <f>BETAW20T!C60/BETAW20T!C61*C62</f>
        <v>97.017230692946782</v>
      </c>
      <c r="D61" s="45">
        <f>BETAW20T!I60/BETAW20T!I61*D62</f>
        <v>95.272195814780162</v>
      </c>
      <c r="E61" s="41">
        <f t="shared" si="0"/>
        <v>-1.7986855177195671</v>
      </c>
      <c r="F61" s="44">
        <f>LN(BETAW20T!C60/BETAW20T!C61)</f>
        <v>3.776425030273152E-3</v>
      </c>
      <c r="G61" s="43">
        <f>LN(BETAW20T!I60/BETAW20T!I61)</f>
        <v>3.6880980202477097E-3</v>
      </c>
      <c r="H61" s="42">
        <f t="shared" si="1"/>
        <v>-8.8327010025442305E-5</v>
      </c>
      <c r="I61" s="41">
        <f>(BETAW20T!D60/BETAW20T!I60-1)*100</f>
        <v>1.1163193358143531E-3</v>
      </c>
      <c r="J61" s="40">
        <f>BETAW20T!L60*BETAW20T!I60/1000</f>
        <v>0</v>
      </c>
      <c r="K61" s="17">
        <f>BETAW20T!E60</f>
        <v>364.47090000000003</v>
      </c>
      <c r="L61" s="39">
        <f>BETAW20T!E60/BETAW20T!F60</f>
        <v>4.4996407407407411</v>
      </c>
    </row>
    <row r="62" spans="2:12" x14ac:dyDescent="0.3">
      <c r="B62" s="21">
        <f>BETAW20T!B61</f>
        <v>44333</v>
      </c>
      <c r="C62" s="46">
        <f>BETAW20T!C61/BETAW20T!C62*C63</f>
        <v>96.651543324656217</v>
      </c>
      <c r="D62" s="45">
        <f>BETAW20T!I61/BETAW20T!I62*D63</f>
        <v>94.921469771573655</v>
      </c>
      <c r="E62" s="41">
        <f t="shared" si="0"/>
        <v>-1.79001130615285</v>
      </c>
      <c r="F62" s="44">
        <f>LN(BETAW20T!C61/BETAW20T!C62)</f>
        <v>1.6907815553527134E-2</v>
      </c>
      <c r="G62" s="43">
        <f>LN(BETAW20T!I61/BETAW20T!I62)</f>
        <v>1.6865911740164448E-2</v>
      </c>
      <c r="H62" s="42">
        <f t="shared" si="1"/>
        <v>-4.1903813362685616E-5</v>
      </c>
      <c r="I62" s="41">
        <f>(BETAW20T!D61/BETAW20T!I61-1)*100</f>
        <v>1.0462705617619861E-2</v>
      </c>
      <c r="J62" s="40">
        <f>BETAW20T!L61*BETAW20T!I61/1000</f>
        <v>0</v>
      </c>
      <c r="K62" s="17">
        <f>BETAW20T!E61</f>
        <v>901.62740000000008</v>
      </c>
      <c r="L62" s="39">
        <f>BETAW20T!E61/BETAW20T!F61</f>
        <v>10.484039534883722</v>
      </c>
    </row>
    <row r="63" spans="2:12" x14ac:dyDescent="0.3">
      <c r="B63" s="21">
        <f>BETAW20T!B62</f>
        <v>44330</v>
      </c>
      <c r="C63" s="46">
        <f>BETAW20T!C62/BETAW20T!C63*C64</f>
        <v>95.031114416759848</v>
      </c>
      <c r="D63" s="45">
        <f>BETAW20T!I62/BETAW20T!I63*D64</f>
        <v>93.333957691137513</v>
      </c>
      <c r="E63" s="41">
        <f t="shared" ref="E63:E67" si="2">(D63/C63-1)*100</f>
        <v>-1.7858958468901398</v>
      </c>
      <c r="F63" s="44">
        <f>LN(BETAW20T!C62/BETAW20T!C63)</f>
        <v>1.6684577950374616E-3</v>
      </c>
      <c r="G63" s="43">
        <f>LN(BETAW20T!I62/BETAW20T!I63)</f>
        <v>1.6097030214331581E-3</v>
      </c>
      <c r="H63" s="42">
        <f t="shared" ref="H63:H67" si="3">G63-F63</f>
        <v>-5.8754773604303501E-5</v>
      </c>
      <c r="I63" s="41">
        <f>(BETAW20T!D62/BETAW20T!I62-1)*100</f>
        <v>0.80993699248850248</v>
      </c>
      <c r="J63" s="40">
        <f>BETAW20T!L62*BETAW20T!I62/1000</f>
        <v>1064.7759854070541</v>
      </c>
      <c r="K63" s="17">
        <f>BETAW20T!E62</f>
        <v>1016.722</v>
      </c>
      <c r="L63" s="39">
        <f>BETAW20T!E62/BETAW20T!F62</f>
        <v>10.066554455445544</v>
      </c>
    </row>
    <row r="64" spans="2:12" x14ac:dyDescent="0.3">
      <c r="B64" s="21">
        <f>BETAW20T!B63</f>
        <v>44329</v>
      </c>
      <c r="C64" s="46">
        <f>BETAW20T!C63/BETAW20T!C64*C65</f>
        <v>94.872691211107195</v>
      </c>
      <c r="D64" s="45">
        <f>BETAW20T!I63/BETAW20T!I64*D65</f>
        <v>93.183838593437358</v>
      </c>
      <c r="E64" s="41">
        <f t="shared" si="2"/>
        <v>-1.7801251299089493</v>
      </c>
      <c r="F64" s="44">
        <f>LN(BETAW20T!C63/BETAW20T!C64)</f>
        <v>-9.9253258038982384E-4</v>
      </c>
      <c r="G64" s="43">
        <f>LN(BETAW20T!I63/BETAW20T!I64)</f>
        <v>-1.0060773557025852E-3</v>
      </c>
      <c r="H64" s="42">
        <f t="shared" si="3"/>
        <v>-1.3544775312761357E-5</v>
      </c>
      <c r="I64" s="41">
        <f>(BETAW20T!D63/BETAW20T!I63-1)*100</f>
        <v>-0.1000308212209533</v>
      </c>
      <c r="J64" s="40">
        <f>BETAW20T!L63*BETAW20T!I63/1000</f>
        <v>0</v>
      </c>
      <c r="K64" s="17">
        <f>BETAW20T!E63</f>
        <v>776.56560000000002</v>
      </c>
      <c r="L64" s="39">
        <f>BETAW20T!E63/BETAW20T!F63</f>
        <v>6.0669187500000001</v>
      </c>
    </row>
    <row r="65" spans="2:12" x14ac:dyDescent="0.3">
      <c r="B65" s="21">
        <f>BETAW20T!B64</f>
        <v>44328</v>
      </c>
      <c r="C65" s="46">
        <f>BETAW20T!C64/BETAW20T!C65*C66</f>
        <v>94.966902194124415</v>
      </c>
      <c r="D65" s="45">
        <f>BETAW20T!I64/BETAW20T!I65*D66</f>
        <v>93.277635919134624</v>
      </c>
      <c r="E65" s="41">
        <f t="shared" si="2"/>
        <v>-1.7787947547627914</v>
      </c>
      <c r="F65" s="44">
        <f>LN(BETAW20T!C64/BETAW20T!C65)</f>
        <v>-9.0853724113836645E-3</v>
      </c>
      <c r="G65" s="43">
        <f>LN(BETAW20T!I64/BETAW20T!I65)</f>
        <v>-9.1078685406748121E-3</v>
      </c>
      <c r="H65" s="42">
        <f t="shared" si="3"/>
        <v>-2.2496129291147554E-5</v>
      </c>
      <c r="I65" s="41">
        <f>(BETAW20T!D64/BETAW20T!I64-1)*100</f>
        <v>-3.1437070107220855E-3</v>
      </c>
      <c r="J65" s="40">
        <f>BETAW20T!L64*BETAW20T!I64/1000</f>
        <v>0</v>
      </c>
      <c r="K65" s="17">
        <f>BETAW20T!E64</f>
        <v>972.03280000000007</v>
      </c>
      <c r="L65" s="39">
        <f>BETAW20T!E64/BETAW20T!F64</f>
        <v>8.3079726495726494</v>
      </c>
    </row>
    <row r="66" spans="2:12" x14ac:dyDescent="0.3">
      <c r="B66" s="21">
        <f>BETAW20T!B65</f>
        <v>44327</v>
      </c>
      <c r="C66" s="46">
        <f>BETAW20T!C65/BETAW20T!C66*C67</f>
        <v>95.833643237882939</v>
      </c>
      <c r="D66" s="45">
        <f>BETAW20T!I65/BETAW20T!I66*D67</f>
        <v>94.131076979728888</v>
      </c>
      <c r="E66" s="41">
        <f t="shared" si="2"/>
        <v>-1.7765851329765825</v>
      </c>
      <c r="F66" s="44">
        <f>LN(BETAW20T!C65/BETAW20T!C66)</f>
        <v>-2.4701386896720059E-3</v>
      </c>
      <c r="G66" s="43">
        <f>LN(BETAW20T!I65/BETAW20T!I66)</f>
        <v>-2.4914398308759711E-3</v>
      </c>
      <c r="H66" s="42">
        <f t="shared" si="3"/>
        <v>-2.1301141203965233E-5</v>
      </c>
      <c r="I66" s="41">
        <f>(BETAW20T!D65/BETAW20T!I65-1)*100</f>
        <v>1.2132587557589503E-2</v>
      </c>
      <c r="J66" s="40">
        <f>BETAW20T!L65*BETAW20T!I65/1000</f>
        <v>0</v>
      </c>
      <c r="K66" s="17">
        <f>BETAW20T!E65</f>
        <v>454.99770000000001</v>
      </c>
      <c r="L66" s="39">
        <f>BETAW20T!E65/BETAW20T!F65</f>
        <v>5.4819000000000004</v>
      </c>
    </row>
    <row r="67" spans="2:12" x14ac:dyDescent="0.3">
      <c r="B67" s="21">
        <f>BETAW20T!B66</f>
        <v>44326</v>
      </c>
      <c r="C67" s="46">
        <f>BETAW20T!C66/BETAW20T!C67*C68</f>
        <v>96.070658237263132</v>
      </c>
      <c r="D67" s="45">
        <f>BETAW20T!I66/BETAW20T!I67*D68</f>
        <v>94.365891285633708</v>
      </c>
      <c r="E67" s="41">
        <f t="shared" si="2"/>
        <v>-1.7744928398629289</v>
      </c>
      <c r="F67" s="44">
        <f>LN(BETAW20T!C66/BETAW20T!C67)</f>
        <v>8.7295826475978899E-3</v>
      </c>
      <c r="G67" s="43">
        <f>LN(BETAW20T!I66/BETAW20T!I67)</f>
        <v>8.6538508849972624E-3</v>
      </c>
      <c r="H67" s="42">
        <f t="shared" si="3"/>
        <v>-7.57317626006275E-5</v>
      </c>
      <c r="I67" s="41">
        <f>(BETAW20T!D66/BETAW20T!I66-1)*100</f>
        <v>-0.44573274035376587</v>
      </c>
      <c r="J67" s="40">
        <f>BETAW20T!L66*BETAW20T!I66/1000</f>
        <v>0</v>
      </c>
      <c r="K67" s="17">
        <f>BETAW20T!E66</f>
        <v>896.78089999999997</v>
      </c>
      <c r="L67" s="39">
        <f>BETAW20T!E66/BETAW20T!F66</f>
        <v>6.642821481481481</v>
      </c>
    </row>
    <row r="68" spans="2:12" x14ac:dyDescent="0.3">
      <c r="B68" s="21">
        <f>BETAW20T!B67</f>
        <v>44323</v>
      </c>
      <c r="C68" s="46">
        <f>BETAW20T!C67/BETAW20T!C68*C69</f>
        <v>95.235651419363037</v>
      </c>
      <c r="D68" s="45">
        <f>BETAW20T!I67/BETAW20T!I68*D69</f>
        <v>93.552786253058898</v>
      </c>
      <c r="E68" s="41">
        <f t="shared" ref="E68:E71" si="4">(D68/C68-1)*100</f>
        <v>-1.7670537673898701</v>
      </c>
      <c r="F68" s="44">
        <f>LN(BETAW20T!C67/BETAW20T!C68)</f>
        <v>2.4444226876602495E-2</v>
      </c>
      <c r="G68" s="43">
        <f>LN(BETAW20T!I67/BETAW20T!I68)</f>
        <v>2.443864090458087E-2</v>
      </c>
      <c r="H68" s="42">
        <f t="shared" ref="H68:H71" si="5">G68-F68</f>
        <v>-5.5859720216253073E-6</v>
      </c>
      <c r="I68" s="41">
        <f>(BETAW20T!D67/BETAW20T!I67-1)*100</f>
        <v>1.195255439516707E-2</v>
      </c>
      <c r="J68" s="40">
        <f>BETAW20T!L67*BETAW20T!I67/1000</f>
        <v>0</v>
      </c>
      <c r="K68" s="17">
        <f>BETAW20T!E67</f>
        <v>863.76519999999994</v>
      </c>
      <c r="L68" s="39">
        <f>BETAW20T!E67/BETAW20T!F67</f>
        <v>9.8155136363636348</v>
      </c>
    </row>
    <row r="69" spans="2:12" x14ac:dyDescent="0.3">
      <c r="B69" s="21">
        <f>BETAW20T!B68</f>
        <v>44322</v>
      </c>
      <c r="C69" s="46">
        <f>BETAW20T!C68/BETAW20T!C69*C70</f>
        <v>92.935911739184519</v>
      </c>
      <c r="D69" s="45">
        <f>BETAW20T!I68/BETAW20T!I69*D70</f>
        <v>91.294194174929217</v>
      </c>
      <c r="E69" s="41">
        <f t="shared" si="4"/>
        <v>-1.766505039368016</v>
      </c>
      <c r="F69" s="44">
        <f>LN(BETAW20T!C68/BETAW20T!C69)</f>
        <v>-3.4407202913845473E-4</v>
      </c>
      <c r="G69" s="43">
        <f>LN(BETAW20T!I68/BETAW20T!I69)</f>
        <v>-3.9714820395672895E-4</v>
      </c>
      <c r="H69" s="42">
        <f t="shared" si="5"/>
        <v>-5.3076174818274214E-5</v>
      </c>
      <c r="I69" s="41">
        <f>(BETAW20T!D68/BETAW20T!I68-1)*100</f>
        <v>-1.9767351808552824E-2</v>
      </c>
      <c r="J69" s="40">
        <f>BETAW20T!L68*BETAW20T!I68/1000</f>
        <v>0</v>
      </c>
      <c r="K69" s="17">
        <f>BETAW20T!E68</f>
        <v>223.81470000000002</v>
      </c>
      <c r="L69" s="39">
        <f>BETAW20T!E68/BETAW20T!F68</f>
        <v>3.8588741379310347</v>
      </c>
    </row>
    <row r="70" spans="2:12" x14ac:dyDescent="0.3">
      <c r="B70" s="21">
        <f>BETAW20T!B69</f>
        <v>44321</v>
      </c>
      <c r="C70" s="46">
        <f>BETAW20T!C69/BETAW20T!C70*C71</f>
        <v>92.967893888682468</v>
      </c>
      <c r="D70" s="45">
        <f>BETAW20T!I69/BETAW20T!I70*D71</f>
        <v>91.330458700896486</v>
      </c>
      <c r="E70" s="41">
        <f t="shared" si="4"/>
        <v>-1.7612910428482009</v>
      </c>
      <c r="F70" s="44">
        <f>LN(BETAW20T!C69/BETAW20T!C70)</f>
        <v>2.138788896262667E-2</v>
      </c>
      <c r="G70" s="43">
        <f>LN(BETAW20T!I69/BETAW20T!I70)</f>
        <v>2.1357852091460586E-2</v>
      </c>
      <c r="H70" s="42">
        <f t="shared" si="5"/>
        <v>-3.0036871166084361E-5</v>
      </c>
      <c r="I70" s="41">
        <f>(BETAW20T!D69/BETAW20T!I69-1)*100</f>
        <v>-1.8804202938316195E-3</v>
      </c>
      <c r="J70" s="40">
        <f>BETAW20T!L69*BETAW20T!I69/1000</f>
        <v>1041.9195924674621</v>
      </c>
      <c r="K70" s="17">
        <f>BETAW20T!E69</f>
        <v>777.9448000000001</v>
      </c>
      <c r="L70" s="39">
        <f>BETAW20T!E69/BETAW20T!F69</f>
        <v>15.876424489795921</v>
      </c>
    </row>
    <row r="71" spans="2:12" x14ac:dyDescent="0.3">
      <c r="B71" s="21">
        <f>BETAW20T!B70</f>
        <v>44320</v>
      </c>
      <c r="C71" s="46">
        <f>BETAW20T!C70/BETAW20T!C71*C72</f>
        <v>91.000619809098993</v>
      </c>
      <c r="D71" s="45">
        <f>BETAW20T!I70/BETAW20T!I71*D72</f>
        <v>89.40051931501705</v>
      </c>
      <c r="E71" s="41">
        <f t="shared" si="4"/>
        <v>-1.7583402150871397</v>
      </c>
      <c r="F71" s="44">
        <f>LN(BETAW20T!C70/BETAW20T!C71)</f>
        <v>-1.660026826387993E-2</v>
      </c>
      <c r="G71" s="43">
        <f>LN(BETAW20T!I70/BETAW20T!I71)</f>
        <v>-1.6708016986199042E-2</v>
      </c>
      <c r="H71" s="42">
        <f t="shared" si="5"/>
        <v>-1.0774872231911203E-4</v>
      </c>
      <c r="I71" s="41">
        <f>(BETAW20T!D70/BETAW20T!I70-1)*100</f>
        <v>9.5710151824190959E-3</v>
      </c>
      <c r="J71" s="40">
        <f>BETAW20T!L70*BETAW20T!I70/1000</f>
        <v>1019.9023849878869</v>
      </c>
      <c r="K71" s="17">
        <f>BETAW20T!E70</f>
        <v>704.27240000000006</v>
      </c>
      <c r="L71" s="39">
        <f>BETAW20T!E70/BETAW20T!F70</f>
        <v>5.0667079136690649</v>
      </c>
    </row>
    <row r="72" spans="2:12" x14ac:dyDescent="0.3">
      <c r="B72" s="21">
        <f>BETAW20T!B71</f>
        <v>44316</v>
      </c>
      <c r="C72" s="46">
        <f>BETAW20T!C71/BETAW20T!C72*C73</f>
        <v>92.523862650303883</v>
      </c>
      <c r="D72" s="45">
        <f>BETAW20T!I71/BETAW20T!I72*D73</f>
        <v>90.906772925719309</v>
      </c>
      <c r="E72" s="41">
        <f t="shared" ref="E72:E81" si="6">(D72/C72-1)*100</f>
        <v>-1.7477542314639494</v>
      </c>
      <c r="F72" s="44">
        <f>LN(BETAW20T!C71/BETAW20T!C72)</f>
        <v>-6.4103639699985239E-3</v>
      </c>
      <c r="G72" s="43">
        <f>LN(BETAW20T!I71/BETAW20T!I72)</f>
        <v>-6.4327442182886543E-3</v>
      </c>
      <c r="H72" s="42">
        <f t="shared" ref="H72:H81" si="7">G72-F72</f>
        <v>-2.2380248290130439E-5</v>
      </c>
      <c r="I72" s="41">
        <f>(BETAW20T!D71/BETAW20T!I71-1)*100</f>
        <v>0.11705061249913662</v>
      </c>
      <c r="J72" s="40">
        <f>BETAW20T!L71*BETAW20T!I71/1000</f>
        <v>0</v>
      </c>
      <c r="K72" s="17">
        <f>BETAW20T!E71</f>
        <v>315.81129999999996</v>
      </c>
      <c r="L72" s="39">
        <f>BETAW20T!E71/BETAW20T!F71</f>
        <v>5.1772344262295071</v>
      </c>
    </row>
    <row r="73" spans="2:12" x14ac:dyDescent="0.3">
      <c r="B73" s="21">
        <f>BETAW20T!B72</f>
        <v>44315</v>
      </c>
      <c r="C73" s="46">
        <f>BETAW20T!C72/BETAW20T!C73*C74</f>
        <v>93.11887938514954</v>
      </c>
      <c r="D73" s="45">
        <f>BETAW20T!I72/BETAW20T!I73*D74</f>
        <v>91.49343785334662</v>
      </c>
      <c r="E73" s="41">
        <f t="shared" si="6"/>
        <v>-1.745555297202328</v>
      </c>
      <c r="F73" s="44">
        <f>LN(BETAW20T!C72/BETAW20T!C73)</f>
        <v>1.0319440087021344E-2</v>
      </c>
      <c r="G73" s="43">
        <f>LN(BETAW20T!I72/BETAW20T!I73)</f>
        <v>1.0298647492771268E-2</v>
      </c>
      <c r="H73" s="42">
        <f t="shared" si="7"/>
        <v>-2.079259425007661E-5</v>
      </c>
      <c r="I73" s="41">
        <f>(BETAW20T!D72/BETAW20T!I72-1)*100</f>
        <v>4.9924615649787896E-2</v>
      </c>
      <c r="J73" s="40">
        <f>BETAW20T!L72*BETAW20T!I72/1000</f>
        <v>0</v>
      </c>
      <c r="K73" s="17">
        <f>BETAW20T!E72</f>
        <v>716.6934</v>
      </c>
      <c r="L73" s="39">
        <f>BETAW20T!E72/BETAW20T!F72</f>
        <v>6.5751688073394492</v>
      </c>
    </row>
    <row r="74" spans="2:12" x14ac:dyDescent="0.3">
      <c r="B74" s="21">
        <f>BETAW20T!B73</f>
        <v>44314</v>
      </c>
      <c r="C74" s="46">
        <f>BETAW20T!C73/BETAW20T!C74*C75</f>
        <v>92.162885831164175</v>
      </c>
      <c r="D74" s="45">
        <f>BETAW20T!I73/BETAW20T!I74*D75</f>
        <v>90.556014570376632</v>
      </c>
      <c r="E74" s="41">
        <f t="shared" si="6"/>
        <v>-1.743512311160933</v>
      </c>
      <c r="F74" s="44">
        <f>LN(BETAW20T!C73/BETAW20T!C74)</f>
        <v>1.5249966205001098E-2</v>
      </c>
      <c r="G74" s="43">
        <f>LN(BETAW20T!I73/BETAW20T!I74)</f>
        <v>1.5230452206239356E-2</v>
      </c>
      <c r="H74" s="42">
        <f t="shared" si="7"/>
        <v>-1.9513998761742229E-5</v>
      </c>
      <c r="I74" s="41">
        <f>(BETAW20T!D73/BETAW20T!I73-1)*100</f>
        <v>1.1175304745880688E-2</v>
      </c>
      <c r="J74" s="40">
        <f>BETAW20T!L73*BETAW20T!I73/1000</f>
        <v>0</v>
      </c>
      <c r="K74" s="17">
        <f>BETAW20T!E73</f>
        <v>632.74890000000005</v>
      </c>
      <c r="L74" s="39">
        <f>BETAW20T!E73/BETAW20T!F73</f>
        <v>9.5871045454545456</v>
      </c>
    </row>
    <row r="75" spans="2:12" x14ac:dyDescent="0.3">
      <c r="B75" s="21">
        <f>BETAW20T!B74</f>
        <v>44313</v>
      </c>
      <c r="C75" s="46">
        <f>BETAW20T!C74/BETAW20T!C75*C76</f>
        <v>90.768067435230122</v>
      </c>
      <c r="D75" s="45">
        <f>BETAW20T!I74/BETAW20T!I75*D76</f>
        <v>89.187255387904258</v>
      </c>
      <c r="E75" s="41">
        <f t="shared" si="6"/>
        <v>-1.7415949154738763</v>
      </c>
      <c r="F75" s="44">
        <f>LN(BETAW20T!C74/BETAW20T!C75)</f>
        <v>-3.0871713380248964E-3</v>
      </c>
      <c r="G75" s="43">
        <f>LN(BETAW20T!I74/BETAW20T!I75)</f>
        <v>-3.1023307642925988E-3</v>
      </c>
      <c r="H75" s="42">
        <f t="shared" si="7"/>
        <v>-1.5159426267702392E-5</v>
      </c>
      <c r="I75" s="41">
        <f>(BETAW20T!D74/BETAW20T!I74-1)*100</f>
        <v>1.2833860865857361E-2</v>
      </c>
      <c r="J75" s="40">
        <f>BETAW20T!L74*BETAW20T!I74/1000</f>
        <v>0</v>
      </c>
      <c r="K75" s="17">
        <f>BETAW20T!E74</f>
        <v>535.15539999999999</v>
      </c>
      <c r="L75" s="39">
        <f>BETAW20T!E74/BETAW20T!F74</f>
        <v>8.773039344262294</v>
      </c>
    </row>
    <row r="76" spans="2:12" x14ac:dyDescent="0.3">
      <c r="B76" s="21">
        <f>BETAW20T!B75</f>
        <v>44312</v>
      </c>
      <c r="C76" s="46">
        <f>BETAW20T!C75/BETAW20T!C76*C77</f>
        <v>91.048716995165663</v>
      </c>
      <c r="D76" s="45">
        <f>BETAW20T!I75/BETAW20T!I76*D77</f>
        <v>89.464373387665844</v>
      </c>
      <c r="E76" s="41">
        <f t="shared" si="6"/>
        <v>-1.7401053631364682</v>
      </c>
      <c r="F76" s="44">
        <f>LN(BETAW20T!C75/BETAW20T!C76)</f>
        <v>9.2572736827551908E-3</v>
      </c>
      <c r="G76" s="43">
        <f>LN(BETAW20T!I75/BETAW20T!I76)</f>
        <v>9.1778614079210466E-3</v>
      </c>
      <c r="H76" s="42">
        <f t="shared" si="7"/>
        <v>-7.9412274834144217E-5</v>
      </c>
      <c r="I76" s="41">
        <f>(BETAW20T!D75/BETAW20T!I75-1)*100</f>
        <v>-9.1203145227192195E-2</v>
      </c>
      <c r="J76" s="40">
        <f>BETAW20T!L75*BETAW20T!I75/1000</f>
        <v>680.42056495601253</v>
      </c>
      <c r="K76" s="17">
        <f>BETAW20T!E75</f>
        <v>194.17610000000002</v>
      </c>
      <c r="L76" s="39">
        <f>BETAW20T!E75/BETAW20T!F75</f>
        <v>5.2480027027027036</v>
      </c>
    </row>
    <row r="77" spans="2:12" x14ac:dyDescent="0.3">
      <c r="B77" s="21">
        <f>BETAW20T!B76</f>
        <v>44309</v>
      </c>
      <c r="C77" s="46">
        <f>BETAW20T!C76/BETAW20T!C77*C78</f>
        <v>90.209743399033272</v>
      </c>
      <c r="D77" s="45">
        <f>BETAW20T!I76/BETAW20T!I77*D78</f>
        <v>88.647038199525355</v>
      </c>
      <c r="E77" s="41">
        <f t="shared" si="6"/>
        <v>-1.7323020115415422</v>
      </c>
      <c r="F77" s="44">
        <f>LN(BETAW20T!C76/BETAW20T!C77)</f>
        <v>-1.5598185205442394E-3</v>
      </c>
      <c r="G77" s="43">
        <f>LN(BETAW20T!I76/BETAW20T!I77)</f>
        <v>-1.6032998069066061E-3</v>
      </c>
      <c r="H77" s="42">
        <f t="shared" si="7"/>
        <v>-4.3481286362366707E-5</v>
      </c>
      <c r="I77" s="41">
        <f>(BETAW20T!D76/BETAW20T!I76-1)*100</f>
        <v>-0.43077872668576545</v>
      </c>
      <c r="J77" s="40">
        <f>BETAW20T!L76*BETAW20T!I76/1000</f>
        <v>0</v>
      </c>
      <c r="K77" s="17">
        <f>BETAW20T!E76</f>
        <v>518.03309999999999</v>
      </c>
      <c r="L77" s="39">
        <f>BETAW20T!E76/BETAW20T!F76</f>
        <v>9.5932055555555547</v>
      </c>
    </row>
    <row r="78" spans="2:12" x14ac:dyDescent="0.3">
      <c r="B78" s="21">
        <f>BETAW20T!B77</f>
        <v>44308</v>
      </c>
      <c r="C78" s="46">
        <f>BETAW20T!C77/BETAW20T!C78*C79</f>
        <v>90.350564026280082</v>
      </c>
      <c r="D78" s="45">
        <f>BETAW20T!I77/BETAW20T!I78*D79</f>
        <v>88.789279976389977</v>
      </c>
      <c r="E78" s="41">
        <f t="shared" si="6"/>
        <v>-1.7280291127302561</v>
      </c>
      <c r="F78" s="44">
        <f>LN(BETAW20T!C77/BETAW20T!C78)</f>
        <v>3.6920242896450067E-3</v>
      </c>
      <c r="G78" s="43">
        <f>LN(BETAW20T!I77/BETAW20T!I78)</f>
        <v>3.6619280703642969E-3</v>
      </c>
      <c r="H78" s="42">
        <f t="shared" si="7"/>
        <v>-3.0096219280709765E-5</v>
      </c>
      <c r="I78" s="41">
        <f>(BETAW20T!D77/BETAW20T!I77-1)*100</f>
        <v>0.2389879467677769</v>
      </c>
      <c r="J78" s="40">
        <f>BETAW20T!L77*BETAW20T!I77/1000</f>
        <v>0</v>
      </c>
      <c r="K78" s="17">
        <f>BETAW20T!E77</f>
        <v>91.654719999999998</v>
      </c>
      <c r="L78" s="39">
        <f>BETAW20T!E77/BETAW20T!F77</f>
        <v>3.6661888</v>
      </c>
    </row>
    <row r="79" spans="2:12" x14ac:dyDescent="0.3">
      <c r="B79" s="21">
        <f>BETAW20T!B78</f>
        <v>44307</v>
      </c>
      <c r="C79" s="46">
        <f>BETAW20T!C78/BETAW20T!C79*C80</f>
        <v>90.017602578406041</v>
      </c>
      <c r="D79" s="45">
        <f>BETAW20T!I78/BETAW20T!I79*D80</f>
        <v>88.464734613256397</v>
      </c>
      <c r="E79" s="41">
        <f t="shared" si="6"/>
        <v>-1.7250714534383205</v>
      </c>
      <c r="F79" s="44">
        <f>LN(BETAW20T!C78/BETAW20T!C79)</f>
        <v>-2.7009425705737011E-3</v>
      </c>
      <c r="G79" s="43">
        <f>LN(BETAW20T!I78/BETAW20T!I79)</f>
        <v>-2.7160813515044817E-3</v>
      </c>
      <c r="H79" s="42">
        <f t="shared" si="7"/>
        <v>-1.5138780930780589E-5</v>
      </c>
      <c r="I79" s="41">
        <f>(BETAW20T!D78/BETAW20T!I78-1)*100</f>
        <v>-0.18100299097549843</v>
      </c>
      <c r="J79" s="40">
        <f>BETAW20T!L78*BETAW20T!I78/1000</f>
        <v>504.6133652840262</v>
      </c>
      <c r="K79" s="17">
        <f>BETAW20T!E78</f>
        <v>316.06240000000003</v>
      </c>
      <c r="L79" s="39">
        <f>BETAW20T!E78/BETAW20T!F78</f>
        <v>4.5151771428571434</v>
      </c>
    </row>
    <row r="80" spans="2:12" x14ac:dyDescent="0.3">
      <c r="B80" s="21">
        <f>BETAW20T!B79</f>
        <v>44306</v>
      </c>
      <c r="C80" s="46">
        <f>BETAW20T!C79/BETAW20T!C80*C81</f>
        <v>90.26106359241372</v>
      </c>
      <c r="D80" s="45">
        <f>BETAW20T!I79/BETAW20T!I80*D81</f>
        <v>88.705338631335295</v>
      </c>
      <c r="E80" s="41">
        <f t="shared" si="6"/>
        <v>-1.723583679562557</v>
      </c>
      <c r="F80" s="44">
        <f>LN(BETAW20T!C79/BETAW20T!C80)</f>
        <v>-5.6368730756378412E-3</v>
      </c>
      <c r="G80" s="43">
        <f>LN(BETAW20T!I79/BETAW20T!I80)</f>
        <v>-5.6571309710339917E-3</v>
      </c>
      <c r="H80" s="42">
        <f t="shared" si="7"/>
        <v>-2.0257895396150541E-5</v>
      </c>
      <c r="I80" s="41">
        <f>(BETAW20T!D79/BETAW20T!I79-1)*100</f>
        <v>-7.0751417598491351E-3</v>
      </c>
      <c r="J80" s="40">
        <f>BETAW20T!L79*BETAW20T!I79/1000</f>
        <v>0</v>
      </c>
      <c r="K80" s="17">
        <f>BETAW20T!E79</f>
        <v>426.67320000000001</v>
      </c>
      <c r="L80" s="39">
        <f>BETAW20T!E79/BETAW20T!F79</f>
        <v>6.6667687500000001</v>
      </c>
    </row>
    <row r="81" spans="2:12" x14ac:dyDescent="0.3">
      <c r="B81" s="21">
        <f>BETAW20T!B80</f>
        <v>44305</v>
      </c>
      <c r="C81" s="46">
        <f>BETAW20T!C80/BETAW20T!C81*C82</f>
        <v>90.771290442543901</v>
      </c>
      <c r="D81" s="45">
        <f>BETAW20T!I80/BETAW20T!I81*D82</f>
        <v>89.20857845449396</v>
      </c>
      <c r="E81" s="41">
        <f t="shared" si="6"/>
        <v>-1.7215927860352531</v>
      </c>
      <c r="F81" s="44">
        <f>LN(BETAW20T!C80/BETAW20T!C81)</f>
        <v>-6.6205576363033208E-3</v>
      </c>
      <c r="G81" s="43">
        <f>LN(BETAW20T!I80/BETAW20T!I81)</f>
        <v>-6.6848578635380299E-3</v>
      </c>
      <c r="H81" s="42">
        <f t="shared" si="7"/>
        <v>-6.4300227234709122E-5</v>
      </c>
      <c r="I81" s="41">
        <f>(BETAW20T!D80/BETAW20T!I80-1)*100</f>
        <v>7.7361912854834181E-2</v>
      </c>
      <c r="J81" s="40">
        <f>BETAW20T!L80*BETAW20T!I80/1000</f>
        <v>0</v>
      </c>
      <c r="K81" s="17">
        <f>BETAW20T!E80</f>
        <v>953.26240000000007</v>
      </c>
      <c r="L81" s="39">
        <f>BETAW20T!E80/BETAW20T!F80</f>
        <v>8.7455266055045886</v>
      </c>
    </row>
    <row r="82" spans="2:12" x14ac:dyDescent="0.3">
      <c r="B82" s="21">
        <f>BETAW20T!B81</f>
        <v>44302</v>
      </c>
      <c r="C82" s="46">
        <f>BETAW20T!C81/BETAW20T!C82*C83</f>
        <v>91.37424073385418</v>
      </c>
      <c r="D82" s="45">
        <f>BETAW20T!I81/BETAW20T!I82*D83</f>
        <v>89.806922816979792</v>
      </c>
      <c r="E82" s="41">
        <f t="shared" ref="E82:E109" si="8">(D82/C82-1)*100</f>
        <v>-1.7152732589478026</v>
      </c>
      <c r="F82" s="44">
        <f>LN(BETAW20T!C81/BETAW20T!C82)</f>
        <v>-3.4832010211771035E-3</v>
      </c>
      <c r="G82" s="43">
        <f>LN(BETAW20T!I81/BETAW20T!I82)</f>
        <v>-3.5118655177622457E-3</v>
      </c>
      <c r="H82" s="42">
        <f t="shared" ref="H82:H109" si="9">G82-F82</f>
        <v>-2.8664496585142224E-5</v>
      </c>
      <c r="I82" s="41">
        <f>(BETAW20T!D81/BETAW20T!I81-1)*100</f>
        <v>-3.7805097299226098E-3</v>
      </c>
      <c r="J82" s="40">
        <f>BETAW20T!L81*BETAW20T!I81/1000</f>
        <v>0</v>
      </c>
      <c r="K82" s="17">
        <f>BETAW20T!E81</f>
        <v>192.71620000000001</v>
      </c>
      <c r="L82" s="39">
        <f>BETAW20T!E81/BETAW20T!F81</f>
        <v>4.1003446808510642</v>
      </c>
    </row>
    <row r="83" spans="2:12" x14ac:dyDescent="0.3">
      <c r="B83" s="21">
        <f>BETAW20T!B82</f>
        <v>44301</v>
      </c>
      <c r="C83" s="46">
        <f>BETAW20T!C82/BETAW20T!C83*C84</f>
        <v>91.693070534275648</v>
      </c>
      <c r="D83" s="45">
        <f>BETAW20T!I82/BETAW20T!I83*D84</f>
        <v>90.122867104684914</v>
      </c>
      <c r="E83" s="41">
        <f t="shared" si="8"/>
        <v>-1.7124559363553837</v>
      </c>
      <c r="F83" s="44">
        <f>LN(BETAW20T!C82/BETAW20T!C83)</f>
        <v>3.6378697793461473E-3</v>
      </c>
      <c r="G83" s="43">
        <f>LN(BETAW20T!I82/BETAW20T!I83)</f>
        <v>3.6167841622095956E-3</v>
      </c>
      <c r="H83" s="42">
        <f t="shared" si="9"/>
        <v>-2.1085617136551611E-5</v>
      </c>
      <c r="I83" s="41">
        <f>(BETAW20T!D82/BETAW20T!I82-1)*100</f>
        <v>-4.1920581281496005E-3</v>
      </c>
      <c r="J83" s="40">
        <f>BETAW20T!L82*BETAW20T!I82/1000</f>
        <v>0</v>
      </c>
      <c r="K83" s="17">
        <f>BETAW20T!E82</f>
        <v>289.86849999999998</v>
      </c>
      <c r="L83" s="39">
        <f>BETAW20T!E82/BETAW20T!F82</f>
        <v>6.0389270833333333</v>
      </c>
    </row>
    <row r="84" spans="2:12" x14ac:dyDescent="0.3">
      <c r="B84" s="21">
        <f>BETAW20T!B83</f>
        <v>44300</v>
      </c>
      <c r="C84" s="46">
        <f>BETAW20T!C83/BETAW20T!C84*C85</f>
        <v>91.360109086401593</v>
      </c>
      <c r="D84" s="45">
        <f>BETAW20T!I83/BETAW20T!I84*D85</f>
        <v>89.797500890652358</v>
      </c>
      <c r="E84" s="41">
        <f t="shared" si="8"/>
        <v>-1.7103834609823343</v>
      </c>
      <c r="F84" s="44">
        <f>LN(BETAW20T!C83/BETAW20T!C84)</f>
        <v>1.8675287752883046E-2</v>
      </c>
      <c r="G84" s="43">
        <f>LN(BETAW20T!I83/BETAW20T!I84)</f>
        <v>1.866574359113312E-2</v>
      </c>
      <c r="H84" s="42">
        <f t="shared" si="9"/>
        <v>-9.5441617499261722E-6</v>
      </c>
      <c r="I84" s="41">
        <f>(BETAW20T!D83/BETAW20T!I83-1)*100</f>
        <v>0.12384967714094142</v>
      </c>
      <c r="J84" s="40">
        <f>BETAW20T!L83*BETAW20T!I83/1000</f>
        <v>0</v>
      </c>
      <c r="K84" s="17">
        <f>BETAW20T!E83</f>
        <v>633.25810000000001</v>
      </c>
      <c r="L84" s="39">
        <f>BETAW20T!E83/BETAW20T!F83</f>
        <v>10.213840322580646</v>
      </c>
    </row>
    <row r="85" spans="2:12" x14ac:dyDescent="0.3">
      <c r="B85" s="21">
        <f>BETAW20T!B84</f>
        <v>44299</v>
      </c>
      <c r="C85" s="46">
        <f>BETAW20T!C84/BETAW20T!C85*C86</f>
        <v>89.669765712160853</v>
      </c>
      <c r="D85" s="45">
        <f>BETAW20T!I84/BETAW20T!I85*D86</f>
        <v>88.136910058829955</v>
      </c>
      <c r="E85" s="41">
        <f t="shared" si="8"/>
        <v>-1.7094453645070895</v>
      </c>
      <c r="F85" s="44">
        <f>LN(BETAW20T!C84/BETAW20T!C85)</f>
        <v>-3.9652205711776965E-3</v>
      </c>
      <c r="G85" s="43">
        <f>LN(BETAW20T!I84/BETAW20T!I85)</f>
        <v>-4.0063649347495834E-3</v>
      </c>
      <c r="H85" s="42">
        <f t="shared" si="9"/>
        <v>-4.1144363571886909E-5</v>
      </c>
      <c r="I85" s="41">
        <f>(BETAW20T!D84/BETAW20T!I84-1)*100</f>
        <v>1.125523542748752E-2</v>
      </c>
      <c r="J85" s="40">
        <f>BETAW20T!L84*BETAW20T!I84/1000</f>
        <v>0</v>
      </c>
      <c r="K85" s="17">
        <f>BETAW20T!E84</f>
        <v>184.0701</v>
      </c>
      <c r="L85" s="39">
        <f>BETAW20T!E84/BETAW20T!F84</f>
        <v>4.2806999999999995</v>
      </c>
    </row>
    <row r="86" spans="2:12" x14ac:dyDescent="0.3">
      <c r="B86" s="21">
        <f>BETAW20T!B85</f>
        <v>44298</v>
      </c>
      <c r="C86" s="46">
        <f>BETAW20T!C85/BETAW20T!C86*C87</f>
        <v>90.026031982149689</v>
      </c>
      <c r="D86" s="45">
        <f>BETAW20T!I85/BETAW20T!I86*D87</f>
        <v>88.490726971324293</v>
      </c>
      <c r="E86" s="41">
        <f t="shared" si="8"/>
        <v>-1.7054011789943369</v>
      </c>
      <c r="F86" s="44">
        <f>LN(BETAW20T!C85/BETAW20T!C86)</f>
        <v>3.7772283004237255E-3</v>
      </c>
      <c r="G86" s="43">
        <f>LN(BETAW20T!I85/BETAW20T!I86)</f>
        <v>3.7126334656364889E-3</v>
      </c>
      <c r="H86" s="42">
        <f t="shared" si="9"/>
        <v>-6.4594834787236582E-5</v>
      </c>
      <c r="I86" s="41">
        <f>(BETAW20T!D85/BETAW20T!I85-1)*100</f>
        <v>-9.145480931707084E-2</v>
      </c>
      <c r="J86" s="40">
        <f>BETAW20T!L85*BETAW20T!I85/1000</f>
        <v>0</v>
      </c>
      <c r="K86" s="17">
        <f>BETAW20T!E85</f>
        <v>280.89029999999997</v>
      </c>
      <c r="L86" s="39">
        <f>BETAW20T!E85/BETAW20T!F85</f>
        <v>5.1070963636363631</v>
      </c>
    </row>
    <row r="87" spans="2:12" x14ac:dyDescent="0.3">
      <c r="B87" s="21">
        <f>BETAW20T!B86</f>
        <v>44295</v>
      </c>
      <c r="C87" s="46">
        <f>BETAW20T!C86/BETAW20T!C87*C88</f>
        <v>89.686624519648149</v>
      </c>
      <c r="D87" s="45">
        <f>BETAW20T!I86/BETAW20T!I87*D88</f>
        <v>88.162802445422827</v>
      </c>
      <c r="E87" s="41">
        <f t="shared" si="8"/>
        <v>-1.6990516505518527</v>
      </c>
      <c r="F87" s="44">
        <f>LN(BETAW20T!C86/BETAW20T!C87)</f>
        <v>-2.636458901430801E-3</v>
      </c>
      <c r="G87" s="43">
        <f>LN(BETAW20T!I86/BETAW20T!I87)</f>
        <v>-2.6836727613858348E-3</v>
      </c>
      <c r="H87" s="42">
        <f t="shared" si="9"/>
        <v>-4.7213859955033775E-5</v>
      </c>
      <c r="I87" s="41">
        <f>(BETAW20T!D86/BETAW20T!I86-1)*100</f>
        <v>8.6279454119742027E-2</v>
      </c>
      <c r="J87" s="40">
        <f>BETAW20T!L86*BETAW20T!I86/1000</f>
        <v>1005.7822165938894</v>
      </c>
      <c r="K87" s="17">
        <f>BETAW20T!E86</f>
        <v>348.49379999999996</v>
      </c>
      <c r="L87" s="39">
        <f>BETAW20T!E86/BETAW20T!F86</f>
        <v>4.5854447368421045</v>
      </c>
    </row>
    <row r="88" spans="2:12" x14ac:dyDescent="0.3">
      <c r="B88" s="21">
        <f>BETAW20T!B87</f>
        <v>44294</v>
      </c>
      <c r="C88" s="46">
        <f>BETAW20T!C87/BETAW20T!C88*C89</f>
        <v>89.923391595388807</v>
      </c>
      <c r="D88" s="45">
        <f>BETAW20T!I87/BETAW20T!I88*D89</f>
        <v>88.399720319743892</v>
      </c>
      <c r="E88" s="41">
        <f t="shared" si="8"/>
        <v>-1.6944103737775884</v>
      </c>
      <c r="F88" s="44">
        <f>LN(BETAW20T!C87/BETAW20T!C88)</f>
        <v>-9.2538367005241262E-3</v>
      </c>
      <c r="G88" s="43">
        <f>LN(BETAW20T!I87/BETAW20T!I88)</f>
        <v>-9.2784662560419957E-3</v>
      </c>
      <c r="H88" s="42">
        <f t="shared" si="9"/>
        <v>-2.4629555517869522E-5</v>
      </c>
      <c r="I88" s="41">
        <f>(BETAW20T!D87/BETAW20T!I87-1)*100</f>
        <v>-0.2414544558435594</v>
      </c>
      <c r="J88" s="40">
        <f>BETAW20T!L87*BETAW20T!I87/1000</f>
        <v>0</v>
      </c>
      <c r="K88" s="17">
        <f>BETAW20T!E87</f>
        <v>519.2029</v>
      </c>
      <c r="L88" s="39">
        <f>BETAW20T!E87/BETAW20T!F87</f>
        <v>7.5246797101449276</v>
      </c>
    </row>
    <row r="89" spans="2:12" x14ac:dyDescent="0.3">
      <c r="B89" s="21">
        <f>BETAW20T!B88</f>
        <v>44293</v>
      </c>
      <c r="C89" s="46">
        <f>BETAW20T!C88/BETAW20T!C89*C90</f>
        <v>90.759390107846968</v>
      </c>
      <c r="D89" s="45">
        <f>BETAW20T!I88/BETAW20T!I89*D90</f>
        <v>89.223751100951588</v>
      </c>
      <c r="E89" s="41">
        <f t="shared" si="8"/>
        <v>-1.6919891209830951</v>
      </c>
      <c r="F89" s="44">
        <f>LN(BETAW20T!C88/BETAW20T!C89)</f>
        <v>-7.0500845944169877E-3</v>
      </c>
      <c r="G89" s="43">
        <f>LN(BETAW20T!I88/BETAW20T!I89)</f>
        <v>-7.0964766402758419E-3</v>
      </c>
      <c r="H89" s="42">
        <f t="shared" si="9"/>
        <v>-4.6392045858854175E-5</v>
      </c>
      <c r="I89" s="41">
        <f>(BETAW20T!D88/BETAW20T!I88-1)*100</f>
        <v>1.3978814151993646E-3</v>
      </c>
      <c r="J89" s="40">
        <f>BETAW20T!L88*BETAW20T!I88/1000</f>
        <v>1017.885771163977</v>
      </c>
      <c r="K89" s="17">
        <f>BETAW20T!E88</f>
        <v>1249.9649999999999</v>
      </c>
      <c r="L89" s="39">
        <f>BETAW20T!E88/BETAW20T!F88</f>
        <v>16.233311688311687</v>
      </c>
    </row>
    <row r="90" spans="2:12" x14ac:dyDescent="0.3">
      <c r="B90" s="21">
        <f>BETAW20T!B89</f>
        <v>44292</v>
      </c>
      <c r="C90" s="46">
        <f>BETAW20T!C89/BETAW20T!C90*C91</f>
        <v>91.401512334201243</v>
      </c>
      <c r="D90" s="45">
        <f>BETAW20T!I89/BETAW20T!I90*D91</f>
        <v>89.859177343471742</v>
      </c>
      <c r="E90" s="41">
        <f t="shared" si="8"/>
        <v>-1.6874283054421402</v>
      </c>
      <c r="F90" s="44">
        <f>LN(BETAW20T!C89/BETAW20T!C90)</f>
        <v>2.948922986817679E-2</v>
      </c>
      <c r="G90" s="43">
        <f>LN(BETAW20T!I89/BETAW20T!I90)</f>
        <v>2.9397046907478987E-2</v>
      </c>
      <c r="H90" s="42">
        <f t="shared" si="9"/>
        <v>-9.2182960697802241E-5</v>
      </c>
      <c r="I90" s="41">
        <f>(BETAW20T!D89/BETAW20T!I89-1)*100</f>
        <v>-0.91059870965163325</v>
      </c>
      <c r="J90" s="40">
        <f>BETAW20T!L89*BETAW20T!I89/1000</f>
        <v>0</v>
      </c>
      <c r="K90" s="17">
        <f>BETAW20T!E89</f>
        <v>819.25049999999999</v>
      </c>
      <c r="L90" s="39">
        <f>BETAW20T!E89/BETAW20T!F89</f>
        <v>5.498325503355705</v>
      </c>
    </row>
    <row r="91" spans="2:12" x14ac:dyDescent="0.3">
      <c r="B91" s="21">
        <f>BETAW20T!B90</f>
        <v>44287</v>
      </c>
      <c r="C91" s="46">
        <f>BETAW20T!C90/BETAW20T!C91*C92</f>
        <v>88.745506384033902</v>
      </c>
      <c r="D91" s="45">
        <f>BETAW20T!I90/BETAW20T!I91*D92</f>
        <v>87.256032738211971</v>
      </c>
      <c r="E91" s="41">
        <f t="shared" si="8"/>
        <v>-1.6783651437814129</v>
      </c>
      <c r="F91" s="44">
        <f>LN(BETAW20T!C90/BETAW20T!C91)</f>
        <v>7.9796795420697675E-3</v>
      </c>
      <c r="G91" s="43">
        <f>LN(BETAW20T!I90/BETAW20T!I91)</f>
        <v>7.9518265726471506E-3</v>
      </c>
      <c r="H91" s="42">
        <f t="shared" si="9"/>
        <v>-2.7852969422616919E-5</v>
      </c>
      <c r="I91" s="41">
        <f>(BETAW20T!D90/BETAW20T!I90-1)*100</f>
        <v>0.13184431698267662</v>
      </c>
      <c r="J91" s="40">
        <f>BETAW20T!L90*BETAW20T!I90/1000</f>
        <v>0</v>
      </c>
      <c r="K91" s="17">
        <f>BETAW20T!E90</f>
        <v>103.5872</v>
      </c>
      <c r="L91" s="39">
        <f>BETAW20T!E90/BETAW20T!F90</f>
        <v>3.0466823529411764</v>
      </c>
    </row>
    <row r="92" spans="2:12" x14ac:dyDescent="0.3">
      <c r="B92" s="21">
        <f>BETAW20T!B91</f>
        <v>44286</v>
      </c>
      <c r="C92" s="46">
        <f>BETAW20T!C91/BETAW20T!C92*C93</f>
        <v>88.040163629602247</v>
      </c>
      <c r="D92" s="45">
        <f>BETAW20T!I91/BETAW20T!I92*D93</f>
        <v>86.564939267743682</v>
      </c>
      <c r="E92" s="41">
        <f t="shared" si="8"/>
        <v>-1.6756265561534534</v>
      </c>
      <c r="F92" s="44">
        <f>LN(BETAW20T!C91/BETAW20T!C92)</f>
        <v>-1.7893924218182918E-3</v>
      </c>
      <c r="G92" s="43">
        <f>LN(BETAW20T!I91/BETAW20T!I92)</f>
        <v>-1.8163193803385441E-3</v>
      </c>
      <c r="H92" s="42">
        <f t="shared" si="9"/>
        <v>-2.6926958520252352E-5</v>
      </c>
      <c r="I92" s="41">
        <f>(BETAW20T!D91/BETAW20T!I91-1)*100</f>
        <v>3.5095471863577643E-2</v>
      </c>
      <c r="J92" s="40">
        <f>BETAW20T!L91*BETAW20T!I91/1000</f>
        <v>0</v>
      </c>
      <c r="K92" s="17">
        <f>BETAW20T!E91</f>
        <v>181.99100000000001</v>
      </c>
      <c r="L92" s="39">
        <f>BETAW20T!E91/BETAW20T!F91</f>
        <v>5.3526764705882357</v>
      </c>
    </row>
    <row r="93" spans="2:12" x14ac:dyDescent="0.3">
      <c r="B93" s="21">
        <f>BETAW20T!B92</f>
        <v>44285</v>
      </c>
      <c r="C93" s="46">
        <f>BETAW20T!C92/BETAW20T!C93*C94</f>
        <v>88.197843064336354</v>
      </c>
      <c r="D93" s="45">
        <f>BETAW20T!I92/BETAW20T!I93*D94</f>
        <v>86.72231172064707</v>
      </c>
      <c r="E93" s="41">
        <f t="shared" si="8"/>
        <v>-1.6729789441822907</v>
      </c>
      <c r="F93" s="44">
        <f>LN(BETAW20T!C92/BETAW20T!C93)</f>
        <v>-5.4944269013834507E-3</v>
      </c>
      <c r="G93" s="43">
        <f>LN(BETAW20T!I92/BETAW20T!I93)</f>
        <v>-5.5122497028389887E-3</v>
      </c>
      <c r="H93" s="42">
        <f t="shared" si="9"/>
        <v>-1.7822801455538023E-5</v>
      </c>
      <c r="I93" s="41">
        <f>(BETAW20T!D92/BETAW20T!I92-1)*100</f>
        <v>2.034107398158902E-2</v>
      </c>
      <c r="J93" s="40">
        <f>BETAW20T!L92*BETAW20T!I92/1000</f>
        <v>0</v>
      </c>
      <c r="K93" s="17">
        <f>BETAW20T!E92</f>
        <v>346.8236</v>
      </c>
      <c r="L93" s="39">
        <f>BETAW20T!E92/BETAW20T!F92</f>
        <v>5.9797172413793103</v>
      </c>
    </row>
    <row r="94" spans="2:12" x14ac:dyDescent="0.3">
      <c r="B94" s="21">
        <f>BETAW20T!B93</f>
        <v>44284</v>
      </c>
      <c r="C94" s="46">
        <f>BETAW20T!C93/BETAW20T!C94*C95</f>
        <v>88.683773397793644</v>
      </c>
      <c r="D94" s="45">
        <f>BETAW20T!I93/BETAW20T!I94*D95</f>
        <v>87.201666706084708</v>
      </c>
      <c r="E94" s="41">
        <f t="shared" si="8"/>
        <v>-1.6712264655912912</v>
      </c>
      <c r="F94" s="44">
        <f>LN(BETAW20T!C93/BETAW20T!C94)</f>
        <v>1.7723639447842332E-2</v>
      </c>
      <c r="G94" s="43">
        <f>LN(BETAW20T!I93/BETAW20T!I94)</f>
        <v>1.7650552400911467E-2</v>
      </c>
      <c r="H94" s="42">
        <f t="shared" si="9"/>
        <v>-7.3087046930864902E-5</v>
      </c>
      <c r="I94" s="41">
        <f>(BETAW20T!D93/BETAW20T!I93-1)*100</f>
        <v>-1.7441903810921922E-3</v>
      </c>
      <c r="J94" s="40">
        <f>BETAW20T!L93*BETAW20T!I93/1000</f>
        <v>0</v>
      </c>
      <c r="K94" s="17">
        <f>BETAW20T!E93</f>
        <v>143.22749999999999</v>
      </c>
      <c r="L94" s="39">
        <f>BETAW20T!E93/BETAW20T!F93</f>
        <v>2.8083823529411762</v>
      </c>
    </row>
    <row r="95" spans="2:12" x14ac:dyDescent="0.3">
      <c r="B95" s="21">
        <f>BETAW20T!B94</f>
        <v>44281</v>
      </c>
      <c r="C95" s="46">
        <f>BETAW20T!C94/BETAW20T!C95*C96</f>
        <v>87.125821247056066</v>
      </c>
      <c r="D95" s="45">
        <f>BETAW20T!I94/BETAW20T!I95*D96</f>
        <v>85.676013041974656</v>
      </c>
      <c r="E95" s="41">
        <f t="shared" si="8"/>
        <v>-1.6640396432767046</v>
      </c>
      <c r="F95" s="44">
        <f>LN(BETAW20T!C94/BETAW20T!C95)</f>
        <v>2.2058586179728796E-2</v>
      </c>
      <c r="G95" s="43">
        <f>LN(BETAW20T!I94/BETAW20T!I95)</f>
        <v>2.2043802161480983E-2</v>
      </c>
      <c r="H95" s="42">
        <f t="shared" si="9"/>
        <v>-1.4784018247813308E-5</v>
      </c>
      <c r="I95" s="41">
        <f>(BETAW20T!D94/BETAW20T!I94-1)*100</f>
        <v>0.27497794179354162</v>
      </c>
      <c r="J95" s="40">
        <f>BETAW20T!L94*BETAW20T!I94/1000</f>
        <v>0</v>
      </c>
      <c r="K95" s="17">
        <f>BETAW20T!E94</f>
        <v>148.74379999999999</v>
      </c>
      <c r="L95" s="39">
        <f>BETAW20T!E94/BETAW20T!F94</f>
        <v>3.9143105263157891</v>
      </c>
    </row>
    <row r="96" spans="2:12" x14ac:dyDescent="0.3">
      <c r="B96" s="21">
        <f>BETAW20T!B95</f>
        <v>44280</v>
      </c>
      <c r="C96" s="46">
        <f>BETAW20T!C95/BETAW20T!C96*C97</f>
        <v>85.224990702863693</v>
      </c>
      <c r="D96" s="45">
        <f>BETAW20T!I95/BETAW20T!I96*D97</f>
        <v>83.808052082201641</v>
      </c>
      <c r="E96" s="41">
        <f t="shared" si="8"/>
        <v>-1.6625858318978226</v>
      </c>
      <c r="F96" s="44">
        <f>LN(BETAW20T!C95/BETAW20T!C96)</f>
        <v>-1.2233054750630881E-2</v>
      </c>
      <c r="G96" s="43">
        <f>LN(BETAW20T!I95/BETAW20T!I96)</f>
        <v>-1.2275586883539425E-2</v>
      </c>
      <c r="H96" s="42">
        <f t="shared" si="9"/>
        <v>-4.253213290854492E-5</v>
      </c>
      <c r="I96" s="41">
        <f>(BETAW20T!D95/BETAW20T!I95-1)*100</f>
        <v>-2.289328758786624E-4</v>
      </c>
      <c r="J96" s="40">
        <f>BETAW20T!L95*BETAW20T!I95/1000</f>
        <v>796.75182402686437</v>
      </c>
      <c r="K96" s="17">
        <f>BETAW20T!E95</f>
        <v>817.45209999999997</v>
      </c>
      <c r="L96" s="39">
        <f>BETAW20T!E95/BETAW20T!F95</f>
        <v>7.1082791304347825</v>
      </c>
    </row>
    <row r="97" spans="2:12" x14ac:dyDescent="0.3">
      <c r="B97" s="21">
        <f>BETAW20T!B96</f>
        <v>44279</v>
      </c>
      <c r="C97" s="46">
        <f>BETAW20T!C96/BETAW20T!C97*C98</f>
        <v>86.273955621668705</v>
      </c>
      <c r="D97" s="45">
        <f>BETAW20T!I96/BETAW20T!I97*D98</f>
        <v>84.843185543790128</v>
      </c>
      <c r="E97" s="41">
        <f t="shared" si="8"/>
        <v>-1.6584032429819651</v>
      </c>
      <c r="F97" s="44">
        <f>LN(BETAW20T!C96/BETAW20T!C97)</f>
        <v>-1.2346382350024884E-2</v>
      </c>
      <c r="G97" s="43">
        <f>LN(BETAW20T!I96/BETAW20T!I97)</f>
        <v>-1.2371459390483111E-2</v>
      </c>
      <c r="H97" s="42">
        <f t="shared" si="9"/>
        <v>-2.5077040458227132E-5</v>
      </c>
      <c r="I97" s="41">
        <f>(BETAW20T!D96/BETAW20T!I96-1)*100</f>
        <v>-4.2487111907507646E-2</v>
      </c>
      <c r="J97" s="40">
        <f>BETAW20T!L96*BETAW20T!I96/1000</f>
        <v>0</v>
      </c>
      <c r="K97" s="17">
        <f>BETAW20T!E96</f>
        <v>674.51900000000001</v>
      </c>
      <c r="L97" s="39">
        <f>BETAW20T!E96/BETAW20T!F96</f>
        <v>6.6129313725490197</v>
      </c>
    </row>
    <row r="98" spans="2:12" x14ac:dyDescent="0.3">
      <c r="B98" s="21">
        <f>BETAW20T!B97</f>
        <v>44278</v>
      </c>
      <c r="C98" s="46">
        <f>BETAW20T!C97/BETAW20T!C98*C99</f>
        <v>87.345729515309458</v>
      </c>
      <c r="D98" s="45">
        <f>BETAW20T!I97/BETAW20T!I98*D99</f>
        <v>85.899339178616216</v>
      </c>
      <c r="E98" s="41">
        <f t="shared" si="8"/>
        <v>-1.6559370958596498</v>
      </c>
      <c r="F98" s="44">
        <f>LN(BETAW20T!C97/BETAW20T!C98)</f>
        <v>-2.888172554261526E-3</v>
      </c>
      <c r="G98" s="43">
        <f>LN(BETAW20T!I97/BETAW20T!I98)</f>
        <v>-2.9350033801013261E-3</v>
      </c>
      <c r="H98" s="42">
        <f t="shared" si="9"/>
        <v>-4.6830825839800066E-5</v>
      </c>
      <c r="I98" s="41">
        <f>(BETAW20T!D97/BETAW20T!I97-1)*100</f>
        <v>0.30510534747323348</v>
      </c>
      <c r="J98" s="40">
        <f>BETAW20T!L97*BETAW20T!I97/1000</f>
        <v>653.3067262428309</v>
      </c>
      <c r="K98" s="17">
        <f>BETAW20T!E97</f>
        <v>333.98340000000002</v>
      </c>
      <c r="L98" s="39">
        <f>BETAW20T!E97/BETAW20T!F97</f>
        <v>3.7952659090909093</v>
      </c>
    </row>
    <row r="99" spans="2:12" x14ac:dyDescent="0.3">
      <c r="B99" s="21">
        <f>BETAW20T!B98</f>
        <v>44277</v>
      </c>
      <c r="C99" s="46">
        <f>BETAW20T!C98/BETAW20T!C99*C100</f>
        <v>87.598363703979345</v>
      </c>
      <c r="D99" s="45">
        <f>BETAW20T!I98/BETAW20T!I99*D100</f>
        <v>86.151824370652534</v>
      </c>
      <c r="E99" s="41">
        <f t="shared" si="8"/>
        <v>-1.6513314543352586</v>
      </c>
      <c r="F99" s="44">
        <f>LN(BETAW20T!C98/BETAW20T!C99)</f>
        <v>8.0694143860643832E-4</v>
      </c>
      <c r="G99" s="43">
        <f>LN(BETAW20T!I98/BETAW20T!I99)</f>
        <v>7.2210443253582562E-4</v>
      </c>
      <c r="H99" s="42">
        <f t="shared" si="9"/>
        <v>-8.4837006070612696E-5</v>
      </c>
      <c r="I99" s="41">
        <f>(BETAW20T!D98/BETAW20T!I98-1)*100</f>
        <v>0.42321205919075844</v>
      </c>
      <c r="J99" s="40">
        <f>BETAW20T!L98*BETAW20T!I98/1000</f>
        <v>0</v>
      </c>
      <c r="K99" s="17">
        <f>BETAW20T!E98</f>
        <v>384.7955</v>
      </c>
      <c r="L99" s="39">
        <f>BETAW20T!E98/BETAW20T!F98</f>
        <v>7.3999134615384614</v>
      </c>
    </row>
    <row r="100" spans="2:12" x14ac:dyDescent="0.3">
      <c r="B100" s="21">
        <f>BETAW20T!B99</f>
        <v>44274</v>
      </c>
      <c r="C100" s="46">
        <f>BETAW20T!C99/BETAW20T!C100*C101</f>
        <v>87.527705466716412</v>
      </c>
      <c r="D100" s="45">
        <f>BETAW20T!I99/BETAW20T!I100*D101</f>
        <v>86.089636212278094</v>
      </c>
      <c r="E100" s="41">
        <f t="shared" si="8"/>
        <v>-1.6429874938114986</v>
      </c>
      <c r="F100" s="44">
        <f>LN(BETAW20T!C99/BETAW20T!C100)</f>
        <v>-1.7069516508486312E-2</v>
      </c>
      <c r="G100" s="43">
        <f>LN(BETAW20T!I99/BETAW20T!I100)</f>
        <v>-1.7118420542416708E-2</v>
      </c>
      <c r="H100" s="42">
        <f t="shared" si="9"/>
        <v>-4.8904033930395607E-5</v>
      </c>
      <c r="I100" s="41">
        <f>(BETAW20T!D99/BETAW20T!I99-1)*100</f>
        <v>0.22084189636562002</v>
      </c>
      <c r="J100" s="40">
        <f>BETAW20T!L99*BETAW20T!I99/1000</f>
        <v>0</v>
      </c>
      <c r="K100" s="17">
        <f>BETAW20T!E99</f>
        <v>335.98629999999997</v>
      </c>
      <c r="L100" s="39">
        <f>BETAW20T!E99/BETAW20T!F99</f>
        <v>9.0807108108108103</v>
      </c>
    </row>
    <row r="101" spans="2:12" x14ac:dyDescent="0.3">
      <c r="B101" s="21">
        <f>BETAW20T!B100</f>
        <v>44273</v>
      </c>
      <c r="C101" s="46">
        <f>BETAW20T!C100/BETAW20T!C101*C102</f>
        <v>89.034585347713062</v>
      </c>
      <c r="D101" s="45">
        <f>BETAW20T!I100/BETAW20T!I101*D102</f>
        <v>87.57604096224</v>
      </c>
      <c r="E101" s="41">
        <f t="shared" si="8"/>
        <v>-1.6381773215171425</v>
      </c>
      <c r="F101" s="44">
        <f>LN(BETAW20T!C100/BETAW20T!C101)</f>
        <v>1.1147301123650944E-2</v>
      </c>
      <c r="G101" s="43">
        <f>LN(BETAW20T!I100/BETAW20T!I101)</f>
        <v>1.1041594491075184E-2</v>
      </c>
      <c r="H101" s="42">
        <f t="shared" si="9"/>
        <v>-1.0570663257575968E-4</v>
      </c>
      <c r="I101" s="41">
        <f>(BETAW20T!D100/BETAW20T!I100-1)*100</f>
        <v>2.1189112671327059E-2</v>
      </c>
      <c r="J101" s="40">
        <f>BETAW20T!L100*BETAW20T!I100/1000</f>
        <v>3996.3532082159668</v>
      </c>
      <c r="K101" s="17">
        <f>BETAW20T!E100</f>
        <v>3561.3440000000001</v>
      </c>
      <c r="L101" s="39">
        <f>BETAW20T!E100/BETAW20T!F100</f>
        <v>48.126270270270268</v>
      </c>
    </row>
    <row r="102" spans="2:12" x14ac:dyDescent="0.3">
      <c r="B102" s="21">
        <f>BETAW20T!B101</f>
        <v>44272</v>
      </c>
      <c r="C102" s="46">
        <f>BETAW20T!C101/BETAW20T!C102*C103</f>
        <v>88.047601338787814</v>
      </c>
      <c r="D102" s="45">
        <f>BETAW20T!I101/BETAW20T!I102*D103</f>
        <v>86.614380732142976</v>
      </c>
      <c r="E102" s="41">
        <f t="shared" si="8"/>
        <v>-1.6277792749062159</v>
      </c>
      <c r="F102" s="44">
        <f>LN(BETAW20T!C101/BETAW20T!C102)</f>
        <v>-2.163176963195702E-2</v>
      </c>
      <c r="G102" s="43">
        <f>LN(BETAW20T!I101/BETAW20T!I102)</f>
        <v>-2.1650310753637075E-2</v>
      </c>
      <c r="H102" s="42">
        <f t="shared" si="9"/>
        <v>-1.8541121680055311E-5</v>
      </c>
      <c r="I102" s="41">
        <f>(BETAW20T!D101/BETAW20T!I101-1)*100</f>
        <v>0.220879262786422</v>
      </c>
      <c r="J102" s="40">
        <f>BETAW20T!L101*BETAW20T!I101/1000</f>
        <v>0</v>
      </c>
      <c r="K102" s="17">
        <f>BETAW20T!E101</f>
        <v>1794.059</v>
      </c>
      <c r="L102" s="39">
        <f>BETAW20T!E101/BETAW20T!F101</f>
        <v>5.9405927152317881</v>
      </c>
    </row>
    <row r="103" spans="2:12" x14ac:dyDescent="0.3">
      <c r="B103" s="21">
        <f>BETAW20T!B102</f>
        <v>44271</v>
      </c>
      <c r="C103" s="46">
        <f>BETAW20T!C102/BETAW20T!C103*C104</f>
        <v>89.972976323292585</v>
      </c>
      <c r="D103" s="45">
        <f>BETAW20T!I102/BETAW20T!I103*D104</f>
        <v>88.510055922188911</v>
      </c>
      <c r="E103" s="41">
        <f t="shared" si="8"/>
        <v>-1.6259553266828486</v>
      </c>
      <c r="F103" s="44">
        <f>LN(BETAW20T!C102/BETAW20T!C103)</f>
        <v>-9.9583518817952937E-3</v>
      </c>
      <c r="G103" s="43">
        <f>LN(BETAW20T!I102/BETAW20T!I103)</f>
        <v>-9.9957885746298474E-3</v>
      </c>
      <c r="H103" s="42">
        <f t="shared" si="9"/>
        <v>-3.7436692834553684E-5</v>
      </c>
      <c r="I103" s="41">
        <f>(BETAW20T!D102/BETAW20T!I102-1)*100</f>
        <v>3.5279560352807771E-2</v>
      </c>
      <c r="J103" s="40">
        <f>BETAW20T!L102*BETAW20T!I102/1000</f>
        <v>0</v>
      </c>
      <c r="K103" s="17">
        <f>BETAW20T!E102</f>
        <v>111.47330000000001</v>
      </c>
      <c r="L103" s="39">
        <f>BETAW20T!E102/BETAW20T!F102</f>
        <v>2.4233326086956524</v>
      </c>
    </row>
    <row r="104" spans="2:12" x14ac:dyDescent="0.3">
      <c r="B104" s="21">
        <f>BETAW20T!B103</f>
        <v>44270</v>
      </c>
      <c r="C104" s="46">
        <f>BETAW20T!C103/BETAW20T!C104*C105</f>
        <v>90.873434982025699</v>
      </c>
      <c r="D104" s="45">
        <f>BETAW20T!I103/BETAW20T!I104*D105</f>
        <v>89.399220273898834</v>
      </c>
      <c r="E104" s="41">
        <f t="shared" si="8"/>
        <v>-1.6222724588527471</v>
      </c>
      <c r="F104" s="44">
        <f>LN(BETAW20T!C103/BETAW20T!C104)</f>
        <v>-2.4306248750808005E-3</v>
      </c>
      <c r="G104" s="43">
        <f>LN(BETAW20T!I103/BETAW20T!I104)</f>
        <v>-2.4959140881229661E-3</v>
      </c>
      <c r="H104" s="42">
        <f t="shared" si="9"/>
        <v>-6.5289213042165565E-5</v>
      </c>
      <c r="I104" s="41">
        <f>(BETAW20T!D103/BETAW20T!I103-1)*100</f>
        <v>1.1024233057965738E-2</v>
      </c>
      <c r="J104" s="40">
        <f>BETAW20T!L103*BETAW20T!I103/1000</f>
        <v>0</v>
      </c>
      <c r="K104" s="17">
        <f>BETAW20T!E103</f>
        <v>241.9436</v>
      </c>
      <c r="L104" s="39">
        <f>BETAW20T!E103/BETAW20T!F103</f>
        <v>4.0323933333333333</v>
      </c>
    </row>
    <row r="105" spans="2:12" x14ac:dyDescent="0.3">
      <c r="B105" s="21">
        <f>BETAW20T!B104</f>
        <v>44267</v>
      </c>
      <c r="C105" s="46">
        <f>BETAW20T!C104/BETAW20T!C105*C106</f>
        <v>91.094582868476678</v>
      </c>
      <c r="D105" s="45">
        <f>BETAW20T!I104/BETAW20T!I105*D106</f>
        <v>89.622631739179397</v>
      </c>
      <c r="E105" s="41">
        <f t="shared" si="8"/>
        <v>-1.6158492447597039</v>
      </c>
      <c r="F105" s="44">
        <f>LN(BETAW20T!C104/BETAW20T!C105)</f>
        <v>5.8631663011639683E-3</v>
      </c>
      <c r="G105" s="43">
        <f>LN(BETAW20T!I104/BETAW20T!I105)</f>
        <v>5.8372233895494291E-3</v>
      </c>
      <c r="H105" s="42">
        <f t="shared" si="9"/>
        <v>-2.5942911614539217E-5</v>
      </c>
      <c r="I105" s="41">
        <f>(BETAW20T!D104/BETAW20T!I104-1)*100</f>
        <v>-3.5499858693999187E-3</v>
      </c>
      <c r="J105" s="40">
        <f>BETAW20T!L104*BETAW20T!I104/1000</f>
        <v>0</v>
      </c>
      <c r="K105" s="17">
        <f>BETAW20T!E104</f>
        <v>95.828289999999996</v>
      </c>
      <c r="L105" s="39">
        <f>BETAW20T!E104/BETAW20T!F104</f>
        <v>2.5217971052631576</v>
      </c>
    </row>
    <row r="106" spans="2:12" x14ac:dyDescent="0.3">
      <c r="B106" s="21">
        <f>BETAW20T!B105</f>
        <v>44266</v>
      </c>
      <c r="C106" s="46">
        <f>BETAW20T!C105/BETAW20T!C106*C107</f>
        <v>90.562042890789797</v>
      </c>
      <c r="D106" s="45">
        <f>BETAW20T!I105/BETAW20T!I106*D107</f>
        <v>89.101008314299705</v>
      </c>
      <c r="E106" s="41">
        <f t="shared" si="8"/>
        <v>-1.6132968403241299</v>
      </c>
      <c r="F106" s="44">
        <f>LN(BETAW20T!C105/BETAW20T!C106)</f>
        <v>-4.5859173594988293E-3</v>
      </c>
      <c r="G106" s="43">
        <f>LN(BETAW20T!I105/BETAW20T!I106)</f>
        <v>-4.6107197840913579E-3</v>
      </c>
      <c r="H106" s="42">
        <f t="shared" si="9"/>
        <v>-2.4802424592528655E-5</v>
      </c>
      <c r="I106" s="41">
        <f>(BETAW20T!D105/BETAW20T!I105-1)*100</f>
        <v>2.1102882201540218E-2</v>
      </c>
      <c r="J106" s="40">
        <f>BETAW20T!L105*BETAW20T!I105/1000</f>
        <v>0</v>
      </c>
      <c r="K106" s="17">
        <f>BETAW20T!E105</f>
        <v>395.05420000000004</v>
      </c>
      <c r="L106" s="39">
        <f>BETAW20T!E105/BETAW20T!F105</f>
        <v>12.743683870967743</v>
      </c>
    </row>
    <row r="107" spans="2:12" x14ac:dyDescent="0.3">
      <c r="B107" s="21">
        <f>BETAW20T!B106</f>
        <v>44265</v>
      </c>
      <c r="C107" s="46">
        <f>BETAW20T!C106/BETAW20T!C107*C108</f>
        <v>90.97830668154225</v>
      </c>
      <c r="D107" s="45">
        <f>BETAW20T!I106/BETAW20T!I107*D108</f>
        <v>89.512776640829117</v>
      </c>
      <c r="E107" s="41">
        <f t="shared" si="8"/>
        <v>-1.6108565812760545</v>
      </c>
      <c r="F107" s="44">
        <f>LN(BETAW20T!C106/BETAW20T!C107)</f>
        <v>4.6899519866970127E-3</v>
      </c>
      <c r="G107" s="43">
        <f>LN(BETAW20T!I106/BETAW20T!I107)</f>
        <v>4.6734486484602501E-3</v>
      </c>
      <c r="H107" s="42">
        <f t="shared" si="9"/>
        <v>-1.650333823676256E-5</v>
      </c>
      <c r="I107" s="41">
        <f>(BETAW20T!D106/BETAW20T!I106-1)*100</f>
        <v>-0.18929449228640705</v>
      </c>
      <c r="J107" s="40">
        <f>BETAW20T!L106*BETAW20T!I106/1000</f>
        <v>0</v>
      </c>
      <c r="K107" s="17">
        <f>BETAW20T!E106</f>
        <v>488.62620000000004</v>
      </c>
      <c r="L107" s="39">
        <f>BETAW20T!E106/BETAW20T!F106</f>
        <v>7.4034272727272734</v>
      </c>
    </row>
    <row r="108" spans="2:12" x14ac:dyDescent="0.3">
      <c r="B108" s="21">
        <f>BETAW20T!B107</f>
        <v>44264</v>
      </c>
      <c r="C108" s="46">
        <f>BETAW20T!C107/BETAW20T!C108*C109</f>
        <v>90.552621792488068</v>
      </c>
      <c r="D108" s="45">
        <f>BETAW20T!I107/BETAW20T!I108*D109</f>
        <v>89.095419284532611</v>
      </c>
      <c r="E108" s="41">
        <f t="shared" si="8"/>
        <v>-1.6092328185646654</v>
      </c>
      <c r="F108" s="44">
        <f>LN(BETAW20T!C107/BETAW20T!C108)</f>
        <v>1.461438139049537E-2</v>
      </c>
      <c r="G108" s="43">
        <f>LN(BETAW20T!I107/BETAW20T!I108)</f>
        <v>1.4593027099639236E-2</v>
      </c>
      <c r="H108" s="42">
        <f t="shared" si="9"/>
        <v>-2.1354290856133787E-5</v>
      </c>
      <c r="I108" s="41">
        <f>(BETAW20T!D107/BETAW20T!I107-1)*100</f>
        <v>2.737728918942306E-2</v>
      </c>
      <c r="J108" s="40">
        <f>BETAW20T!L107*BETAW20T!I107/1000</f>
        <v>0</v>
      </c>
      <c r="K108" s="17">
        <f>BETAW20T!E107</f>
        <v>727.58140000000003</v>
      </c>
      <c r="L108" s="39">
        <f>BETAW20T!E107/BETAW20T!F107</f>
        <v>10.544657971014493</v>
      </c>
    </row>
    <row r="109" spans="2:12" x14ac:dyDescent="0.3">
      <c r="B109" s="21">
        <f>BETAW20T!B108</f>
        <v>44263</v>
      </c>
      <c r="C109" s="46">
        <f>BETAW20T!C108/BETAW20T!C109*C110</f>
        <v>89.23887442667673</v>
      </c>
      <c r="D109" s="45">
        <f>BETAW20T!I108/BETAW20T!I109*D110</f>
        <v>87.80468815931485</v>
      </c>
      <c r="E109" s="41">
        <f t="shared" si="8"/>
        <v>-1.6071317310711764</v>
      </c>
      <c r="F109" s="44">
        <f>LN(BETAW20T!C108/BETAW20T!C109)</f>
        <v>1.3140734763129236E-2</v>
      </c>
      <c r="G109" s="43">
        <f>LN(BETAW20T!I108/BETAW20T!I109)</f>
        <v>1.3080839774831914E-2</v>
      </c>
      <c r="H109" s="42">
        <f t="shared" si="9"/>
        <v>-5.9894988297322024E-5</v>
      </c>
      <c r="I109" s="41">
        <f>(BETAW20T!D108/BETAW20T!I108-1)*100</f>
        <v>3.2308643962419836E-4</v>
      </c>
      <c r="J109" s="40">
        <f>BETAW20T!L108*BETAW20T!I108/1000</f>
        <v>0</v>
      </c>
      <c r="K109" s="17">
        <f>BETAW20T!E108</f>
        <v>506.12700000000001</v>
      </c>
      <c r="L109" s="39">
        <f>BETAW20T!E108/BETAW20T!F108</f>
        <v>11.502886363636364</v>
      </c>
    </row>
    <row r="110" spans="2:12" x14ac:dyDescent="0.3">
      <c r="B110" s="21">
        <f>BETAW20T!B109</f>
        <v>44260</v>
      </c>
      <c r="C110" s="46">
        <f>BETAW20T!C109/BETAW20T!C110*C111</f>
        <v>88.073881244576825</v>
      </c>
      <c r="D110" s="45">
        <f>BETAW20T!I109/BETAW20T!I110*D111</f>
        <v>86.663608512681122</v>
      </c>
      <c r="E110" s="41">
        <f t="shared" ref="E110:E114" si="10">(D110/C110-1)*100</f>
        <v>-1.6012383148863885</v>
      </c>
      <c r="F110" s="44">
        <f>LN(BETAW20T!C109/BETAW20T!C110)</f>
        <v>-2.7127446684335238E-3</v>
      </c>
      <c r="G110" s="43">
        <f>LN(BETAW20T!I109/BETAW20T!I110)</f>
        <v>-2.7425878085585989E-3</v>
      </c>
      <c r="H110" s="42">
        <f t="shared" ref="H110:H114" si="11">G110-F110</f>
        <v>-2.9843140125075055E-5</v>
      </c>
      <c r="I110" s="41">
        <f>(BETAW20T!D109/BETAW20T!I109-1)*100</f>
        <v>-2.9388385024087249E-3</v>
      </c>
      <c r="J110" s="40">
        <f>BETAW20T!L109*BETAW20T!I109/1000</f>
        <v>0</v>
      </c>
      <c r="K110" s="17">
        <f>BETAW20T!E109</f>
        <v>78.919089999999997</v>
      </c>
      <c r="L110" s="39">
        <f>BETAW20T!E109/BETAW20T!F109</f>
        <v>3.9459545</v>
      </c>
    </row>
    <row r="111" spans="2:12" x14ac:dyDescent="0.3">
      <c r="B111" s="21">
        <f>BETAW20T!B110</f>
        <v>44259</v>
      </c>
      <c r="C111" s="46">
        <f>BETAW20T!C110/BETAW20T!C111*C112</f>
        <v>88.313127556712686</v>
      </c>
      <c r="D111" s="45">
        <f>BETAW20T!I110/BETAW20T!I111*D112</f>
        <v>86.901617299644812</v>
      </c>
      <c r="E111" s="41">
        <f t="shared" si="10"/>
        <v>-1.5983017430352353</v>
      </c>
      <c r="F111" s="44">
        <f>LN(BETAW20T!C110/BETAW20T!C111)</f>
        <v>8.3412327111149055E-4</v>
      </c>
      <c r="G111" s="43">
        <f>LN(BETAW20T!I110/BETAW20T!I111)</f>
        <v>8.211582933944035E-4</v>
      </c>
      <c r="H111" s="42">
        <f t="shared" si="11"/>
        <v>-1.2964977717087054E-5</v>
      </c>
      <c r="I111" s="41">
        <f>(BETAW20T!D110/BETAW20T!I110-1)*100</f>
        <v>0.16196214252202079</v>
      </c>
      <c r="J111" s="40">
        <f>BETAW20T!L110*BETAW20T!I110/1000</f>
        <v>0</v>
      </c>
      <c r="K111" s="17">
        <f>BETAW20T!E110</f>
        <v>134.66149999999999</v>
      </c>
      <c r="L111" s="39">
        <f>BETAW20T!E110/BETAW20T!F110</f>
        <v>3.2062261904761904</v>
      </c>
    </row>
    <row r="112" spans="2:12" x14ac:dyDescent="0.3">
      <c r="B112" s="21">
        <f>BETAW20T!B111</f>
        <v>44258</v>
      </c>
      <c r="C112" s="46">
        <f>BETAW20T!C111/BETAW20T!C112*C113</f>
        <v>88.239494235775524</v>
      </c>
      <c r="D112" s="45">
        <f>BETAW20T!I111/BETAW20T!I112*D113</f>
        <v>86.830286606793024</v>
      </c>
      <c r="E112" s="41">
        <f t="shared" si="10"/>
        <v>-1.5970259589397684</v>
      </c>
      <c r="F112" s="44">
        <f>LN(BETAW20T!C111/BETAW20T!C112)</f>
        <v>-8.3435242908122664E-3</v>
      </c>
      <c r="G112" s="43">
        <f>LN(BETAW20T!I111/BETAW20T!I112)</f>
        <v>-8.3630246973709441E-3</v>
      </c>
      <c r="H112" s="42">
        <f t="shared" si="11"/>
        <v>-1.9500406558677769E-5</v>
      </c>
      <c r="I112" s="41">
        <f>(BETAW20T!D111/BETAW20T!I111-1)*100</f>
        <v>1.9625847848203648E-3</v>
      </c>
      <c r="J112" s="40">
        <f>BETAW20T!L111*BETAW20T!I111/1000</f>
        <v>0</v>
      </c>
      <c r="K112" s="17">
        <f>BETAW20T!E111</f>
        <v>289.35070000000002</v>
      </c>
      <c r="L112" s="39">
        <f>BETAW20T!E111/BETAW20T!F111</f>
        <v>6.028139583333334</v>
      </c>
    </row>
    <row r="113" spans="2:12" x14ac:dyDescent="0.3">
      <c r="B113" s="21">
        <f>BETAW20T!B112</f>
        <v>44257</v>
      </c>
      <c r="C113" s="46">
        <f>BETAW20T!C112/BETAW20T!C113*C114</f>
        <v>88.978802528821276</v>
      </c>
      <c r="D113" s="45">
        <f>BETAW20T!I112/BETAW20T!I113*D114</f>
        <v>87.559495383592463</v>
      </c>
      <c r="E113" s="41">
        <f t="shared" si="10"/>
        <v>-1.5951070422296154</v>
      </c>
      <c r="F113" s="44">
        <f>LN(BETAW20T!C112/BETAW20T!C113)</f>
        <v>5.0868091769772543E-3</v>
      </c>
      <c r="G113" s="43">
        <f>LN(BETAW20T!I112/BETAW20T!I113)</f>
        <v>5.0605329668841027E-3</v>
      </c>
      <c r="H113" s="42">
        <f t="shared" si="11"/>
        <v>-2.6276210093151633E-5</v>
      </c>
      <c r="I113" s="41">
        <f>(BETAW20T!D112/BETAW20T!I112-1)*100</f>
        <v>-0.2302079490239306</v>
      </c>
      <c r="J113" s="40">
        <f>BETAW20T!L112*BETAW20T!I112/1000</f>
        <v>0</v>
      </c>
      <c r="K113" s="17">
        <f>BETAW20T!E112</f>
        <v>214.3417</v>
      </c>
      <c r="L113" s="39">
        <f>BETAW20T!E112/BETAW20T!F112</f>
        <v>3.4022492063492065</v>
      </c>
    </row>
    <row r="114" spans="2:12" x14ac:dyDescent="0.3">
      <c r="B114" s="21">
        <f>BETAW20T!B113</f>
        <v>44256</v>
      </c>
      <c r="C114" s="46">
        <f>BETAW20T!C113/BETAW20T!C114*C115</f>
        <v>88.527333581257125</v>
      </c>
      <c r="D114" s="45">
        <f>BETAW20T!I113/BETAW20T!I114*D115</f>
        <v>87.117516937107808</v>
      </c>
      <c r="E114" s="41">
        <f t="shared" si="10"/>
        <v>-1.5925213006164674</v>
      </c>
      <c r="F114" s="44">
        <f>LN(BETAW20T!C113/BETAW20T!C114)</f>
        <v>2.1934534827931361E-2</v>
      </c>
      <c r="G114" s="43">
        <f>LN(BETAW20T!I113/BETAW20T!I114)</f>
        <v>2.1853496227714139E-2</v>
      </c>
      <c r="H114" s="42">
        <f t="shared" si="11"/>
        <v>-8.1038600217221701E-5</v>
      </c>
      <c r="I114" s="41">
        <f>(BETAW20T!D113/BETAW20T!I113-1)*100</f>
        <v>-8.6264988765039075E-2</v>
      </c>
      <c r="J114" s="40">
        <f>BETAW20T!L113*BETAW20T!I113/1000</f>
        <v>0</v>
      </c>
      <c r="K114" s="17">
        <f>BETAW20T!E113</f>
        <v>299.76529999999997</v>
      </c>
      <c r="L114" s="39">
        <f>BETAW20T!E113/BETAW20T!F113</f>
        <v>4.7581793650793642</v>
      </c>
    </row>
    <row r="115" spans="2:12" x14ac:dyDescent="0.3">
      <c r="B115" s="21">
        <f>BETAW20T!B114</f>
        <v>44253</v>
      </c>
      <c r="C115" s="46">
        <f>BETAW20T!C114/BETAW20T!C115*C116</f>
        <v>86.606669145903211</v>
      </c>
      <c r="D115" s="45">
        <f>BETAW20T!I114/BETAW20T!I115*D116</f>
        <v>85.234346484259518</v>
      </c>
      <c r="E115" s="41">
        <f t="shared" ref="E115:E119" si="12">(D115/C115-1)*100</f>
        <v>-1.5845461731495369</v>
      </c>
      <c r="F115" s="44">
        <f>LN(BETAW20T!C114/BETAW20T!C115)</f>
        <v>-1.5187748790688566E-2</v>
      </c>
      <c r="G115" s="43">
        <f>LN(BETAW20T!I114/BETAW20T!I115)</f>
        <v>-1.5205523041958342E-2</v>
      </c>
      <c r="H115" s="42">
        <f t="shared" ref="H115:H119" si="13">G115-F115</f>
        <v>-1.7774251269775734E-5</v>
      </c>
      <c r="I115" s="41">
        <f>(BETAW20T!D114/BETAW20T!I114-1)*100</f>
        <v>6.9552008753026584E-2</v>
      </c>
      <c r="J115" s="40">
        <f>BETAW20T!L114*BETAW20T!I114/1000</f>
        <v>0</v>
      </c>
      <c r="K115" s="17">
        <f>BETAW20T!E114</f>
        <v>583.62480000000005</v>
      </c>
      <c r="L115" s="39">
        <f>BETAW20T!E114/BETAW20T!F114</f>
        <v>5.2578810810810817</v>
      </c>
    </row>
    <row r="116" spans="2:12" x14ac:dyDescent="0.3">
      <c r="B116" s="21">
        <f>BETAW20T!B115</f>
        <v>44252</v>
      </c>
      <c r="C116" s="46">
        <f>BETAW20T!C115/BETAW20T!C116*C117</f>
        <v>87.932068922771919</v>
      </c>
      <c r="D116" s="45">
        <f>BETAW20T!I115/BETAW20T!I116*D117</f>
        <v>86.540282864747525</v>
      </c>
      <c r="E116" s="41">
        <f t="shared" si="12"/>
        <v>-1.582796896598393</v>
      </c>
      <c r="F116" s="44">
        <f>LN(BETAW20T!C115/BETAW20T!C116)</f>
        <v>-7.4125122649504869E-4</v>
      </c>
      <c r="G116" s="43">
        <f>LN(BETAW20T!I115/BETAW20T!I116)</f>
        <v>-7.675107747333247E-4</v>
      </c>
      <c r="H116" s="42">
        <f t="shared" si="13"/>
        <v>-2.6259548238276005E-5</v>
      </c>
      <c r="I116" s="41">
        <f>(BETAW20T!D115/BETAW20T!I115-1)*100</f>
        <v>0.12437023241491652</v>
      </c>
      <c r="J116" s="40">
        <f>BETAW20T!L115*BETAW20T!I115/1000</f>
        <v>0</v>
      </c>
      <c r="K116" s="17">
        <f>BETAW20T!E115</f>
        <v>130.37610000000001</v>
      </c>
      <c r="L116" s="39">
        <f>BETAW20T!E115/BETAW20T!F115</f>
        <v>3.0320023255813955</v>
      </c>
    </row>
    <row r="117" spans="2:12" x14ac:dyDescent="0.3">
      <c r="B117" s="21">
        <f>BETAW20T!B116</f>
        <v>44251</v>
      </c>
      <c r="C117" s="46">
        <f>BETAW20T!C116/BETAW20T!C117*C118</f>
        <v>87.997272839965419</v>
      </c>
      <c r="D117" s="45">
        <f>BETAW20T!I116/BETAW20T!I117*D118</f>
        <v>86.606728960079948</v>
      </c>
      <c r="E117" s="41">
        <f t="shared" si="12"/>
        <v>-1.5802124713732435</v>
      </c>
      <c r="F117" s="44">
        <f>LN(BETAW20T!C116/BETAW20T!C117)</f>
        <v>7.9370434829559178E-3</v>
      </c>
      <c r="G117" s="43">
        <f>LN(BETAW20T!I116/BETAW20T!I117)</f>
        <v>7.9059799631313859E-3</v>
      </c>
      <c r="H117" s="42">
        <f t="shared" si="13"/>
        <v>-3.1063519824531954E-5</v>
      </c>
      <c r="I117" s="41">
        <f>(BETAW20T!D116/BETAW20T!I116-1)*100</f>
        <v>1.7189736597100769E-2</v>
      </c>
      <c r="J117" s="40">
        <f>BETAW20T!L116*BETAW20T!I116/1000</f>
        <v>658.68677347863911</v>
      </c>
      <c r="K117" s="17">
        <f>BETAW20T!E116</f>
        <v>290.18950000000001</v>
      </c>
      <c r="L117" s="39">
        <f>BETAW20T!E116/BETAW20T!F116</f>
        <v>8.0608194444444443</v>
      </c>
    </row>
    <row r="118" spans="2:12" x14ac:dyDescent="0.3">
      <c r="B118" s="21">
        <f>BETAW20T!B117</f>
        <v>44250</v>
      </c>
      <c r="C118" s="46">
        <f>BETAW20T!C117/BETAW20T!C118*C119</f>
        <v>87.301599107475027</v>
      </c>
      <c r="D118" s="45">
        <f>BETAW20T!I117/BETAW20T!I118*D119</f>
        <v>85.924717433378078</v>
      </c>
      <c r="E118" s="41">
        <f t="shared" si="12"/>
        <v>-1.5771551588670274</v>
      </c>
      <c r="F118" s="44">
        <f>LN(BETAW20T!C117/BETAW20T!C118)</f>
        <v>-2.0098763324494149E-2</v>
      </c>
      <c r="G118" s="43">
        <f>LN(BETAW20T!I117/BETAW20T!I118)</f>
        <v>-2.0117237320954655E-2</v>
      </c>
      <c r="H118" s="42">
        <f t="shared" si="13"/>
        <v>-1.8473996460505876E-5</v>
      </c>
      <c r="I118" s="41">
        <f>(BETAW20T!D117/BETAW20T!I117-1)*100</f>
        <v>0.19896865545170339</v>
      </c>
      <c r="J118" s="40">
        <f>BETAW20T!L117*BETAW20T!I117/1000</f>
        <v>0</v>
      </c>
      <c r="K118" s="17">
        <f>BETAW20T!E117</f>
        <v>489.7679</v>
      </c>
      <c r="L118" s="39">
        <f>BETAW20T!E117/BETAW20T!F117</f>
        <v>3.9818528455284552</v>
      </c>
    </row>
    <row r="119" spans="2:12" x14ac:dyDescent="0.3">
      <c r="B119" s="21">
        <f>BETAW20T!B118</f>
        <v>44249</v>
      </c>
      <c r="C119" s="46">
        <f>BETAW20T!C118/BETAW20T!C119*C120</f>
        <v>89.074005206396578</v>
      </c>
      <c r="D119" s="45">
        <f>BETAW20T!I118/BETAW20T!I119*D120</f>
        <v>87.670789552969865</v>
      </c>
      <c r="E119" s="41">
        <f t="shared" si="12"/>
        <v>-1.5753368787844169</v>
      </c>
      <c r="F119" s="44">
        <f>LN(BETAW20T!C118/BETAW20T!C119)</f>
        <v>-1.2007337511644071E-2</v>
      </c>
      <c r="G119" s="43">
        <f>LN(BETAW20T!I118/BETAW20T!I119)</f>
        <v>-1.2076817311178118E-2</v>
      </c>
      <c r="H119" s="42">
        <f t="shared" si="13"/>
        <v>-6.9479799534047371E-5</v>
      </c>
      <c r="I119" s="41">
        <f>(BETAW20T!D118/BETAW20T!I118-1)*100</f>
        <v>3.0778282283927538E-3</v>
      </c>
      <c r="J119" s="40">
        <f>BETAW20T!L118*BETAW20T!I118/1000</f>
        <v>0</v>
      </c>
      <c r="K119" s="17">
        <f>BETAW20T!E118</f>
        <v>150.15799999999999</v>
      </c>
      <c r="L119" s="39">
        <f>BETAW20T!E118/BETAW20T!F118</f>
        <v>4.2902285714285711</v>
      </c>
    </row>
    <row r="120" spans="2:12" x14ac:dyDescent="0.3">
      <c r="B120" s="21">
        <f>BETAW20T!B119</f>
        <v>44246</v>
      </c>
      <c r="C120" s="46">
        <f>BETAW20T!C119/BETAW20T!C120*C121</f>
        <v>90.149993801909162</v>
      </c>
      <c r="D120" s="45">
        <f>BETAW20T!I119/BETAW20T!I120*D121</f>
        <v>88.735992848141365</v>
      </c>
      <c r="E120" s="41">
        <f t="shared" ref="E120:E124" si="14">(D120/C120-1)*100</f>
        <v>-1.5684981153463506</v>
      </c>
      <c r="F120" s="44">
        <f>LN(BETAW20T!C119/BETAW20T!C120)</f>
        <v>2.28796824518907E-3</v>
      </c>
      <c r="G120" s="43">
        <f>LN(BETAW20T!I119/BETAW20T!I120)</f>
        <v>2.2479098913106925E-3</v>
      </c>
      <c r="H120" s="42">
        <f t="shared" ref="H120:H124" si="15">G120-F120</f>
        <v>-4.005835387837749E-5</v>
      </c>
      <c r="I120" s="41">
        <f>(BETAW20T!D119/BETAW20T!I119-1)*100</f>
        <v>-4.1618112422514564E-2</v>
      </c>
      <c r="J120" s="40">
        <f>BETAW20T!L119*BETAW20T!I119/1000</f>
        <v>674.88087268031006</v>
      </c>
      <c r="K120" s="17">
        <f>BETAW20T!E119</f>
        <v>71.17944</v>
      </c>
      <c r="L120" s="39">
        <f>BETAW20T!E119/BETAW20T!F119</f>
        <v>2.8471776000000002</v>
      </c>
    </row>
    <row r="121" spans="2:12" x14ac:dyDescent="0.3">
      <c r="B121" s="21">
        <f>BETAW20T!B120</f>
        <v>44245</v>
      </c>
      <c r="C121" s="46">
        <f>BETAW20T!C120/BETAW20T!C121*C122</f>
        <v>89.943969257468851</v>
      </c>
      <c r="D121" s="45">
        <f>BETAW20T!I120/BETAW20T!I121*D122</f>
        <v>88.53674636007942</v>
      </c>
      <c r="E121" s="41">
        <f t="shared" si="14"/>
        <v>-1.5645550324349</v>
      </c>
      <c r="F121" s="44">
        <f>LN(BETAW20T!C120/BETAW20T!C121)</f>
        <v>-3.0384703333002209E-3</v>
      </c>
      <c r="G121" s="43">
        <f>LN(BETAW20T!I120/BETAW20T!I121)</f>
        <v>-3.071193800703048E-3</v>
      </c>
      <c r="H121" s="42">
        <f t="shared" si="15"/>
        <v>-3.2723467402827073E-5</v>
      </c>
      <c r="I121" s="41">
        <f>(BETAW20T!D120/BETAW20T!I120-1)*100</f>
        <v>5.1227551196131316E-3</v>
      </c>
      <c r="J121" s="40">
        <f>BETAW20T!L120*BETAW20T!I120/1000</f>
        <v>0</v>
      </c>
      <c r="K121" s="17">
        <f>BETAW20T!E120</f>
        <v>506.0283</v>
      </c>
      <c r="L121" s="39">
        <f>BETAW20T!E120/BETAW20T!F120</f>
        <v>9.5477037735849049</v>
      </c>
    </row>
    <row r="122" spans="2:12" x14ac:dyDescent="0.3">
      <c r="B122" s="21">
        <f>BETAW20T!B121</f>
        <v>44244</v>
      </c>
      <c r="C122" s="46">
        <f>BETAW20T!C121/BETAW20T!C122*C123</f>
        <v>90.217676955497851</v>
      </c>
      <c r="D122" s="45">
        <f>BETAW20T!I121/BETAW20T!I122*D123</f>
        <v>88.80907784395967</v>
      </c>
      <c r="E122" s="41">
        <f t="shared" si="14"/>
        <v>-1.5613338306560531</v>
      </c>
      <c r="F122" s="44">
        <f>LN(BETAW20T!C121/BETAW20T!C122)</f>
        <v>-8.8861020761619291E-3</v>
      </c>
      <c r="G122" s="43">
        <f>LN(BETAW20T!I121/BETAW20T!I122)</f>
        <v>-8.8980515863782642E-3</v>
      </c>
      <c r="H122" s="42">
        <f t="shared" si="15"/>
        <v>-1.1949510216335141E-5</v>
      </c>
      <c r="I122" s="41">
        <f>(BETAW20T!D121/BETAW20T!I121-1)*100</f>
        <v>-5.4364859277455935E-3</v>
      </c>
      <c r="J122" s="40">
        <f>BETAW20T!L121*BETAW20T!I121/1000</f>
        <v>0</v>
      </c>
      <c r="K122" s="17">
        <f>BETAW20T!E121</f>
        <v>130.46299999999999</v>
      </c>
      <c r="L122" s="39">
        <f>BETAW20T!E121/BETAW20T!F121</f>
        <v>2.5089038461538462</v>
      </c>
    </row>
    <row r="123" spans="2:12" x14ac:dyDescent="0.3">
      <c r="B123" s="21">
        <f>BETAW20T!B122</f>
        <v>44243</v>
      </c>
      <c r="C123" s="46">
        <f>BETAW20T!C122/BETAW20T!C123*C124</f>
        <v>91.02293293665565</v>
      </c>
      <c r="D123" s="45">
        <f>BETAW20T!I122/BETAW20T!I123*D124</f>
        <v>89.602831794617018</v>
      </c>
      <c r="E123" s="41">
        <f t="shared" si="14"/>
        <v>-1.5601575297808812</v>
      </c>
      <c r="F123" s="44">
        <f>LN(BETAW20T!C122/BETAW20T!C123)</f>
        <v>1.4936360956925918E-2</v>
      </c>
      <c r="G123" s="43">
        <f>LN(BETAW20T!I122/BETAW20T!I123)</f>
        <v>1.4908034058967977E-2</v>
      </c>
      <c r="H123" s="42">
        <f t="shared" si="15"/>
        <v>-2.8326897957941036E-5</v>
      </c>
      <c r="I123" s="41">
        <f>(BETAW20T!D122/BETAW20T!I122-1)*100</f>
        <v>-1.0801481405930957E-2</v>
      </c>
      <c r="J123" s="40">
        <f>BETAW20T!L122*BETAW20T!I122/1000</f>
        <v>0</v>
      </c>
      <c r="K123" s="17">
        <f>BETAW20T!E122</f>
        <v>303.40570000000002</v>
      </c>
      <c r="L123" s="39">
        <f>BETAW20T!E122/BETAW20T!F122</f>
        <v>3.8898166666666669</v>
      </c>
    </row>
    <row r="124" spans="2:12" x14ac:dyDescent="0.3">
      <c r="B124" s="21">
        <f>BETAW20T!B123</f>
        <v>44242</v>
      </c>
      <c r="C124" s="46">
        <f>BETAW20T!C123/BETAW20T!C124*C125</f>
        <v>89.673484566753572</v>
      </c>
      <c r="D124" s="45">
        <f>BETAW20T!I123/BETAW20T!I124*D125</f>
        <v>88.276937521452723</v>
      </c>
      <c r="E124" s="41">
        <f t="shared" si="14"/>
        <v>-1.5573689949131553</v>
      </c>
      <c r="F124" s="44">
        <f>LN(BETAW20T!C123/BETAW20T!C124)</f>
        <v>1.9300455908532858E-2</v>
      </c>
      <c r="G124" s="43">
        <f>LN(BETAW20T!I123/BETAW20T!I124)</f>
        <v>1.9234515775416801E-2</v>
      </c>
      <c r="H124" s="42">
        <f t="shared" si="15"/>
        <v>-6.5940133116056815E-5</v>
      </c>
      <c r="I124" s="41">
        <f>(BETAW20T!D123/BETAW20T!I123-1)*100</f>
        <v>1.5592851524193208E-3</v>
      </c>
      <c r="J124" s="40">
        <f>BETAW20T!L123*BETAW20T!I123/1000</f>
        <v>0</v>
      </c>
      <c r="K124" s="17">
        <f>BETAW20T!E123</f>
        <v>590.63440000000003</v>
      </c>
      <c r="L124" s="39">
        <f>BETAW20T!E123/BETAW20T!F123</f>
        <v>9.0866830769230766</v>
      </c>
    </row>
    <row r="125" spans="2:12" x14ac:dyDescent="0.3">
      <c r="B125" s="21">
        <f>BETAW20T!B124</f>
        <v>44239</v>
      </c>
      <c r="C125" s="46">
        <f>BETAW20T!C124/BETAW20T!C125*C126</f>
        <v>87.95934052311901</v>
      </c>
      <c r="D125" s="45">
        <f>BETAW20T!I124/BETAW20T!I125*D126</f>
        <v>86.595198936368746</v>
      </c>
      <c r="E125" s="41">
        <f t="shared" ref="E125:E134" si="16">(D125/C125-1)*100</f>
        <v>-1.5508774606964204</v>
      </c>
      <c r="F125" s="44">
        <f>LN(BETAW20T!C124/BETAW20T!C125)</f>
        <v>-9.174659424680329E-3</v>
      </c>
      <c r="G125" s="43">
        <f>LN(BETAW20T!I124/BETAW20T!I125)</f>
        <v>-9.2112957312320016E-3</v>
      </c>
      <c r="H125" s="42">
        <f t="shared" ref="H125:H134" si="17">G125-F125</f>
        <v>-3.6636306551672548E-5</v>
      </c>
      <c r="I125" s="41">
        <f>(BETAW20T!D124/BETAW20T!I124-1)*100</f>
        <v>0.21271180925679367</v>
      </c>
      <c r="J125" s="40">
        <f>BETAW20T!L124*BETAW20T!I124/1000</f>
        <v>0</v>
      </c>
      <c r="K125" s="17">
        <f>BETAW20T!E124</f>
        <v>202.9265</v>
      </c>
      <c r="L125" s="39">
        <f>BETAW20T!E124/BETAW20T!F124</f>
        <v>3.6895727272727274</v>
      </c>
    </row>
    <row r="126" spans="2:12" x14ac:dyDescent="0.3">
      <c r="B126" s="21">
        <f>BETAW20T!B125</f>
        <v>44238</v>
      </c>
      <c r="C126" s="46">
        <f>BETAW20T!C125/BETAW20T!C126*C127</f>
        <v>88.770050824346228</v>
      </c>
      <c r="D126" s="45">
        <f>BETAW20T!I125/BETAW20T!I126*D127</f>
        <v>87.396537941966358</v>
      </c>
      <c r="E126" s="41">
        <f t="shared" si="16"/>
        <v>-1.5472705823923794</v>
      </c>
      <c r="F126" s="44">
        <f>LN(BETAW20T!C125/BETAW20T!C126)</f>
        <v>1.9305172469818128E-2</v>
      </c>
      <c r="G126" s="43">
        <f>LN(BETAW20T!I125/BETAW20T!I126)</f>
        <v>1.9289244532751111E-2</v>
      </c>
      <c r="H126" s="42">
        <f t="shared" si="17"/>
        <v>-1.5927937067016645E-5</v>
      </c>
      <c r="I126" s="41">
        <f>(BETAW20T!D125/BETAW20T!I125-1)*100</f>
        <v>1.5998456561150398E-2</v>
      </c>
      <c r="J126" s="40">
        <f>BETAW20T!L125*BETAW20T!I125/1000</f>
        <v>0</v>
      </c>
      <c r="K126" s="17">
        <f>BETAW20T!E125</f>
        <v>513.8777</v>
      </c>
      <c r="L126" s="39">
        <f>BETAW20T!E125/BETAW20T!F125</f>
        <v>13.176351282051282</v>
      </c>
    </row>
    <row r="127" spans="2:12" x14ac:dyDescent="0.3">
      <c r="B127" s="21">
        <f>BETAW20T!B126</f>
        <v>44237</v>
      </c>
      <c r="C127" s="46">
        <f>BETAW20T!C126/BETAW20T!C127*C128</f>
        <v>87.072765588198962</v>
      </c>
      <c r="D127" s="45">
        <f>BETAW20T!I126/BETAW20T!I127*D128</f>
        <v>85.726879742448418</v>
      </c>
      <c r="E127" s="41">
        <f t="shared" si="16"/>
        <v>-1.5457024210253745</v>
      </c>
      <c r="F127" s="44">
        <f>LN(BETAW20T!C126/BETAW20T!C127)</f>
        <v>-1.2464420356980126E-2</v>
      </c>
      <c r="G127" s="43">
        <f>LN(BETAW20T!I126/BETAW20T!I127)</f>
        <v>-1.2484675692040082E-2</v>
      </c>
      <c r="H127" s="42">
        <f t="shared" si="17"/>
        <v>-2.0255335059955748E-5</v>
      </c>
      <c r="I127" s="41">
        <f>(BETAW20T!D126/BETAW20T!I126-1)*100</f>
        <v>7.5347159971261846E-4</v>
      </c>
      <c r="J127" s="40">
        <f>BETAW20T!L126*BETAW20T!I126/1000</f>
        <v>0</v>
      </c>
      <c r="K127" s="17">
        <f>BETAW20T!E126</f>
        <v>218.23579999999998</v>
      </c>
      <c r="L127" s="39">
        <f>BETAW20T!E126/BETAW20T!F126</f>
        <v>2.8715236842105263</v>
      </c>
    </row>
    <row r="128" spans="2:12" x14ac:dyDescent="0.3">
      <c r="B128" s="21">
        <f>BETAW20T!B127</f>
        <v>44236</v>
      </c>
      <c r="C128" s="46">
        <f>BETAW20T!C127/BETAW20T!C128*C129</f>
        <v>88.164869220280281</v>
      </c>
      <c r="D128" s="45">
        <f>BETAW20T!I127/BETAW20T!I128*D129</f>
        <v>86.803860925729339</v>
      </c>
      <c r="E128" s="41">
        <f t="shared" si="16"/>
        <v>-1.5437081760428351</v>
      </c>
      <c r="F128" s="44">
        <f>LN(BETAW20T!C127/BETAW20T!C128)</f>
        <v>-5.3957923803818362E-3</v>
      </c>
      <c r="G128" s="43">
        <f>LN(BETAW20T!I127/BETAW20T!I128)</f>
        <v>-5.4193381964714009E-3</v>
      </c>
      <c r="H128" s="42">
        <f t="shared" si="17"/>
        <v>-2.3545816089564665E-5</v>
      </c>
      <c r="I128" s="41">
        <f>(BETAW20T!D127/BETAW20T!I127-1)*100</f>
        <v>0.15358412137087551</v>
      </c>
      <c r="J128" s="40">
        <f>BETAW20T!L127*BETAW20T!I127/1000</f>
        <v>0</v>
      </c>
      <c r="K128" s="17">
        <f>BETAW20T!E127</f>
        <v>103.8022</v>
      </c>
      <c r="L128" s="39">
        <f>BETAW20T!E127/BETAW20T!F127</f>
        <v>2.1625458333333332</v>
      </c>
    </row>
    <row r="129" spans="2:12" x14ac:dyDescent="0.3">
      <c r="B129" s="21">
        <f>BETAW20T!B128</f>
        <v>44235</v>
      </c>
      <c r="C129" s="46">
        <f>BETAW20T!C128/BETAW20T!C129*C130</f>
        <v>88.641874302714896</v>
      </c>
      <c r="D129" s="45">
        <f>BETAW20T!I128/BETAW20T!I129*D130</f>
        <v>87.275557391736896</v>
      </c>
      <c r="E129" s="41">
        <f t="shared" si="16"/>
        <v>-1.5413899150101273</v>
      </c>
      <c r="F129" s="44">
        <f>LN(BETAW20T!C128/BETAW20T!C129)</f>
        <v>-2.879467989649059E-3</v>
      </c>
      <c r="G129" s="43">
        <f>LN(BETAW20T!I128/BETAW20T!I129)</f>
        <v>-2.9339538037247382E-3</v>
      </c>
      <c r="H129" s="42">
        <f t="shared" si="17"/>
        <v>-5.4485814075679213E-5</v>
      </c>
      <c r="I129" s="41">
        <f>(BETAW20T!D128/BETAW20T!I128-1)*100</f>
        <v>3.9858952668003766E-3</v>
      </c>
      <c r="J129" s="40">
        <f>BETAW20T!L128*BETAW20T!I128/1000</f>
        <v>0</v>
      </c>
      <c r="K129" s="17">
        <f>BETAW20T!E128</f>
        <v>266.97649999999999</v>
      </c>
      <c r="L129" s="39">
        <f>BETAW20T!E128/BETAW20T!F128</f>
        <v>5.8038369565217387</v>
      </c>
    </row>
    <row r="130" spans="2:12" x14ac:dyDescent="0.3">
      <c r="B130" s="21">
        <f>BETAW20T!B129</f>
        <v>44232</v>
      </c>
      <c r="C130" s="46">
        <f>BETAW20T!C129/BETAW20T!C130*C131</f>
        <v>88.897483575059013</v>
      </c>
      <c r="D130" s="45">
        <f>BETAW20T!I129/BETAW20T!I130*D131</f>
        <v>87.531995850660934</v>
      </c>
      <c r="E130" s="41">
        <f t="shared" si="16"/>
        <v>-1.5360251713369966</v>
      </c>
      <c r="F130" s="44">
        <f>LN(BETAW20T!C129/BETAW20T!C130)</f>
        <v>1.5811750464518798E-2</v>
      </c>
      <c r="G130" s="43">
        <f>LN(BETAW20T!I129/BETAW20T!I130)</f>
        <v>1.5805831238905187E-2</v>
      </c>
      <c r="H130" s="42">
        <f t="shared" si="17"/>
        <v>-5.9192256136111898E-6</v>
      </c>
      <c r="I130" s="41">
        <f>(BETAW20T!D129/BETAW20T!I129-1)*100</f>
        <v>1.1433674559424567E-2</v>
      </c>
      <c r="J130" s="40">
        <f>BETAW20T!L129*BETAW20T!I129/1000</f>
        <v>0</v>
      </c>
      <c r="K130" s="17">
        <f>BETAW20T!E129</f>
        <v>166.82089999999999</v>
      </c>
      <c r="L130" s="39">
        <f>BETAW20T!E129/BETAW20T!F129</f>
        <v>4.6339138888888884</v>
      </c>
    </row>
    <row r="131" spans="2:12" x14ac:dyDescent="0.3">
      <c r="B131" s="21">
        <f>BETAW20T!B130</f>
        <v>44231</v>
      </c>
      <c r="C131" s="46">
        <f>BETAW20T!C130/BETAW20T!C131*C132</f>
        <v>87.502913102764481</v>
      </c>
      <c r="D131" s="45">
        <f>BETAW20T!I130/BETAW20T!I131*D132</f>
        <v>86.159356327012318</v>
      </c>
      <c r="E131" s="41">
        <f t="shared" si="16"/>
        <v>-1.5354423391302108</v>
      </c>
      <c r="F131" s="44">
        <f>LN(BETAW20T!C130/BETAW20T!C131)</f>
        <v>-7.0695815269528834E-3</v>
      </c>
      <c r="G131" s="43">
        <f>LN(BETAW20T!I130/BETAW20T!I131)</f>
        <v>-7.1044579855354837E-3</v>
      </c>
      <c r="H131" s="42">
        <f t="shared" si="17"/>
        <v>-3.487645858260037E-5</v>
      </c>
      <c r="I131" s="41">
        <f>(BETAW20T!D130/BETAW20T!I130-1)*100</f>
        <v>2.3982640657616017E-3</v>
      </c>
      <c r="J131" s="40">
        <f>BETAW20T!L130*BETAW20T!I130/1000</f>
        <v>0</v>
      </c>
      <c r="K131" s="17">
        <f>BETAW20T!E130</f>
        <v>96.53197999999999</v>
      </c>
      <c r="L131" s="39">
        <f>BETAW20T!E130/BETAW20T!F130</f>
        <v>2.9252115151515148</v>
      </c>
    </row>
    <row r="132" spans="2:12" x14ac:dyDescent="0.3">
      <c r="B132" s="21">
        <f>BETAW20T!B131</f>
        <v>44230</v>
      </c>
      <c r="C132" s="46">
        <f>BETAW20T!C131/BETAW20T!C132*C133</f>
        <v>88.123713896120123</v>
      </c>
      <c r="D132" s="45">
        <f>BETAW20T!I131/BETAW20T!I132*D133</f>
        <v>86.773651387030085</v>
      </c>
      <c r="E132" s="41">
        <f t="shared" si="16"/>
        <v>-1.5320081841778577</v>
      </c>
      <c r="F132" s="44">
        <f>LN(BETAW20T!C131/BETAW20T!C132)</f>
        <v>-6.8439359569327299E-3</v>
      </c>
      <c r="G132" s="43">
        <f>LN(BETAW20T!I131/BETAW20T!I132)</f>
        <v>-6.8613481455555379E-3</v>
      </c>
      <c r="H132" s="42">
        <f t="shared" si="17"/>
        <v>-1.7412188622807981E-5</v>
      </c>
      <c r="I132" s="41">
        <f>(BETAW20T!D131/BETAW20T!I131-1)*100</f>
        <v>6.7231627140262873E-2</v>
      </c>
      <c r="J132" s="40">
        <f>BETAW20T!L131*BETAW20T!I131/1000</f>
        <v>0</v>
      </c>
      <c r="K132" s="17">
        <f>BETAW20T!E131</f>
        <v>274.38170000000002</v>
      </c>
      <c r="L132" s="39">
        <f>BETAW20T!E131/BETAW20T!F131</f>
        <v>8.8510225806451626</v>
      </c>
    </row>
    <row r="133" spans="2:12" x14ac:dyDescent="0.3">
      <c r="B133" s="21">
        <f>BETAW20T!B132</f>
        <v>44229</v>
      </c>
      <c r="C133" s="46">
        <f>BETAW20T!C132/BETAW20T!C133*C134</f>
        <v>88.728895500186084</v>
      </c>
      <c r="D133" s="45">
        <f>BETAW20T!I132/BETAW20T!I133*D134</f>
        <v>87.371082867922993</v>
      </c>
      <c r="E133" s="41">
        <f t="shared" si="16"/>
        <v>-1.5302936260039868</v>
      </c>
      <c r="F133" s="44">
        <f>LN(BETAW20T!C132/BETAW20T!C133)</f>
        <v>-6.9888880380368067E-3</v>
      </c>
      <c r="G133" s="43">
        <f>LN(BETAW20T!I132/BETAW20T!I133)</f>
        <v>-7.0110307855075268E-3</v>
      </c>
      <c r="H133" s="42">
        <f t="shared" si="17"/>
        <v>-2.2142747470720037E-5</v>
      </c>
      <c r="I133" s="41">
        <f>(BETAW20T!D132/BETAW20T!I132-1)*100</f>
        <v>-7.5253704888755824E-2</v>
      </c>
      <c r="J133" s="40">
        <f>BETAW20T!L132*BETAW20T!I132/1000</f>
        <v>0</v>
      </c>
      <c r="K133" s="17">
        <f>BETAW20T!E132</f>
        <v>636.61380000000008</v>
      </c>
      <c r="L133" s="39">
        <f>BETAW20T!E132/BETAW20T!F132</f>
        <v>10.976100000000001</v>
      </c>
    </row>
    <row r="134" spans="2:12" x14ac:dyDescent="0.3">
      <c r="B134" s="21">
        <f>BETAW20T!B133</f>
        <v>44228</v>
      </c>
      <c r="C134" s="46">
        <f>BETAW20T!C133/BETAW20T!C134*C135</f>
        <v>89.351183835378848</v>
      </c>
      <c r="D134" s="45">
        <f>BETAW20T!I133/BETAW20T!I134*D135</f>
        <v>87.985796590092221</v>
      </c>
      <c r="E134" s="41">
        <f t="shared" si="16"/>
        <v>-1.528113212022153</v>
      </c>
      <c r="F134" s="44">
        <f>LN(BETAW20T!C133/BETAW20T!C134)</f>
        <v>1.0070011264711904E-2</v>
      </c>
      <c r="G134" s="43">
        <f>LN(BETAW20T!I133/BETAW20T!I134)</f>
        <v>1.0018876559518447E-2</v>
      </c>
      <c r="H134" s="42">
        <f t="shared" si="17"/>
        <v>-5.1134705193457003E-5</v>
      </c>
      <c r="I134" s="41">
        <f>(BETAW20T!D133/BETAW20T!I133-1)*100</f>
        <v>0.25774097841990695</v>
      </c>
      <c r="J134" s="40">
        <f>BETAW20T!L133*BETAW20T!I133/1000</f>
        <v>0</v>
      </c>
      <c r="K134" s="17">
        <f>BETAW20T!E133</f>
        <v>806.39449999999999</v>
      </c>
      <c r="L134" s="39">
        <f>BETAW20T!E133/BETAW20T!F133</f>
        <v>13.219581967213115</v>
      </c>
    </row>
    <row r="135" spans="2:12" x14ac:dyDescent="0.3">
      <c r="B135" s="21">
        <f>BETAW20T!B134</f>
        <v>44225</v>
      </c>
      <c r="C135" s="46">
        <f>BETAW20T!C134/BETAW20T!C135*C136</f>
        <v>88.455931573075631</v>
      </c>
      <c r="D135" s="45">
        <f>BETAW20T!I134/BETAW20T!I135*D136</f>
        <v>87.108678958626413</v>
      </c>
      <c r="E135" s="41">
        <f t="shared" ref="E135:E139" si="18">(D135/C135-1)*100</f>
        <v>-1.5230777523791206</v>
      </c>
      <c r="F135" s="44">
        <f>LN(BETAW20T!C134/BETAW20T!C135)</f>
        <v>-2.0237405289196726E-2</v>
      </c>
      <c r="G135" s="43">
        <f>LN(BETAW20T!I134/BETAW20T!I135)</f>
        <v>-2.0259880902352975E-2</v>
      </c>
      <c r="H135" s="42">
        <f t="shared" ref="H135:H139" si="19">G135-F135</f>
        <v>-2.2475613156248964E-5</v>
      </c>
      <c r="I135" s="41">
        <f>(BETAW20T!D134/BETAW20T!I134-1)*100</f>
        <v>1.443762375887836E-2</v>
      </c>
      <c r="J135" s="40">
        <f>BETAW20T!L134*BETAW20T!I134/1000</f>
        <v>0</v>
      </c>
      <c r="K135" s="17">
        <f>BETAW20T!E134</f>
        <v>307.7534</v>
      </c>
      <c r="L135" s="39">
        <f>BETAW20T!E134/BETAW20T!F134</f>
        <v>7.5061804878048779</v>
      </c>
    </row>
    <row r="136" spans="2:12" x14ac:dyDescent="0.3">
      <c r="B136" s="21">
        <f>BETAW20T!B135</f>
        <v>44224</v>
      </c>
      <c r="C136" s="46">
        <f>BETAW20T!C135/BETAW20T!C136*C137</f>
        <v>90.264286599727427</v>
      </c>
      <c r="D136" s="45">
        <f>BETAW20T!I135/BETAW20T!I136*D137</f>
        <v>88.891489200455666</v>
      </c>
      <c r="E136" s="41">
        <f t="shared" si="18"/>
        <v>-1.5208643982967063</v>
      </c>
      <c r="F136" s="44">
        <f>LN(BETAW20T!C135/BETAW20T!C136)</f>
        <v>2.9931453592885703E-2</v>
      </c>
      <c r="G136" s="43">
        <f>LN(BETAW20T!I135/BETAW20T!I136)</f>
        <v>2.9907003061172742E-2</v>
      </c>
      <c r="H136" s="42">
        <f t="shared" si="19"/>
        <v>-2.4450531712960633E-5</v>
      </c>
      <c r="I136" s="41">
        <f>(BETAW20T!D135/BETAW20T!I135-1)*100</f>
        <v>-0.14251603969971383</v>
      </c>
      <c r="J136" s="40">
        <f>BETAW20T!L135*BETAW20T!I135/1000</f>
        <v>0</v>
      </c>
      <c r="K136" s="17">
        <f>BETAW20T!E135</f>
        <v>1175.856</v>
      </c>
      <c r="L136" s="39">
        <f>BETAW20T!E135/BETAW20T!F135</f>
        <v>7.5861677419354843</v>
      </c>
    </row>
    <row r="137" spans="2:12" x14ac:dyDescent="0.3">
      <c r="B137" s="21">
        <f>BETAW20T!B136</f>
        <v>44223</v>
      </c>
      <c r="C137" s="46">
        <f>BETAW20T!C136/BETAW20T!C137*C138</f>
        <v>87.602578405851133</v>
      </c>
      <c r="D137" s="45">
        <f>BETAW20T!I136/BETAW20T!I137*D138</f>
        <v>86.272371358450613</v>
      </c>
      <c r="E137" s="41">
        <f t="shared" si="18"/>
        <v>-1.5184565016315488</v>
      </c>
      <c r="F137" s="44">
        <f>LN(BETAW20T!C136/BETAW20T!C137)</f>
        <v>-2.6988220075209495E-2</v>
      </c>
      <c r="G137" s="43">
        <f>LN(BETAW20T!I136/BETAW20T!I137)</f>
        <v>-2.7021707511753621E-2</v>
      </c>
      <c r="H137" s="42">
        <f t="shared" si="19"/>
        <v>-3.3487436544125948E-5</v>
      </c>
      <c r="I137" s="41">
        <f>(BETAW20T!D136/BETAW20T!I136-1)*100</f>
        <v>8.5622301748466967E-3</v>
      </c>
      <c r="J137" s="40">
        <f>BETAW20T!L136*BETAW20T!I136/1000</f>
        <v>0</v>
      </c>
      <c r="K137" s="17">
        <f>BETAW20T!E136</f>
        <v>646.24380000000008</v>
      </c>
      <c r="L137" s="39">
        <f>BETAW20T!E136/BETAW20T!F136</f>
        <v>6.0966396226415105</v>
      </c>
    </row>
    <row r="138" spans="2:12" x14ac:dyDescent="0.3">
      <c r="B138" s="21">
        <f>BETAW20T!B137</f>
        <v>44222</v>
      </c>
      <c r="C138" s="46">
        <f>BETAW20T!C137/BETAW20T!C138*C139</f>
        <v>89.999008305442075</v>
      </c>
      <c r="D138" s="45">
        <f>BETAW20T!I137/BETAW20T!I138*D139</f>
        <v>88.63538063441105</v>
      </c>
      <c r="E138" s="41">
        <f t="shared" si="18"/>
        <v>-1.5151585519732502</v>
      </c>
      <c r="F138" s="44">
        <f>LN(BETAW20T!C137/BETAW20T!C138)</f>
        <v>1.8438365534296824E-2</v>
      </c>
      <c r="G138" s="43">
        <f>LN(BETAW20T!I137/BETAW20T!I138)</f>
        <v>1.8433606191986807E-2</v>
      </c>
      <c r="H138" s="42">
        <f t="shared" si="19"/>
        <v>-4.7593423100171506E-6</v>
      </c>
      <c r="I138" s="41">
        <f>(BETAW20T!D137/BETAW20T!I137-1)*100</f>
        <v>0.33886361118573571</v>
      </c>
      <c r="J138" s="40">
        <f>BETAW20T!L137*BETAW20T!I137/1000</f>
        <v>0</v>
      </c>
      <c r="K138" s="17">
        <f>BETAW20T!E137</f>
        <v>131.21470000000002</v>
      </c>
      <c r="L138" s="39">
        <f>BETAW20T!E137/BETAW20T!F137</f>
        <v>2.4757490566037741</v>
      </c>
    </row>
    <row r="139" spans="2:12" x14ac:dyDescent="0.3">
      <c r="B139" s="21">
        <f>BETAW20T!B138</f>
        <v>44221</v>
      </c>
      <c r="C139" s="46">
        <f>BETAW20T!C138/BETAW20T!C139*C140</f>
        <v>88.354778728151871</v>
      </c>
      <c r="D139" s="45">
        <f>BETAW20T!I138/BETAW20T!I139*D140</f>
        <v>87.016477882394568</v>
      </c>
      <c r="E139" s="41">
        <f t="shared" si="18"/>
        <v>-1.5146898277850429</v>
      </c>
      <c r="F139" s="44">
        <f>LN(BETAW20T!C138/BETAW20T!C139)</f>
        <v>-3.537714765387234E-3</v>
      </c>
      <c r="G139" s="43">
        <f>LN(BETAW20T!I138/BETAW20T!I139)</f>
        <v>-3.6153682810895322E-3</v>
      </c>
      <c r="H139" s="42">
        <f t="shared" si="19"/>
        <v>-7.765351570229815E-5</v>
      </c>
      <c r="I139" s="41">
        <f>(BETAW20T!D138/BETAW20T!I138-1)*100</f>
        <v>0.39239531524259963</v>
      </c>
      <c r="J139" s="40">
        <f>BETAW20T!L138*BETAW20T!I138/1000</f>
        <v>0</v>
      </c>
      <c r="K139" s="17">
        <f>BETAW20T!E138</f>
        <v>237.6371</v>
      </c>
      <c r="L139" s="39">
        <f>BETAW20T!E138/BETAW20T!F138</f>
        <v>3.0466294871794872</v>
      </c>
    </row>
    <row r="140" spans="2:12" x14ac:dyDescent="0.3">
      <c r="B140" s="21">
        <f>BETAW20T!B139</f>
        <v>44218</v>
      </c>
      <c r="C140" s="46">
        <f>BETAW20T!C139/BETAW20T!C140*C141</f>
        <v>88.667906284864401</v>
      </c>
      <c r="D140" s="45">
        <f>BETAW20T!I139/BETAW20T!I140*D141</f>
        <v>87.331643873735359</v>
      </c>
      <c r="E140" s="41">
        <f t="shared" ref="E140:E144" si="20">(D140/C140-1)*100</f>
        <v>-1.5070418002608665</v>
      </c>
      <c r="F140" s="44">
        <f>LN(BETAW20T!C139/BETAW20T!C140)</f>
        <v>-4.2212081388843961E-4</v>
      </c>
      <c r="G140" s="43">
        <f>LN(BETAW20T!I139/BETAW20T!I140)</f>
        <v>-4.2926155083915479E-4</v>
      </c>
      <c r="H140" s="42">
        <f t="shared" ref="H140:H144" si="21">G140-F140</f>
        <v>-7.1407369507151767E-6</v>
      </c>
      <c r="I140" s="41">
        <f>(BETAW20T!D139/BETAW20T!I139-1)*100</f>
        <v>-1.6254883006272536E-5</v>
      </c>
      <c r="J140" s="40">
        <f>BETAW20T!L139*BETAW20T!I139/1000</f>
        <v>0</v>
      </c>
      <c r="K140" s="17">
        <f>BETAW20T!E139</f>
        <v>364.14440000000002</v>
      </c>
      <c r="L140" s="39">
        <f>BETAW20T!E139/BETAW20T!F139</f>
        <v>4.7291480519480524</v>
      </c>
    </row>
    <row r="141" spans="2:12" x14ac:dyDescent="0.3">
      <c r="B141" s="21">
        <f>BETAW20T!B140</f>
        <v>44217</v>
      </c>
      <c r="C141" s="46">
        <f>BETAW20T!C140/BETAW20T!C141*C142</f>
        <v>88.705342754431769</v>
      </c>
      <c r="D141" s="45">
        <f>BETAW20T!I140/BETAW20T!I141*D142</f>
        <v>87.369140037876946</v>
      </c>
      <c r="E141" s="41">
        <f t="shared" si="20"/>
        <v>-1.5063384854437811</v>
      </c>
      <c r="F141" s="44">
        <f>LN(BETAW20T!C140/BETAW20T!C141)</f>
        <v>-1.6547949797695371E-2</v>
      </c>
      <c r="G141" s="43">
        <f>LN(BETAW20T!I140/BETAW20T!I141)</f>
        <v>-1.6592501759230202E-2</v>
      </c>
      <c r="H141" s="42">
        <f t="shared" si="21"/>
        <v>-4.4551961534831236E-5</v>
      </c>
      <c r="I141" s="41">
        <f>(BETAW20T!D140/BETAW20T!I140-1)*100</f>
        <v>-7.3031675470125457E-2</v>
      </c>
      <c r="J141" s="40">
        <f>BETAW20T!L140*BETAW20T!I140/1000</f>
        <v>0</v>
      </c>
      <c r="K141" s="17">
        <f>BETAW20T!E140</f>
        <v>463.28250000000003</v>
      </c>
      <c r="L141" s="39">
        <f>BETAW20T!E140/BETAW20T!F140</f>
        <v>7.3536904761904767</v>
      </c>
    </row>
    <row r="142" spans="2:12" x14ac:dyDescent="0.3">
      <c r="B142" s="21">
        <f>BETAW20T!B141</f>
        <v>44216</v>
      </c>
      <c r="C142" s="46">
        <f>BETAW20T!C141/BETAW20T!C142*C143</f>
        <v>90.185446882360381</v>
      </c>
      <c r="D142" s="45">
        <f>BETAW20T!I141/BETAW20T!I142*D143</f>
        <v>88.830906290664174</v>
      </c>
      <c r="E142" s="41">
        <f t="shared" si="20"/>
        <v>-1.5019503018741998</v>
      </c>
      <c r="F142" s="44">
        <f>LN(BETAW20T!C141/BETAW20T!C142)</f>
        <v>3.0092267966904253E-3</v>
      </c>
      <c r="G142" s="43">
        <f>LN(BETAW20T!I141/BETAW20T!I142)</f>
        <v>2.9864497691114559E-3</v>
      </c>
      <c r="H142" s="42">
        <f t="shared" si="21"/>
        <v>-2.2777027578969357E-5</v>
      </c>
      <c r="I142" s="41">
        <f>(BETAW20T!D141/BETAW20T!I141-1)*100</f>
        <v>-4.0498597131399805E-4</v>
      </c>
      <c r="J142" s="40">
        <f>BETAW20T!L141*BETAW20T!I141/1000</f>
        <v>0</v>
      </c>
      <c r="K142" s="17">
        <f>BETAW20T!E141</f>
        <v>271.27499999999998</v>
      </c>
      <c r="L142" s="39">
        <f>BETAW20T!E141/BETAW20T!F141</f>
        <v>3.3490740740740739</v>
      </c>
    </row>
    <row r="143" spans="2:12" x14ac:dyDescent="0.3">
      <c r="B143" s="21">
        <f>BETAW20T!B142</f>
        <v>44215</v>
      </c>
      <c r="C143" s="46">
        <f>BETAW20T!C142/BETAW20T!C143*C144</f>
        <v>89.914466344366076</v>
      </c>
      <c r="D143" s="45">
        <f>BETAW20T!I142/BETAW20T!I143*D144</f>
        <v>88.566012993225257</v>
      </c>
      <c r="E143" s="41">
        <f t="shared" si="20"/>
        <v>-1.4997067835295086</v>
      </c>
      <c r="F143" s="44">
        <f>LN(BETAW20T!C142/BETAW20T!C143)</f>
        <v>-2.1786474692097022E-2</v>
      </c>
      <c r="G143" s="43">
        <f>LN(BETAW20T!I142/BETAW20T!I143)</f>
        <v>-2.1800637540039285E-2</v>
      </c>
      <c r="H143" s="42">
        <f t="shared" si="21"/>
        <v>-1.4162847942263135E-5</v>
      </c>
      <c r="I143" s="41">
        <f>(BETAW20T!D142/BETAW20T!I142-1)*100</f>
        <v>1.3972794105499453</v>
      </c>
      <c r="J143" s="40">
        <f>BETAW20T!L142*BETAW20T!I142/1000</f>
        <v>0</v>
      </c>
      <c r="K143" s="17">
        <f>BETAW20T!E142</f>
        <v>287.06630000000001</v>
      </c>
      <c r="L143" s="39">
        <f>BETAW20T!E142/BETAW20T!F142</f>
        <v>3.4174559523809527</v>
      </c>
    </row>
    <row r="144" spans="2:12" x14ac:dyDescent="0.3">
      <c r="B144" s="21">
        <f>BETAW20T!B143</f>
        <v>44214</v>
      </c>
      <c r="C144" s="46">
        <f>BETAW20T!C143/BETAW20T!C144*C145</f>
        <v>91.894880376844071</v>
      </c>
      <c r="D144" s="45">
        <f>BETAW20T!I143/BETAW20T!I144*D145</f>
        <v>90.518008605829849</v>
      </c>
      <c r="E144" s="41">
        <f t="shared" si="20"/>
        <v>-1.4983117289754544</v>
      </c>
      <c r="F144" s="44">
        <f>LN(BETAW20T!C143/BETAW20T!C144)</f>
        <v>1.8986196964831385E-2</v>
      </c>
      <c r="G144" s="43">
        <f>LN(BETAW20T!I143/BETAW20T!I144)</f>
        <v>1.8933205395494142E-2</v>
      </c>
      <c r="H144" s="42">
        <f t="shared" si="21"/>
        <v>-5.2991569337242778E-5</v>
      </c>
      <c r="I144" s="41">
        <f>(BETAW20T!D143/BETAW20T!I143-1)*100</f>
        <v>-4.9357017004703074E-3</v>
      </c>
      <c r="J144" s="40">
        <f>BETAW20T!L143*BETAW20T!I143/1000</f>
        <v>0</v>
      </c>
      <c r="K144" s="17">
        <f>BETAW20T!E143</f>
        <v>649.51380000000006</v>
      </c>
      <c r="L144" s="39">
        <f>BETAW20T!E143/BETAW20T!F143</f>
        <v>10.476029032258065</v>
      </c>
    </row>
    <row r="145" spans="2:12" x14ac:dyDescent="0.3">
      <c r="B145" s="21">
        <f>BETAW20T!B144</f>
        <v>44211</v>
      </c>
      <c r="C145" s="46">
        <f>BETAW20T!C144/BETAW20T!C145*C146</f>
        <v>90.166604685756923</v>
      </c>
      <c r="D145" s="45">
        <f>BETAW20T!I144/BETAW20T!I145*D146</f>
        <v>88.820334476337976</v>
      </c>
      <c r="E145" s="41">
        <f t="shared" ref="E145:E146" si="22">(D145/C145-1)*100</f>
        <v>-1.4930918316275577</v>
      </c>
      <c r="F145" s="44">
        <f>LN(BETAW20T!C144/BETAW20T!C145)</f>
        <v>-2.2917400666298018E-2</v>
      </c>
      <c r="G145" s="43">
        <f>LN(BETAW20T!I144/BETAW20T!I145)</f>
        <v>-2.2934004047534807E-2</v>
      </c>
      <c r="H145" s="42">
        <f t="shared" ref="H145:H146" si="23">G145-F145</f>
        <v>-1.6603381236789116E-5</v>
      </c>
      <c r="I145" s="41">
        <f>(BETAW20T!D144/BETAW20T!I144-1)*100</f>
        <v>1.1497436569829489E-2</v>
      </c>
      <c r="J145" s="40">
        <f>BETAW20T!L144*BETAW20T!I144/1000</f>
        <v>0</v>
      </c>
      <c r="K145" s="17">
        <f>BETAW20T!E144</f>
        <v>420.60390000000001</v>
      </c>
      <c r="L145" s="39">
        <f>BETAW20T!E144/BETAW20T!F144</f>
        <v>3.8236718181818183</v>
      </c>
    </row>
    <row r="146" spans="2:12" x14ac:dyDescent="0.3">
      <c r="B146" s="21">
        <f>BETAW20T!B145</f>
        <v>44210</v>
      </c>
      <c r="C146" s="46">
        <f>BETAW20T!C145/BETAW20T!C146*C147</f>
        <v>92.256848890541846</v>
      </c>
      <c r="D146" s="45">
        <f>BETAW20T!I145/BETAW20T!I146*D147</f>
        <v>90.880878332983684</v>
      </c>
      <c r="E146" s="41">
        <f t="shared" si="22"/>
        <v>-1.4914562702988965</v>
      </c>
      <c r="F146" s="44">
        <f>LN(BETAW20T!C145/BETAW20T!C146)</f>
        <v>4.1173764622314734E-3</v>
      </c>
      <c r="G146" s="43">
        <f>LN(BETAW20T!I145/BETAW20T!I146)</f>
        <v>4.0951851008746406E-3</v>
      </c>
      <c r="H146" s="42">
        <f t="shared" si="23"/>
        <v>-2.2191361356832875E-5</v>
      </c>
      <c r="I146" s="41">
        <f>(BETAW20T!D145/BETAW20T!I145-1)*100</f>
        <v>8.7705967063400614E-2</v>
      </c>
      <c r="J146" s="40">
        <f>BETAW20T!L145*BETAW20T!I145/1000</f>
        <v>0</v>
      </c>
      <c r="K146" s="17">
        <f>BETAW20T!E145</f>
        <v>614.45709999999997</v>
      </c>
      <c r="L146" s="39">
        <f>BETAW20T!E145/BETAW20T!F145</f>
        <v>12.048178431372548</v>
      </c>
    </row>
    <row r="147" spans="2:12" x14ac:dyDescent="0.3">
      <c r="B147" s="21">
        <f>BETAW20T!B146</f>
        <v>44209</v>
      </c>
      <c r="C147" s="46">
        <f>BETAW20T!C146/BETAW20T!C147*C148</f>
        <v>91.877773645717241</v>
      </c>
      <c r="D147" s="45">
        <f>BETAW20T!I146/BETAW20T!I147*D148</f>
        <v>90.509465335632825</v>
      </c>
      <c r="E147" s="41">
        <f t="shared" ref="E147:E153" si="24">(D147/C147-1)*100</f>
        <v>-1.4892702073524777</v>
      </c>
      <c r="F147" s="44">
        <f>LN(BETAW20T!C146/BETAW20T!C147)</f>
        <v>-1.0020086252056529E-2</v>
      </c>
      <c r="G147" s="43">
        <f>LN(BETAW20T!I146/BETAW20T!I147)</f>
        <v>-1.0037126144129174E-2</v>
      </c>
      <c r="H147" s="42">
        <f t="shared" ref="H147:H153" si="25">G147-F147</f>
        <v>-1.7039892072644863E-5</v>
      </c>
      <c r="I147" s="41">
        <f>(BETAW20T!D146/BETAW20T!I146-1)*100</f>
        <v>0.12071966060498429</v>
      </c>
      <c r="J147" s="40">
        <f>BETAW20T!L146*BETAW20T!I146/1000</f>
        <v>0</v>
      </c>
      <c r="K147" s="17">
        <f>BETAW20T!E146</f>
        <v>222</v>
      </c>
      <c r="L147" s="39">
        <f>BETAW20T!E146/BETAW20T!F146</f>
        <v>3.7</v>
      </c>
    </row>
    <row r="148" spans="2:12" x14ac:dyDescent="0.3">
      <c r="B148" s="21">
        <f>BETAW20T!B147</f>
        <v>44208</v>
      </c>
      <c r="C148" s="46">
        <f>BETAW20T!C147/BETAW20T!C148*C149</f>
        <v>92.803024668402259</v>
      </c>
      <c r="D148" s="45">
        <f>BETAW20T!I147/BETAW20T!I148*D149</f>
        <v>91.422494686663697</v>
      </c>
      <c r="E148" s="41">
        <f t="shared" si="24"/>
        <v>-1.4875915808470475</v>
      </c>
      <c r="F148" s="44">
        <f>LN(BETAW20T!C147/BETAW20T!C148)</f>
        <v>-1.1305768732393901E-2</v>
      </c>
      <c r="G148" s="43">
        <f>LN(BETAW20T!I147/BETAW20T!I148)</f>
        <v>-1.1350636096269016E-2</v>
      </c>
      <c r="H148" s="42">
        <f t="shared" si="25"/>
        <v>-4.4867363875114585E-5</v>
      </c>
      <c r="I148" s="41">
        <f>(BETAW20T!D147/BETAW20T!I147-1)*100</f>
        <v>-0.13131360030578243</v>
      </c>
      <c r="J148" s="40">
        <f>BETAW20T!L147*BETAW20T!I147/1000</f>
        <v>0</v>
      </c>
      <c r="K148" s="17">
        <f>BETAW20T!E147</f>
        <v>546</v>
      </c>
      <c r="L148" s="39">
        <f>BETAW20T!E147/BETAW20T!F147</f>
        <v>7.8</v>
      </c>
    </row>
    <row r="149" spans="2:12" x14ac:dyDescent="0.3">
      <c r="B149" s="21">
        <f>BETAW20T!B148</f>
        <v>44207</v>
      </c>
      <c r="C149" s="46">
        <f>BETAW20T!C148/BETAW20T!C149*C150</f>
        <v>93.858187678195236</v>
      </c>
      <c r="D149" s="45">
        <f>BETAW20T!I148/BETAW20T!I149*D150</f>
        <v>92.466109797883746</v>
      </c>
      <c r="E149" s="41">
        <f t="shared" si="24"/>
        <v>-1.4831714896140991</v>
      </c>
      <c r="F149" s="44">
        <f>LN(BETAW20T!C148/BETAW20T!C149)</f>
        <v>-2.7855097738030288E-3</v>
      </c>
      <c r="G149" s="43">
        <f>LN(BETAW20T!I148/BETAW20T!I149)</f>
        <v>-2.8519549406863438E-3</v>
      </c>
      <c r="H149" s="42">
        <f t="shared" si="25"/>
        <v>-6.6445166883314939E-5</v>
      </c>
      <c r="I149" s="41">
        <f>(BETAW20T!D148/BETAW20T!I148-1)*100</f>
        <v>-7.144944045078816E-3</v>
      </c>
      <c r="J149" s="40">
        <f>BETAW20T!L148*BETAW20T!I148/1000</f>
        <v>0</v>
      </c>
      <c r="K149" s="17">
        <f>BETAW20T!E148</f>
        <v>860</v>
      </c>
      <c r="L149" s="39">
        <f>BETAW20T!E148/BETAW20T!F148</f>
        <v>9.5555555555555554</v>
      </c>
    </row>
    <row r="150" spans="2:12" x14ac:dyDescent="0.3">
      <c r="B150" s="21">
        <f>BETAW20T!B149</f>
        <v>44204</v>
      </c>
      <c r="C150" s="46">
        <f>BETAW20T!C149/BETAW20T!C150*C151</f>
        <v>94.119995041527332</v>
      </c>
      <c r="D150" s="45">
        <f>BETAW20T!I149/BETAW20T!I150*D151</f>
        <v>92.730195377656656</v>
      </c>
      <c r="E150" s="41">
        <f t="shared" si="24"/>
        <v>-1.4766253050241596</v>
      </c>
      <c r="F150" s="44">
        <f>LN(BETAW20T!C149/BETAW20T!C150)</f>
        <v>-6.6357876771079116E-4</v>
      </c>
      <c r="G150" s="43">
        <f>LN(BETAW20T!I149/BETAW20T!I150)</f>
        <v>-6.7244322178732288E-4</v>
      </c>
      <c r="H150" s="42">
        <f t="shared" si="25"/>
        <v>-8.864454076531721E-6</v>
      </c>
      <c r="I150" s="41">
        <f>(BETAW20T!D149/BETAW20T!I149-1)*100</f>
        <v>-8.3299311441686896E-3</v>
      </c>
      <c r="J150" s="40">
        <f>BETAW20T!L149*BETAW20T!I149/1000</f>
        <v>0</v>
      </c>
      <c r="K150" s="17">
        <f>BETAW20T!E149</f>
        <v>563.11540000000002</v>
      </c>
      <c r="L150" s="39">
        <f>BETAW20T!E149/BETAW20T!F149</f>
        <v>5.6880343434343432</v>
      </c>
    </row>
    <row r="151" spans="2:12" x14ac:dyDescent="0.3">
      <c r="B151" s="21">
        <f>BETAW20T!B150</f>
        <v>44203</v>
      </c>
      <c r="C151" s="46">
        <f>BETAW20T!C150/BETAW20T!C151*C152</f>
        <v>94.182471798686123</v>
      </c>
      <c r="D151" s="45">
        <f>BETAW20T!I150/BETAW20T!I151*D152</f>
        <v>92.792572139058123</v>
      </c>
      <c r="E151" s="41">
        <f t="shared" si="24"/>
        <v>-1.4757519452227696</v>
      </c>
      <c r="F151" s="44">
        <f>LN(BETAW20T!C150/BETAW20T!C151)</f>
        <v>3.1837268938055212E-2</v>
      </c>
      <c r="G151" s="43">
        <f>LN(BETAW20T!I150/BETAW20T!I151)</f>
        <v>3.1813263350741756E-2</v>
      </c>
      <c r="H151" s="42">
        <f t="shared" si="25"/>
        <v>-2.4005587313455368E-5</v>
      </c>
      <c r="I151" s="41">
        <f>(BETAW20T!D150/BETAW20T!I150-1)*100</f>
        <v>-1.7617357861269056</v>
      </c>
      <c r="J151" s="40">
        <f>BETAW20T!L150*BETAW20T!I150/1000</f>
        <v>0</v>
      </c>
      <c r="K151" s="17">
        <f>BETAW20T!E150</f>
        <v>507.8252</v>
      </c>
      <c r="L151" s="39">
        <f>BETAW20T!E150/BETAW20T!F150</f>
        <v>5.5198391304347822</v>
      </c>
    </row>
    <row r="152" spans="2:12" x14ac:dyDescent="0.3">
      <c r="B152" s="21">
        <f>BETAW20T!B151</f>
        <v>44201</v>
      </c>
      <c r="C152" s="46">
        <f>BETAW20T!C151/BETAW20T!C152*C153</f>
        <v>91.231188793851615</v>
      </c>
      <c r="D152" s="45">
        <f>BETAW20T!I151/BETAW20T!I152*D153</f>
        <v>89.88700051491638</v>
      </c>
      <c r="E152" s="41">
        <f t="shared" si="24"/>
        <v>-1.473386784395192</v>
      </c>
      <c r="F152" s="44">
        <f>LN(BETAW20T!C151/BETAW20T!C152)</f>
        <v>1.8480922576768252E-4</v>
      </c>
      <c r="G152" s="43">
        <f>LN(BETAW20T!I151/BETAW20T!I152)</f>
        <v>1.5108109276218163E-4</v>
      </c>
      <c r="H152" s="42">
        <f t="shared" si="25"/>
        <v>-3.3728133005500886E-5</v>
      </c>
      <c r="I152" s="41">
        <f>(BETAW20T!D151/BETAW20T!I151-1)*100</f>
        <v>-5.098063479003212E-3</v>
      </c>
      <c r="J152" s="40">
        <f>BETAW20T!L151*BETAW20T!I151/1000</f>
        <v>0</v>
      </c>
      <c r="K152" s="17">
        <f>BETAW20T!E151</f>
        <v>241.10249999999999</v>
      </c>
      <c r="L152" s="39">
        <f>BETAW20T!E151/BETAW20T!F151</f>
        <v>3.5456249999999998</v>
      </c>
    </row>
    <row r="153" spans="2:12" x14ac:dyDescent="0.3">
      <c r="B153" s="21">
        <f>BETAW20T!B152</f>
        <v>44200</v>
      </c>
      <c r="C153" s="46">
        <f>BETAW20T!C152/BETAW20T!C153*C154</f>
        <v>91.214329986364319</v>
      </c>
      <c r="D153" s="45">
        <f>BETAW20T!I152/BETAW20T!I153*D154</f>
        <v>89.87342131445952</v>
      </c>
      <c r="E153" s="41">
        <f t="shared" si="24"/>
        <v>-1.4700636096381503</v>
      </c>
      <c r="F153" s="44">
        <f>LN(BETAW20T!C152/BETAW20T!C153)</f>
        <v>1.2411138296443882E-2</v>
      </c>
      <c r="G153" s="43">
        <f>LN(BETAW20T!I152/BETAW20T!I153)</f>
        <v>1.2294498025264208E-2</v>
      </c>
      <c r="H153" s="42">
        <f t="shared" si="25"/>
        <v>-1.1664027117967365E-4</v>
      </c>
      <c r="I153" s="41">
        <f>(BETAW20T!D152/BETAW20T!I152-1)*100</f>
        <v>-1.924938725056391E-2</v>
      </c>
      <c r="J153" s="40">
        <f>BETAW20T!L152*BETAW20T!I152/1000</f>
        <v>0</v>
      </c>
      <c r="K153" s="17">
        <f>BETAW20T!E152</f>
        <v>433.37940000000003</v>
      </c>
      <c r="L153" s="39">
        <f>BETAW20T!E152/BETAW20T!F152</f>
        <v>4.6104191489361703</v>
      </c>
    </row>
    <row r="154" spans="2:12" x14ac:dyDescent="0.3">
      <c r="B154" s="21">
        <f>BETAW20T!B153</f>
        <v>44195</v>
      </c>
      <c r="C154" s="46">
        <f>BETAW20T!C153/BETAW20T!C154*C155</f>
        <v>90.08925251022697</v>
      </c>
      <c r="D154" s="45">
        <f>BETAW20T!I153/BETAW20T!I154*D155</f>
        <v>88.775237356770447</v>
      </c>
      <c r="E154" s="41">
        <f t="shared" ref="E154:E169" si="26">(D154/C154-1)*100</f>
        <v>-1.4585703808646433</v>
      </c>
      <c r="F154" s="44">
        <f>LN(BETAW20T!C153/BETAW20T!C154)</f>
        <v>-1.601960500678478E-2</v>
      </c>
      <c r="G154" s="43">
        <f>LN(BETAW20T!I153/BETAW20T!I154)</f>
        <v>-1.6020751046442794E-2</v>
      </c>
      <c r="H154" s="42">
        <f t="shared" ref="H154:H169" si="27">G154-F154</f>
        <v>-1.1460396580134646E-6</v>
      </c>
      <c r="I154" s="41">
        <f>(BETAW20T!D153/BETAW20T!I153-1)*100</f>
        <v>3.0589691845994693E-3</v>
      </c>
      <c r="J154" s="40">
        <f>BETAW20T!L153*BETAW20T!I153/1000</f>
        <v>0</v>
      </c>
      <c r="K154" s="17">
        <f>BETAW20T!E153</f>
        <v>358.28409999999997</v>
      </c>
      <c r="L154" s="39">
        <f>BETAW20T!E153/BETAW20T!F153</f>
        <v>4.2151070588235289</v>
      </c>
    </row>
    <row r="155" spans="2:12" x14ac:dyDescent="0.3">
      <c r="B155" s="21">
        <f>BETAW20T!B154</f>
        <v>44194</v>
      </c>
      <c r="C155" s="46">
        <f>BETAW20T!C154/BETAW20T!C155*C156</f>
        <v>91.544068426924625</v>
      </c>
      <c r="D155" s="45">
        <f>BETAW20T!I154/BETAW20T!I155*D156</f>
        <v>90.208937142371269</v>
      </c>
      <c r="E155" s="41">
        <f t="shared" si="26"/>
        <v>-1.4584574484136303</v>
      </c>
      <c r="F155" s="44">
        <f>LN(BETAW20T!C154/BETAW20T!C155)</f>
        <v>5.771641624066467E-3</v>
      </c>
      <c r="G155" s="43">
        <f>LN(BETAW20T!I154/BETAW20T!I155)</f>
        <v>5.7334753049459028E-3</v>
      </c>
      <c r="H155" s="42">
        <f t="shared" si="27"/>
        <v>-3.8166319120564243E-5</v>
      </c>
      <c r="I155" s="41">
        <f>(BETAW20T!D154/BETAW20T!I154-1)*100</f>
        <v>-0.23077933165619458</v>
      </c>
      <c r="J155" s="40">
        <f>BETAW20T!L154*BETAW20T!I154/1000</f>
        <v>0</v>
      </c>
      <c r="K155" s="17">
        <f>BETAW20T!E154</f>
        <v>479.5745</v>
      </c>
      <c r="L155" s="39">
        <f>BETAW20T!E154/BETAW20T!F154</f>
        <v>4.3597681818181817</v>
      </c>
    </row>
    <row r="156" spans="2:12" x14ac:dyDescent="0.3">
      <c r="B156" s="21">
        <f>BETAW20T!B155</f>
        <v>44193</v>
      </c>
      <c r="C156" s="46">
        <f>BETAW20T!C155/BETAW20T!C156*C157</f>
        <v>91.017230692946697</v>
      </c>
      <c r="D156" s="45">
        <f>BETAW20T!I155/BETAW20T!I156*D157</f>
        <v>89.69320630677467</v>
      </c>
      <c r="E156" s="41">
        <f t="shared" si="26"/>
        <v>-1.4546964086819103</v>
      </c>
      <c r="F156" s="44">
        <f>LN(BETAW20T!C155/BETAW20T!C156)</f>
        <v>2.45304163190458E-2</v>
      </c>
      <c r="G156" s="43">
        <f>LN(BETAW20T!I155/BETAW20T!I156)</f>
        <v>2.4452888195756542E-2</v>
      </c>
      <c r="H156" s="42">
        <f t="shared" si="27"/>
        <v>-7.7528123289257594E-5</v>
      </c>
      <c r="I156" s="41">
        <f>(BETAW20T!D155/BETAW20T!I155-1)*100</f>
        <v>5.7241823542719672E-3</v>
      </c>
      <c r="J156" s="40">
        <f>BETAW20T!L155*BETAW20T!I155/1000</f>
        <v>0</v>
      </c>
      <c r="K156" s="17">
        <f>BETAW20T!E155</f>
        <v>455.82729999999998</v>
      </c>
      <c r="L156" s="39">
        <f>BETAW20T!E155/BETAW20T!F155</f>
        <v>4.300257547169811</v>
      </c>
    </row>
    <row r="157" spans="2:12" x14ac:dyDescent="0.3">
      <c r="B157" s="21">
        <f>BETAW20T!B156</f>
        <v>44188</v>
      </c>
      <c r="C157" s="46">
        <f>BETAW20T!C156/BETAW20T!C157*C158</f>
        <v>88.811701995785413</v>
      </c>
      <c r="D157" s="45">
        <f>BETAW20T!I156/BETAW20T!I157*D158</f>
        <v>87.526546862242498</v>
      </c>
      <c r="E157" s="41">
        <f t="shared" si="26"/>
        <v>-1.4470560800691534</v>
      </c>
      <c r="F157" s="44">
        <f>LN(BETAW20T!C156/BETAW20T!C157)</f>
        <v>1.4129762305348808E-2</v>
      </c>
      <c r="G157" s="43">
        <f>LN(BETAW20T!I156/BETAW20T!I157)</f>
        <v>1.4109493239311955E-2</v>
      </c>
      <c r="H157" s="42">
        <f t="shared" si="27"/>
        <v>-2.0269066036852912E-5</v>
      </c>
      <c r="I157" s="41">
        <f>(BETAW20T!D156/BETAW20T!I156-1)*100</f>
        <v>0.15285951328476433</v>
      </c>
      <c r="J157" s="40">
        <f>BETAW20T!L156*BETAW20T!I156/1000</f>
        <v>0</v>
      </c>
      <c r="K157" s="17">
        <f>BETAW20T!E156</f>
        <v>123.6961</v>
      </c>
      <c r="L157" s="39">
        <f>BETAW20T!E156/BETAW20T!F156</f>
        <v>4.2653827586206896</v>
      </c>
    </row>
    <row r="158" spans="2:12" x14ac:dyDescent="0.3">
      <c r="B158" s="21">
        <f>BETAW20T!B157</f>
        <v>44187</v>
      </c>
      <c r="C158" s="46">
        <f>BETAW20T!C157/BETAW20T!C158*C159</f>
        <v>87.565637783562778</v>
      </c>
      <c r="D158" s="45">
        <f>BETAW20T!I157/BETAW20T!I158*D159</f>
        <v>86.300263105968824</v>
      </c>
      <c r="E158" s="41">
        <f t="shared" si="26"/>
        <v>-1.4450584836960823</v>
      </c>
      <c r="F158" s="44">
        <f>LN(BETAW20T!C157/BETAW20T!C158)</f>
        <v>2.0746231389700012E-2</v>
      </c>
      <c r="G158" s="43">
        <f>LN(BETAW20T!I157/BETAW20T!I158)</f>
        <v>2.0731899245098131E-2</v>
      </c>
      <c r="H158" s="42">
        <f t="shared" si="27"/>
        <v>-1.4332144601881397E-5</v>
      </c>
      <c r="I158" s="41">
        <f>(BETAW20T!D157/BETAW20T!I157-1)*100</f>
        <v>-5.4231231558510284E-2</v>
      </c>
      <c r="J158" s="40">
        <f>BETAW20T!L157*BETAW20T!I157/1000</f>
        <v>0</v>
      </c>
      <c r="K158" s="17">
        <f>BETAW20T!E157</f>
        <v>486.18240000000003</v>
      </c>
      <c r="L158" s="39">
        <f>BETAW20T!E157/BETAW20T!F157</f>
        <v>6.4824320000000002</v>
      </c>
    </row>
    <row r="159" spans="2:12" x14ac:dyDescent="0.3">
      <c r="B159" s="21">
        <f>BETAW20T!B158</f>
        <v>44186</v>
      </c>
      <c r="C159" s="46">
        <f>BETAW20T!C158/BETAW20T!C159*C160</f>
        <v>85.767695549770792</v>
      </c>
      <c r="D159" s="45">
        <f>BETAW20T!I158/BETAW20T!I159*D160</f>
        <v>84.52951366948966</v>
      </c>
      <c r="E159" s="41">
        <f t="shared" si="26"/>
        <v>-1.4436459699008863</v>
      </c>
      <c r="F159" s="44">
        <f>LN(BETAW20T!C158/BETAW20T!C159)</f>
        <v>-3.3185669071633873E-2</v>
      </c>
      <c r="G159" s="43">
        <f>LN(BETAW20T!I158/BETAW20T!I159)</f>
        <v>-3.3270729767784953E-2</v>
      </c>
      <c r="H159" s="42">
        <f t="shared" si="27"/>
        <v>-8.506069615107914E-5</v>
      </c>
      <c r="I159" s="41">
        <f>(BETAW20T!D158/BETAW20T!I158-1)*100</f>
        <v>1.7339014886719184E-2</v>
      </c>
      <c r="J159" s="40">
        <f>BETAW20T!L158*BETAW20T!I158/1000</f>
        <v>0</v>
      </c>
      <c r="K159" s="17">
        <f>BETAW20T!E158</f>
        <v>804.9543000000001</v>
      </c>
      <c r="L159" s="39">
        <f>BETAW20T!E158/BETAW20T!F158</f>
        <v>4.447261325966851</v>
      </c>
    </row>
    <row r="160" spans="2:12" x14ac:dyDescent="0.3">
      <c r="B160" s="21">
        <f>BETAW20T!B159</f>
        <v>44183</v>
      </c>
      <c r="C160" s="46">
        <f>BETAW20T!C159/BETAW20T!C160*C161</f>
        <v>88.661708193876407</v>
      </c>
      <c r="D160" s="45">
        <f>BETAW20T!I159/BETAW20T!I160*D161</f>
        <v>87.389180085048864</v>
      </c>
      <c r="E160" s="41">
        <f t="shared" si="26"/>
        <v>-1.435262341263388</v>
      </c>
      <c r="F160" s="44">
        <f>LN(BETAW20T!C159/BETAW20T!C160)</f>
        <v>-1.1822449986773354E-2</v>
      </c>
      <c r="G160" s="43">
        <f>LN(BETAW20T!I159/BETAW20T!I160)</f>
        <v>-1.1908713116133937E-2</v>
      </c>
      <c r="H160" s="42">
        <f t="shared" si="27"/>
        <v>-8.6263129360582627E-5</v>
      </c>
      <c r="I160" s="41">
        <f>(BETAW20T!D159/BETAW20T!I159-1)*100</f>
        <v>0.38551843366969596</v>
      </c>
      <c r="J160" s="40">
        <f>BETAW20T!L159*BETAW20T!I159/1000</f>
        <v>0</v>
      </c>
      <c r="K160" s="17">
        <f>BETAW20T!E159</f>
        <v>154.24289999999999</v>
      </c>
      <c r="L160" s="39">
        <f>BETAW20T!E159/BETAW20T!F159</f>
        <v>2.8044163636363635</v>
      </c>
    </row>
    <row r="161" spans="2:12" x14ac:dyDescent="0.3">
      <c r="B161" s="21">
        <f>BETAW20T!B160</f>
        <v>44182</v>
      </c>
      <c r="C161" s="46">
        <f>BETAW20T!C160/BETAW20T!C161*C162</f>
        <v>89.716127432750824</v>
      </c>
      <c r="D161" s="45">
        <f>BETAW20T!I160/BETAW20T!I161*D162</f>
        <v>88.43609408686153</v>
      </c>
      <c r="E161" s="41">
        <f t="shared" si="26"/>
        <v>-1.4267594718115562</v>
      </c>
      <c r="F161" s="44">
        <f>LN(BETAW20T!C160/BETAW20T!C161)</f>
        <v>-4.7995835649417449E-3</v>
      </c>
      <c r="G161" s="43">
        <f>LN(BETAW20T!I160/BETAW20T!I161)</f>
        <v>-4.804019728103015E-3</v>
      </c>
      <c r="H161" s="42">
        <f t="shared" si="27"/>
        <v>-4.4361631612701083E-6</v>
      </c>
      <c r="I161" s="41">
        <f>(BETAW20T!D160/BETAW20T!I160-1)*100</f>
        <v>5.9471441425684723E-2</v>
      </c>
      <c r="J161" s="40">
        <f>BETAW20T!L160*BETAW20T!I160/1000</f>
        <v>0</v>
      </c>
      <c r="K161" s="17">
        <f>BETAW20T!E160</f>
        <v>390.1327</v>
      </c>
      <c r="L161" s="39">
        <f>BETAW20T!E160/BETAW20T!F160</f>
        <v>4.9383886075949368</v>
      </c>
    </row>
    <row r="162" spans="2:12" x14ac:dyDescent="0.3">
      <c r="B162" s="21">
        <f>BETAW20T!B161</f>
        <v>44181</v>
      </c>
      <c r="C162" s="46">
        <f>BETAW20T!C161/BETAW20T!C162*C163</f>
        <v>90.14776248915345</v>
      </c>
      <c r="D162" s="45">
        <f>BETAW20T!I161/BETAW20T!I162*D163</f>
        <v>88.861964954514264</v>
      </c>
      <c r="E162" s="41">
        <f t="shared" si="26"/>
        <v>-1.4263221838632933</v>
      </c>
      <c r="F162" s="44">
        <f>LN(BETAW20T!C161/BETAW20T!C162)</f>
        <v>1.5007084024125157E-2</v>
      </c>
      <c r="G162" s="43">
        <f>LN(BETAW20T!I161/BETAW20T!I162)</f>
        <v>1.4983867200922232E-2</v>
      </c>
      <c r="H162" s="42">
        <f t="shared" si="27"/>
        <v>-2.321682320292548E-5</v>
      </c>
      <c r="I162" s="41">
        <f>(BETAW20T!D161/BETAW20T!I161-1)*100</f>
        <v>0.49731485224786542</v>
      </c>
      <c r="J162" s="40">
        <f>BETAW20T!L161*BETAW20T!I161/1000</f>
        <v>-1013.7584287678229</v>
      </c>
      <c r="K162" s="17">
        <f>BETAW20T!E161</f>
        <v>466.15209999999996</v>
      </c>
      <c r="L162" s="39">
        <f>BETAW20T!E161/BETAW20T!F161</f>
        <v>10.358935555555554</v>
      </c>
    </row>
    <row r="163" spans="2:12" x14ac:dyDescent="0.3">
      <c r="B163" s="21">
        <f>BETAW20T!B162</f>
        <v>44180</v>
      </c>
      <c r="C163" s="46">
        <f>BETAW20T!C162/BETAW20T!C163*C164</f>
        <v>88.805008057518378</v>
      </c>
      <c r="D163" s="45">
        <f>BETAW20T!I162/BETAW20T!I163*D164</f>
        <v>87.540394913491369</v>
      </c>
      <c r="E163" s="41">
        <f t="shared" si="26"/>
        <v>-1.4240335896461231</v>
      </c>
      <c r="F163" s="44">
        <f>LN(BETAW20T!C162/BETAW20T!C163)</f>
        <v>8.5372954030687315E-3</v>
      </c>
      <c r="G163" s="43">
        <f>LN(BETAW20T!I162/BETAW20T!I163)</f>
        <v>8.5273775934171306E-3</v>
      </c>
      <c r="H163" s="42">
        <f t="shared" si="27"/>
        <v>-9.917809651600884E-6</v>
      </c>
      <c r="I163" s="41">
        <f>(BETAW20T!D162/BETAW20T!I162-1)*100</f>
        <v>0.10697668814139139</v>
      </c>
      <c r="J163" s="40">
        <f>BETAW20T!L162*BETAW20T!I162/1000</f>
        <v>0</v>
      </c>
      <c r="K163" s="17">
        <f>BETAW20T!E162</f>
        <v>397.08209999999997</v>
      </c>
      <c r="L163" s="39">
        <f>BETAW20T!E162/BETAW20T!F162</f>
        <v>9.4543357142857136</v>
      </c>
    </row>
    <row r="164" spans="2:12" x14ac:dyDescent="0.3">
      <c r="B164" s="21">
        <f>BETAW20T!B163</f>
        <v>44179</v>
      </c>
      <c r="C164" s="46">
        <f>BETAW20T!C163/BETAW20T!C164*C165</f>
        <v>88.050080575182932</v>
      </c>
      <c r="D164" s="45">
        <f>BETAW20T!I163/BETAW20T!I164*D165</f>
        <v>86.797078684717775</v>
      </c>
      <c r="E164" s="41">
        <f t="shared" si="26"/>
        <v>-1.4230559271269039</v>
      </c>
      <c r="F164" s="44">
        <f>LN(BETAW20T!C163/BETAW20T!C164)</f>
        <v>-6.0579194832242654E-3</v>
      </c>
      <c r="G164" s="43">
        <f>LN(BETAW20T!I163/BETAW20T!I164)</f>
        <v>-6.1265373030843784E-3</v>
      </c>
      <c r="H164" s="42">
        <f t="shared" si="27"/>
        <v>-6.8617819860112943E-5</v>
      </c>
      <c r="I164" s="41">
        <f>(BETAW20T!D163/BETAW20T!I163-1)*100</f>
        <v>0.31289431317584881</v>
      </c>
      <c r="J164" s="40">
        <f>BETAW20T!L163*BETAW20T!I163/1000</f>
        <v>0</v>
      </c>
      <c r="K164" s="17">
        <f>BETAW20T!E163</f>
        <v>283.94299999999998</v>
      </c>
      <c r="L164" s="39">
        <f>BETAW20T!E163/BETAW20T!F163</f>
        <v>3.6875714285714283</v>
      </c>
    </row>
    <row r="165" spans="2:12" x14ac:dyDescent="0.3">
      <c r="B165" s="21">
        <f>BETAW20T!B164</f>
        <v>44176</v>
      </c>
      <c r="C165" s="46">
        <f>BETAW20T!C164/BETAW20T!C165*C166</f>
        <v>88.585099789265001</v>
      </c>
      <c r="D165" s="45">
        <f>BETAW20T!I164/BETAW20T!I165*D166</f>
        <v>87.330476497478244</v>
      </c>
      <c r="E165" s="41">
        <f t="shared" si="26"/>
        <v>-1.4162915600607562</v>
      </c>
      <c r="F165" s="44">
        <f>LN(BETAW20T!C164/BETAW20T!C165)</f>
        <v>-1.685096374725132E-2</v>
      </c>
      <c r="G165" s="43">
        <f>LN(BETAW20T!I164/BETAW20T!I165)</f>
        <v>-1.6869788078335422E-2</v>
      </c>
      <c r="H165" s="42">
        <f t="shared" si="27"/>
        <v>-1.8824331084101725E-5</v>
      </c>
      <c r="I165" s="41">
        <f>(BETAW20T!D164/BETAW20T!I164-1)*100</f>
        <v>1.3262401119622513</v>
      </c>
      <c r="J165" s="40">
        <f>BETAW20T!L164*BETAW20T!I164/1000</f>
        <v>0</v>
      </c>
      <c r="K165" s="17">
        <f>BETAW20T!E164</f>
        <v>709.02250000000004</v>
      </c>
      <c r="L165" s="39">
        <f>BETAW20T!E164/BETAW20T!F164</f>
        <v>6.8837135922330104</v>
      </c>
    </row>
    <row r="166" spans="2:12" x14ac:dyDescent="0.3">
      <c r="B166" s="21">
        <f>BETAW20T!B165</f>
        <v>44175</v>
      </c>
      <c r="C166" s="46">
        <f>BETAW20T!C165/BETAW20T!C166*C167</f>
        <v>90.090492128424543</v>
      </c>
      <c r="D166" s="45">
        <f>BETAW20T!I165/BETAW20T!I166*D167</f>
        <v>88.816219982186894</v>
      </c>
      <c r="E166" s="41">
        <f t="shared" si="26"/>
        <v>-1.4144357702266408</v>
      </c>
      <c r="F166" s="44">
        <f>LN(BETAW20T!C165/BETAW20T!C166)</f>
        <v>-5.0863874099524543E-3</v>
      </c>
      <c r="G166" s="43">
        <f>LN(BETAW20T!I165/BETAW20T!I166)</f>
        <v>-5.1198389630633641E-3</v>
      </c>
      <c r="H166" s="42">
        <f t="shared" si="27"/>
        <v>-3.3451553110909818E-5</v>
      </c>
      <c r="I166" s="41">
        <f>(BETAW20T!D165/BETAW20T!I165-1)*100</f>
        <v>-0.16151798213484003</v>
      </c>
      <c r="J166" s="40">
        <f>BETAW20T!L165*BETAW20T!I165/1000</f>
        <v>0</v>
      </c>
      <c r="K166" s="17">
        <f>BETAW20T!E165</f>
        <v>335.93059999999997</v>
      </c>
      <c r="L166" s="39">
        <f>BETAW20T!E165/BETAW20T!F165</f>
        <v>4.7990085714285708</v>
      </c>
    </row>
    <row r="167" spans="2:12" x14ac:dyDescent="0.3">
      <c r="B167" s="21">
        <f>BETAW20T!B166</f>
        <v>44174</v>
      </c>
      <c r="C167" s="46">
        <f>BETAW20T!C166/BETAW20T!C167*C168</f>
        <v>90.549894632453288</v>
      </c>
      <c r="D167" s="45">
        <f>BETAW20T!I166/BETAW20T!I167*D168</f>
        <v>89.272110773676744</v>
      </c>
      <c r="E167" s="41">
        <f t="shared" si="26"/>
        <v>-1.4111378748292713</v>
      </c>
      <c r="F167" s="44">
        <f>LN(BETAW20T!C166/BETAW20T!C167)</f>
        <v>1.2031578911136563E-2</v>
      </c>
      <c r="G167" s="43">
        <f>LN(BETAW20T!I166/BETAW20T!I167)</f>
        <v>1.2032532640726986E-2</v>
      </c>
      <c r="H167" s="42">
        <f t="shared" si="27"/>
        <v>9.5372959042251682E-7</v>
      </c>
      <c r="I167" s="41">
        <f>(BETAW20T!D166/BETAW20T!I166-1)*100</f>
        <v>6.5053595202013703E-2</v>
      </c>
      <c r="J167" s="40">
        <f>BETAW20T!L166*BETAW20T!I166/1000</f>
        <v>0</v>
      </c>
      <c r="K167" s="17">
        <f>BETAW20T!E166</f>
        <v>1079.0820000000001</v>
      </c>
      <c r="L167" s="39">
        <f>BETAW20T!E166/BETAW20T!F166</f>
        <v>7.9344264705882361</v>
      </c>
    </row>
    <row r="168" spans="2:12" x14ac:dyDescent="0.3">
      <c r="B168" s="21">
        <f>BETAW20T!B167</f>
        <v>44173</v>
      </c>
      <c r="C168" s="46">
        <f>BETAW20T!C167/BETAW20T!C168*C169</f>
        <v>89.466964175034178</v>
      </c>
      <c r="D168" s="45">
        <f>BETAW20T!I167/BETAW20T!I168*D169</f>
        <v>88.204377834935073</v>
      </c>
      <c r="E168" s="41">
        <f t="shared" si="26"/>
        <v>-1.4112319018995345</v>
      </c>
      <c r="F168" s="44">
        <f>LN(BETAW20T!C167/BETAW20T!C168)</f>
        <v>5.9785135665761276E-3</v>
      </c>
      <c r="G168" s="43">
        <f>LN(BETAW20T!I167/BETAW20T!I168)</f>
        <v>5.9499816404019051E-3</v>
      </c>
      <c r="H168" s="42">
        <f t="shared" si="27"/>
        <v>-2.8531926174222427E-5</v>
      </c>
      <c r="I168" s="41">
        <f>(BETAW20T!D167/BETAW20T!I167-1)*100</f>
        <v>-0.12487059725801997</v>
      </c>
      <c r="J168" s="40">
        <f>BETAW20T!L167*BETAW20T!I167/1000</f>
        <v>0</v>
      </c>
      <c r="K168" s="17">
        <f>BETAW20T!E167</f>
        <v>314.71570000000003</v>
      </c>
      <c r="L168" s="39">
        <f>BETAW20T!E167/BETAW20T!F167</f>
        <v>4.6972492537313437</v>
      </c>
    </row>
    <row r="169" spans="2:12" x14ac:dyDescent="0.3">
      <c r="B169" s="21">
        <f>BETAW20T!B168</f>
        <v>44172</v>
      </c>
      <c r="C169" s="46">
        <f>BETAW20T!C168/BETAW20T!C169*C170</f>
        <v>88.933680426428737</v>
      </c>
      <c r="D169" s="45">
        <f>BETAW20T!I168/BETAW20T!I169*D170</f>
        <v>87.681121632317911</v>
      </c>
      <c r="E169" s="41">
        <f t="shared" si="26"/>
        <v>-1.408418934317035</v>
      </c>
      <c r="F169" s="44">
        <f>LN(BETAW20T!C168/BETAW20T!C169)</f>
        <v>5.5518269857455496E-3</v>
      </c>
      <c r="G169" s="43">
        <f>LN(BETAW20T!I168/BETAW20T!I169)</f>
        <v>5.5013056085804505E-3</v>
      </c>
      <c r="H169" s="42">
        <f t="shared" si="27"/>
        <v>-5.0521377165099052E-5</v>
      </c>
      <c r="I169" s="41">
        <f>(BETAW20T!D168/BETAW20T!I168-1)*100</f>
        <v>5.1276546370115916E-2</v>
      </c>
      <c r="J169" s="40">
        <f>BETAW20T!L168*BETAW20T!I168/1000</f>
        <v>0</v>
      </c>
      <c r="K169" s="17">
        <f>BETAW20T!E168</f>
        <v>311.00130000000001</v>
      </c>
      <c r="L169" s="39">
        <f>BETAW20T!E168/BETAW20T!F168</f>
        <v>3.2736978947368423</v>
      </c>
    </row>
    <row r="170" spans="2:12" x14ac:dyDescent="0.3">
      <c r="B170" s="21">
        <f>BETAW20T!B169</f>
        <v>44169</v>
      </c>
      <c r="C170" s="46">
        <f>BETAW20T!C169/BETAW20T!C170*C171</f>
        <v>88.441304078343961</v>
      </c>
      <c r="D170" s="45">
        <f>BETAW20T!I169/BETAW20T!I170*D171</f>
        <v>87.200085363065824</v>
      </c>
      <c r="E170" s="41">
        <f t="shared" ref="E170:E184" si="28">(D170/C170-1)*100</f>
        <v>-1.4034378260395441</v>
      </c>
      <c r="F170" s="44">
        <f>LN(BETAW20T!C169/BETAW20T!C170)</f>
        <v>3.0003161006755655E-2</v>
      </c>
      <c r="G170" s="43">
        <f>LN(BETAW20T!I169/BETAW20T!I170)</f>
        <v>2.9993500105861493E-2</v>
      </c>
      <c r="H170" s="42">
        <f t="shared" ref="H170:H184" si="29">G170-F170</f>
        <v>-9.6609008941629659E-6</v>
      </c>
      <c r="I170" s="41">
        <f>(BETAW20T!D169/BETAW20T!I169-1)*100</f>
        <v>-3.0087593343552932E-2</v>
      </c>
      <c r="J170" s="40">
        <f>BETAW20T!L169*BETAW20T!I169/1000</f>
        <v>0</v>
      </c>
      <c r="K170" s="17">
        <f>BETAW20T!E169</f>
        <v>324.66040000000004</v>
      </c>
      <c r="L170" s="39">
        <f>BETAW20T!E169/BETAW20T!F169</f>
        <v>6.365890196078432</v>
      </c>
    </row>
    <row r="171" spans="2:12" x14ac:dyDescent="0.3">
      <c r="B171" s="21">
        <f>BETAW20T!B170</f>
        <v>44168</v>
      </c>
      <c r="C171" s="46">
        <f>BETAW20T!C170/BETAW20T!C171*C172</f>
        <v>85.827197223255325</v>
      </c>
      <c r="D171" s="45">
        <f>BETAW20T!I170/BETAW20T!I171*D172</f>
        <v>84.623483407532049</v>
      </c>
      <c r="E171" s="41">
        <f t="shared" si="28"/>
        <v>-1.402485289822708</v>
      </c>
      <c r="F171" s="44">
        <f>LN(BETAW20T!C170/BETAW20T!C171)</f>
        <v>-4.1452569136447475E-3</v>
      </c>
      <c r="G171" s="43">
        <f>LN(BETAW20T!I170/BETAW20T!I171)</f>
        <v>-4.179616822838174E-3</v>
      </c>
      <c r="H171" s="42">
        <f t="shared" si="29"/>
        <v>-3.4359909193426574E-5</v>
      </c>
      <c r="I171" s="41">
        <f>(BETAW20T!D170/BETAW20T!I170-1)*100</f>
        <v>0.37240094529020773</v>
      </c>
      <c r="J171" s="40">
        <f>BETAW20T!L170*BETAW20T!I170/1000</f>
        <v>0</v>
      </c>
      <c r="K171" s="17">
        <f>BETAW20T!E170</f>
        <v>153.7131</v>
      </c>
      <c r="L171" s="39">
        <f>BETAW20T!E170/BETAW20T!F170</f>
        <v>4.6579727272727274</v>
      </c>
    </row>
    <row r="172" spans="2:12" x14ac:dyDescent="0.3">
      <c r="B172" s="21">
        <f>BETAW20T!B171</f>
        <v>44167</v>
      </c>
      <c r="C172" s="46">
        <f>BETAW20T!C171/BETAW20T!C172*C173</f>
        <v>86.183711416883682</v>
      </c>
      <c r="D172" s="45">
        <f>BETAW20T!I171/BETAW20T!I172*D173</f>
        <v>84.977917325399346</v>
      </c>
      <c r="E172" s="41">
        <f t="shared" si="28"/>
        <v>-1.3990974299676218</v>
      </c>
      <c r="F172" s="44">
        <f>LN(BETAW20T!C171/BETAW20T!C172)</f>
        <v>2.3771346284444574E-2</v>
      </c>
      <c r="G172" s="43">
        <f>LN(BETAW20T!I171/BETAW20T!I172)</f>
        <v>2.373987916041018E-2</v>
      </c>
      <c r="H172" s="42">
        <f t="shared" si="29"/>
        <v>-3.1467124034394167E-5</v>
      </c>
      <c r="I172" s="41">
        <f>(BETAW20T!D171/BETAW20T!I171-1)*100</f>
        <v>-0.20096891777553472</v>
      </c>
      <c r="J172" s="40">
        <f>BETAW20T!L171*BETAW20T!I171/1000</f>
        <v>0</v>
      </c>
      <c r="K172" s="17">
        <f>BETAW20T!E171</f>
        <v>367.72179999999997</v>
      </c>
      <c r="L172" s="39">
        <f>BETAW20T!E171/BETAW20T!F171</f>
        <v>6.1286966666666665</v>
      </c>
    </row>
    <row r="173" spans="2:12" x14ac:dyDescent="0.3">
      <c r="B173" s="21">
        <f>BETAW20T!B172</f>
        <v>44166</v>
      </c>
      <c r="C173" s="46">
        <f>BETAW20T!C172/BETAW20T!C173*C174</f>
        <v>84.159166976571299</v>
      </c>
      <c r="D173" s="45">
        <f>BETAW20T!I172/BETAW20T!I173*D174</f>
        <v>82.984309470794685</v>
      </c>
      <c r="E173" s="41">
        <f t="shared" si="28"/>
        <v>-1.3959946943197243</v>
      </c>
      <c r="F173" s="44">
        <f>LN(BETAW20T!C172/BETAW20T!C173)</f>
        <v>1.2670668361172836E-2</v>
      </c>
      <c r="G173" s="43">
        <f>LN(BETAW20T!I172/BETAW20T!I173)</f>
        <v>1.2647886947418004E-2</v>
      </c>
      <c r="H173" s="42">
        <f t="shared" si="29"/>
        <v>-2.2781413754831975E-5</v>
      </c>
      <c r="I173" s="41">
        <f>(BETAW20T!D172/BETAW20T!I172-1)*100</f>
        <v>-5.3315168333101237E-2</v>
      </c>
      <c r="J173" s="40">
        <f>BETAW20T!L172*BETAW20T!I172/1000</f>
        <v>0</v>
      </c>
      <c r="K173" s="17">
        <f>BETAW20T!E172</f>
        <v>285.63620000000003</v>
      </c>
      <c r="L173" s="39">
        <f>BETAW20T!E172/BETAW20T!F172</f>
        <v>7.3240051282051288</v>
      </c>
    </row>
    <row r="174" spans="2:12" x14ac:dyDescent="0.3">
      <c r="B174" s="21">
        <f>BETAW20T!B173</f>
        <v>44165</v>
      </c>
      <c r="C174" s="46">
        <f>BETAW20T!C173/BETAW20T!C174*C175</f>
        <v>83.099541341266985</v>
      </c>
      <c r="D174" s="45">
        <f>BETAW20T!I173/BETAW20T!I174*D175</f>
        <v>81.941342871511125</v>
      </c>
      <c r="E174" s="41">
        <f t="shared" si="28"/>
        <v>-1.393748330089406</v>
      </c>
      <c r="F174" s="44">
        <f>LN(BETAW20T!C173/BETAW20T!C174)</f>
        <v>-1.2299417329339144E-2</v>
      </c>
      <c r="G174" s="43">
        <f>LN(BETAW20T!I173/BETAW20T!I174)</f>
        <v>-1.2359100157969403E-2</v>
      </c>
      <c r="H174" s="42">
        <f t="shared" si="29"/>
        <v>-5.9682828630258297E-5</v>
      </c>
      <c r="I174" s="41">
        <f>(BETAW20T!D173/BETAW20T!I173-1)*100</f>
        <v>-6.7674212538282319E-4</v>
      </c>
      <c r="J174" s="40">
        <f>BETAW20T!L173*BETAW20T!I173/1000</f>
        <v>0</v>
      </c>
      <c r="K174" s="17">
        <f>BETAW20T!E173</f>
        <v>162.83699999999999</v>
      </c>
      <c r="L174" s="39">
        <f>BETAW20T!E173/BETAW20T!F173</f>
        <v>4.2851842105263156</v>
      </c>
    </row>
    <row r="175" spans="2:12" x14ac:dyDescent="0.3">
      <c r="B175" s="21">
        <f>BETAW20T!B174</f>
        <v>44162</v>
      </c>
      <c r="C175" s="46">
        <f>BETAW20T!C174/BETAW20T!C175*C176</f>
        <v>84.127928597991911</v>
      </c>
      <c r="D175" s="45">
        <f>BETAW20T!I174/BETAW20T!I175*D176</f>
        <v>82.960348158509746</v>
      </c>
      <c r="E175" s="41">
        <f t="shared" si="28"/>
        <v>-1.3878630544459147</v>
      </c>
      <c r="F175" s="44">
        <f>LN(BETAW20T!C174/BETAW20T!C175)</f>
        <v>1.6841451047362175E-3</v>
      </c>
      <c r="G175" s="43">
        <f>LN(BETAW20T!I174/BETAW20T!I175)</f>
        <v>1.6547223613244066E-3</v>
      </c>
      <c r="H175" s="42">
        <f t="shared" si="29"/>
        <v>-2.9422743411810929E-5</v>
      </c>
      <c r="I175" s="41">
        <f>(BETAW20T!D174/BETAW20T!I174-1)*100</f>
        <v>8.6495348859005894E-2</v>
      </c>
      <c r="J175" s="40">
        <f>BETAW20T!L174*BETAW20T!I174/1000</f>
        <v>0</v>
      </c>
      <c r="K175" s="17">
        <f>BETAW20T!E174</f>
        <v>1862.2</v>
      </c>
      <c r="L175" s="39">
        <f>BETAW20T!E174/BETAW20T!F174</f>
        <v>58.193750000000001</v>
      </c>
    </row>
    <row r="176" spans="2:12" x14ac:dyDescent="0.3">
      <c r="B176" s="21">
        <f>BETAW20T!B175</f>
        <v>44161</v>
      </c>
      <c r="C176" s="46">
        <f>BETAW20T!C175/BETAW20T!C176*C177</f>
        <v>83.986364199826539</v>
      </c>
      <c r="D176" s="45">
        <f>BETAW20T!I175/BETAW20T!I176*D177</f>
        <v>82.823185329805696</v>
      </c>
      <c r="E176" s="41">
        <f t="shared" si="28"/>
        <v>-1.3849615721586939</v>
      </c>
      <c r="F176" s="44">
        <f>LN(BETAW20T!C175/BETAW20T!C176)</f>
        <v>-5.6987087848260672E-3</v>
      </c>
      <c r="G176" s="43">
        <f>LN(BETAW20T!I175/BETAW20T!I176)</f>
        <v>-5.9476502619718024E-3</v>
      </c>
      <c r="H176" s="42">
        <f t="shared" si="29"/>
        <v>-2.4894147714573517E-4</v>
      </c>
      <c r="I176" s="41">
        <f>(BETAW20T!D175/BETAW20T!I175-1)*100</f>
        <v>0.26812306708778877</v>
      </c>
      <c r="J176" s="40">
        <f>BETAW20T!L175*BETAW20T!I175/1000</f>
        <v>0</v>
      </c>
      <c r="K176" s="17">
        <f>BETAW20T!E175</f>
        <v>145.4725</v>
      </c>
      <c r="L176" s="39">
        <f>BETAW20T!E175/BETAW20T!F175</f>
        <v>4.4082575757575757</v>
      </c>
    </row>
    <row r="177" spans="2:12" x14ac:dyDescent="0.3">
      <c r="B177" s="21">
        <f>BETAW20T!B176</f>
        <v>44160</v>
      </c>
      <c r="C177" s="46">
        <f>BETAW20T!C176/BETAW20T!C177*C178</f>
        <v>84.46634436593537</v>
      </c>
      <c r="D177" s="45">
        <f>BETAW20T!I176/BETAW20T!I177*D178</f>
        <v>83.317256494514993</v>
      </c>
      <c r="E177" s="41">
        <f t="shared" si="28"/>
        <v>-1.3604091428914722</v>
      </c>
      <c r="F177" s="44">
        <f>LN(BETAW20T!C176/BETAW20T!C177)</f>
        <v>3.9045470854532841E-4</v>
      </c>
      <c r="G177" s="43">
        <f>LN(BETAW20T!I176/BETAW20T!I177)</f>
        <v>6.5444580461943458E-4</v>
      </c>
      <c r="H177" s="42">
        <f t="shared" si="29"/>
        <v>2.6399109607410618E-4</v>
      </c>
      <c r="I177" s="41">
        <f>(BETAW20T!D176/BETAW20T!I176-1)*100</f>
        <v>-1.0844367865125992E-2</v>
      </c>
      <c r="J177" s="40">
        <f>BETAW20T!L176*BETAW20T!I176/1000</f>
        <v>0</v>
      </c>
      <c r="K177" s="17">
        <f>BETAW20T!E176</f>
        <v>332.94909999999999</v>
      </c>
      <c r="L177" s="39">
        <f>BETAW20T!E176/BETAW20T!F176</f>
        <v>7.5670250000000001</v>
      </c>
    </row>
    <row r="178" spans="2:12" x14ac:dyDescent="0.3">
      <c r="B178" s="21">
        <f>BETAW20T!B177</f>
        <v>44159</v>
      </c>
      <c r="C178" s="46">
        <f>BETAW20T!C177/BETAW20T!C178*C179</f>
        <v>84.43337052187934</v>
      </c>
      <c r="D178" s="45">
        <f>BETAW20T!I177/BETAW20T!I178*D179</f>
        <v>83.262747704019887</v>
      </c>
      <c r="E178" s="41">
        <f t="shared" si="28"/>
        <v>-1.3864456797399893</v>
      </c>
      <c r="F178" s="44">
        <f>LN(BETAW20T!C177/BETAW20T!C178)</f>
        <v>1.4832177960040896E-2</v>
      </c>
      <c r="G178" s="43">
        <f>LN(BETAW20T!I177/BETAW20T!I178)</f>
        <v>1.4747605911753876E-2</v>
      </c>
      <c r="H178" s="42">
        <f t="shared" si="29"/>
        <v>-8.4572048287019988E-5</v>
      </c>
      <c r="I178" s="41">
        <f>(BETAW20T!D177/BETAW20T!I177-1)*100</f>
        <v>2.3031636859371929E-2</v>
      </c>
      <c r="J178" s="40">
        <f>BETAW20T!L177*BETAW20T!I177/1000</f>
        <v>0</v>
      </c>
      <c r="K178" s="17">
        <f>BETAW20T!E177</f>
        <v>624.48530000000005</v>
      </c>
      <c r="L178" s="39">
        <f>BETAW20T!E177/BETAW20T!F177</f>
        <v>14.192847727272728</v>
      </c>
    </row>
    <row r="179" spans="2:12" x14ac:dyDescent="0.3">
      <c r="B179" s="21">
        <f>BETAW20T!B178</f>
        <v>44158</v>
      </c>
      <c r="C179" s="46">
        <f>BETAW20T!C178/BETAW20T!C179*C180</f>
        <v>83.190281393330935</v>
      </c>
      <c r="D179" s="45">
        <f>BETAW20T!I178/BETAW20T!I179*D180</f>
        <v>82.043831652483561</v>
      </c>
      <c r="E179" s="41">
        <f t="shared" si="28"/>
        <v>-1.3781053767889739</v>
      </c>
      <c r="F179" s="44">
        <f>LN(BETAW20T!C178/BETAW20T!C179)</f>
        <v>6.1251493724699081E-3</v>
      </c>
      <c r="G179" s="43">
        <f>LN(BETAW20T!I178/BETAW20T!I179)</f>
        <v>6.1484051043621908E-3</v>
      </c>
      <c r="H179" s="42">
        <f t="shared" si="29"/>
        <v>2.3255731892282694E-5</v>
      </c>
      <c r="I179" s="41">
        <f>(BETAW20T!D178/BETAW20T!I178-1)*100</f>
        <v>1.28469781931142</v>
      </c>
      <c r="J179" s="40">
        <f>BETAW20T!L178*BETAW20T!I178/1000</f>
        <v>0</v>
      </c>
      <c r="K179" s="17">
        <f>BETAW20T!E178</f>
        <v>811.11040000000003</v>
      </c>
      <c r="L179" s="39">
        <f>BETAW20T!E178/BETAW20T!F178</f>
        <v>9.1135999999999999</v>
      </c>
    </row>
    <row r="180" spans="2:12" x14ac:dyDescent="0.3">
      <c r="B180" s="21">
        <f>BETAW20T!B179</f>
        <v>44155</v>
      </c>
      <c r="C180" s="46">
        <f>BETAW20T!C179/BETAW20T!C180*C181</f>
        <v>82.682285855956437</v>
      </c>
      <c r="D180" s="45">
        <f>BETAW20T!I179/BETAW20T!I180*D181</f>
        <v>81.54094051262264</v>
      </c>
      <c r="E180" s="41">
        <f t="shared" si="28"/>
        <v>-1.3803988744604534</v>
      </c>
      <c r="F180" s="44">
        <f>LN(BETAW20T!C179/BETAW20T!C180)</f>
        <v>1.7205694599669488E-2</v>
      </c>
      <c r="G180" s="43">
        <f>LN(BETAW20T!I179/BETAW20T!I180)</f>
        <v>1.7217555660089569E-2</v>
      </c>
      <c r="H180" s="42">
        <f t="shared" si="29"/>
        <v>1.186106042008056E-5</v>
      </c>
      <c r="I180" s="41">
        <f>(BETAW20T!D179/BETAW20T!I179-1)*100</f>
        <v>-2.5632234324890479E-2</v>
      </c>
      <c r="J180" s="40">
        <f>BETAW20T!L179*BETAW20T!I179/1000</f>
        <v>0</v>
      </c>
      <c r="K180" s="17">
        <f>BETAW20T!E179</f>
        <v>413.98940000000005</v>
      </c>
      <c r="L180" s="39">
        <f>BETAW20T!E179/BETAW20T!F179</f>
        <v>9.6276604651162803</v>
      </c>
    </row>
    <row r="181" spans="2:12" x14ac:dyDescent="0.3">
      <c r="B181" s="21">
        <f>BETAW20T!B180</f>
        <v>44154</v>
      </c>
      <c r="C181" s="46">
        <f>BETAW20T!C180/BETAW20T!C181*C182</f>
        <v>81.27184827073269</v>
      </c>
      <c r="D181" s="45">
        <f>BETAW20T!I180/BETAW20T!I181*D182</f>
        <v>80.149021933920622</v>
      </c>
      <c r="E181" s="41">
        <f t="shared" si="28"/>
        <v>-1.3815686005709038</v>
      </c>
      <c r="F181" s="44">
        <f>LN(BETAW20T!C180/BETAW20T!C181)</f>
        <v>-1.1465093740210038E-2</v>
      </c>
      <c r="G181" s="43">
        <f>LN(BETAW20T!I180/BETAW20T!I181)</f>
        <v>-1.148743459391157E-2</v>
      </c>
      <c r="H181" s="42">
        <f t="shared" si="29"/>
        <v>-2.2340853701532243E-5</v>
      </c>
      <c r="I181" s="41">
        <f>(BETAW20T!D180/BETAW20T!I180-1)*100</f>
        <v>7.009251221603563E-2</v>
      </c>
      <c r="J181" s="40">
        <f>BETAW20T!L180*BETAW20T!I180/1000</f>
        <v>0</v>
      </c>
      <c r="K181" s="17">
        <f>BETAW20T!E180</f>
        <v>173.3313</v>
      </c>
      <c r="L181" s="39">
        <f>BETAW20T!E180/BETAW20T!F180</f>
        <v>6.6665884615384616</v>
      </c>
    </row>
    <row r="182" spans="2:12" x14ac:dyDescent="0.3">
      <c r="B182" s="21">
        <f>BETAW20T!B181</f>
        <v>44153</v>
      </c>
      <c r="C182" s="46">
        <f>BETAW20T!C181/BETAW20T!C182*C183</f>
        <v>82.208999628114611</v>
      </c>
      <c r="D182" s="45">
        <f>BETAW20T!I181/BETAW20T!I182*D183</f>
        <v>81.075037167720666</v>
      </c>
      <c r="E182" s="41">
        <f t="shared" si="28"/>
        <v>-1.3793653560116304</v>
      </c>
      <c r="F182" s="44">
        <f>LN(BETAW20T!C181/BETAW20T!C182)</f>
        <v>9.362428066308548E-3</v>
      </c>
      <c r="G182" s="43">
        <f>LN(BETAW20T!I181/BETAW20T!I182)</f>
        <v>9.3509115489679943E-3</v>
      </c>
      <c r="H182" s="42">
        <f t="shared" si="29"/>
        <v>-1.1516517340553686E-5</v>
      </c>
      <c r="I182" s="41">
        <f>(BETAW20T!D181/BETAW20T!I181-1)*100</f>
        <v>0.5488774294835963</v>
      </c>
      <c r="J182" s="40">
        <f>BETAW20T!L181*BETAW20T!I181/1000</f>
        <v>0</v>
      </c>
      <c r="K182" s="17">
        <f>BETAW20T!E181</f>
        <v>175.4511</v>
      </c>
      <c r="L182" s="39">
        <f>BETAW20T!E181/BETAW20T!F181</f>
        <v>4.6171342105263156</v>
      </c>
    </row>
    <row r="183" spans="2:12" x14ac:dyDescent="0.3">
      <c r="B183" s="21">
        <f>BETAW20T!B182</f>
        <v>44152</v>
      </c>
      <c r="C183" s="46">
        <f>BETAW20T!C182/BETAW20T!C183*C184</f>
        <v>81.442915582000808</v>
      </c>
      <c r="D183" s="45">
        <f>BETAW20T!I182/BETAW20T!I183*D184</f>
        <v>80.320445226010705</v>
      </c>
      <c r="E183" s="41">
        <f t="shared" si="28"/>
        <v>-1.3782295832225455</v>
      </c>
      <c r="F183" s="44">
        <f>LN(BETAW20T!C182/BETAW20T!C183)</f>
        <v>-3.0364811119256169E-3</v>
      </c>
      <c r="G183" s="43">
        <f>LN(BETAW20T!I182/BETAW20T!I183)</f>
        <v>-3.0757441345973962E-3</v>
      </c>
      <c r="H183" s="42">
        <f t="shared" si="29"/>
        <v>-3.9263022671779269E-5</v>
      </c>
      <c r="I183" s="41">
        <f>(BETAW20T!D182/BETAW20T!I182-1)*100</f>
        <v>0.51131553124732498</v>
      </c>
      <c r="J183" s="40">
        <f>BETAW20T!L182*BETAW20T!I182/1000</f>
        <v>0</v>
      </c>
      <c r="K183" s="17">
        <f>BETAW20T!E182</f>
        <v>127.16589999999999</v>
      </c>
      <c r="L183" s="39">
        <f>BETAW20T!E182/BETAW20T!F182</f>
        <v>2.957346511627907</v>
      </c>
    </row>
    <row r="184" spans="2:12" x14ac:dyDescent="0.3">
      <c r="B184" s="21">
        <f>BETAW20T!B183</f>
        <v>44151</v>
      </c>
      <c r="C184" s="46">
        <f>BETAW20T!C183/BETAW20T!C184*C185</f>
        <v>81.690591297880317</v>
      </c>
      <c r="D184" s="45">
        <f>BETAW20T!I183/BETAW20T!I184*D185</f>
        <v>80.567870677936241</v>
      </c>
      <c r="E184" s="41">
        <f t="shared" si="28"/>
        <v>-1.3743573183968461</v>
      </c>
      <c r="F184" s="44">
        <f>LN(BETAW20T!C183/BETAW20T!C184)</f>
        <v>2.7962530383353251E-2</v>
      </c>
      <c r="G184" s="43">
        <f>LN(BETAW20T!I183/BETAW20T!I184)</f>
        <v>2.7901541476346426E-2</v>
      </c>
      <c r="H184" s="42">
        <f t="shared" si="29"/>
        <v>-6.0988907006825216E-5</v>
      </c>
      <c r="I184" s="41">
        <f>(BETAW20T!D183/BETAW20T!I183-1)*100</f>
        <v>6.8075985422133556E-3</v>
      </c>
      <c r="J184" s="40">
        <f>BETAW20T!L183*BETAW20T!I183/1000</f>
        <v>0</v>
      </c>
      <c r="K184" s="17">
        <f>BETAW20T!E183</f>
        <v>357.30520000000001</v>
      </c>
      <c r="L184" s="39">
        <f>BETAW20T!E183/BETAW20T!F183</f>
        <v>4.5228506329113927</v>
      </c>
    </row>
    <row r="185" spans="2:12" x14ac:dyDescent="0.3">
      <c r="B185" s="21">
        <f>BETAW20T!B184</f>
        <v>44148</v>
      </c>
      <c r="C185" s="46">
        <f>BETAW20T!C184/BETAW20T!C185*C186</f>
        <v>79.43795710921043</v>
      </c>
      <c r="D185" s="45">
        <f>BETAW20T!I184/BETAW20T!I185*D186</f>
        <v>78.350974126653938</v>
      </c>
      <c r="E185" s="41">
        <f t="shared" ref="E185:E208" si="30">(D185/C185-1)*100</f>
        <v>-1.3683420648168521</v>
      </c>
      <c r="F185" s="44">
        <f>LN(BETAW20T!C184/BETAW20T!C185)</f>
        <v>-1.2542227154234838E-2</v>
      </c>
      <c r="G185" s="43">
        <f>LN(BETAW20T!I184/BETAW20T!I185)</f>
        <v>-1.2560715912116762E-2</v>
      </c>
      <c r="H185" s="42">
        <f t="shared" ref="H185:H208" si="31">G185-F185</f>
        <v>-1.8488757881924417E-5</v>
      </c>
      <c r="I185" s="41">
        <f>(BETAW20T!D184/BETAW20T!I184-1)*100</f>
        <v>8.4293467882212703E-2</v>
      </c>
      <c r="J185" s="40">
        <f>BETAW20T!L184*BETAW20T!I184/1000</f>
        <v>0</v>
      </c>
      <c r="K185" s="17">
        <f>BETAW20T!E184</f>
        <v>112.04689999999999</v>
      </c>
      <c r="L185" s="39">
        <f>BETAW20T!E184/BETAW20T!F184</f>
        <v>4.0016749999999996</v>
      </c>
    </row>
    <row r="186" spans="2:12" x14ac:dyDescent="0.3">
      <c r="B186" s="21">
        <f>BETAW20T!B185</f>
        <v>44147</v>
      </c>
      <c r="C186" s="46">
        <f>BETAW20T!C185/BETAW20T!C186*C187</f>
        <v>80.440560307425386</v>
      </c>
      <c r="D186" s="45">
        <f>BETAW20T!I185/BETAW20T!I186*D187</f>
        <v>79.341325192555331</v>
      </c>
      <c r="E186" s="41">
        <f t="shared" si="30"/>
        <v>-1.3665184711158518</v>
      </c>
      <c r="F186" s="44">
        <f>LN(BETAW20T!C185/BETAW20T!C186)</f>
        <v>-4.4252962571308483E-3</v>
      </c>
      <c r="G186" s="43">
        <f>LN(BETAW20T!I185/BETAW20T!I186)</f>
        <v>-4.4923491637587007E-3</v>
      </c>
      <c r="H186" s="42">
        <f t="shared" si="31"/>
        <v>-6.7052906627852391E-5</v>
      </c>
      <c r="I186" s="41">
        <f>(BETAW20T!D185/BETAW20T!I185-1)*100</f>
        <v>9.4492490151831809E-2</v>
      </c>
      <c r="J186" s="40">
        <f>BETAW20T!L185*BETAW20T!I185/1000</f>
        <v>0</v>
      </c>
      <c r="K186" s="17">
        <f>BETAW20T!E185</f>
        <v>298.00799999999998</v>
      </c>
      <c r="L186" s="39">
        <f>BETAW20T!E185/BETAW20T!F185</f>
        <v>7.2684878048780481</v>
      </c>
    </row>
    <row r="187" spans="2:12" x14ac:dyDescent="0.3">
      <c r="B187" s="21">
        <f>BETAW20T!B186</f>
        <v>44145</v>
      </c>
      <c r="C187" s="46">
        <f>BETAW20T!C186/BETAW20T!C187*C188</f>
        <v>80.797322424693263</v>
      </c>
      <c r="D187" s="45">
        <f>BETAW20T!I186/BETAW20T!I187*D188</f>
        <v>79.698555930259943</v>
      </c>
      <c r="E187" s="41">
        <f t="shared" si="30"/>
        <v>-1.3599045877509375</v>
      </c>
      <c r="F187" s="44">
        <f>LN(BETAW20T!C186/BETAW20T!C187)</f>
        <v>7.6914570723268464E-3</v>
      </c>
      <c r="G187" s="43">
        <f>LN(BETAW20T!I186/BETAW20T!I187)</f>
        <v>7.6865757698225219E-3</v>
      </c>
      <c r="H187" s="42">
        <f t="shared" si="31"/>
        <v>-4.8813025043245237E-6</v>
      </c>
      <c r="I187" s="41">
        <f>(BETAW20T!D186/BETAW20T!I186-1)*100</f>
        <v>0.63570093678242401</v>
      </c>
      <c r="J187" s="40">
        <f>BETAW20T!L186*BETAW20T!I186/1000</f>
        <v>0</v>
      </c>
      <c r="K187" s="17">
        <f>BETAW20T!E186</f>
        <v>661.02300000000002</v>
      </c>
      <c r="L187" s="39">
        <f>BETAW20T!E186/BETAW20T!F186</f>
        <v>7.686313953488372</v>
      </c>
    </row>
    <row r="188" spans="2:12" x14ac:dyDescent="0.3">
      <c r="B188" s="21">
        <f>BETAW20T!B187</f>
        <v>44144</v>
      </c>
      <c r="C188" s="46">
        <f>BETAW20T!C187/BETAW20T!C188*C189</f>
        <v>80.178257096814249</v>
      </c>
      <c r="D188" s="45">
        <f>BETAW20T!I187/BETAW20T!I188*D189</f>
        <v>79.088295353127876</v>
      </c>
      <c r="E188" s="41">
        <f t="shared" si="30"/>
        <v>-1.3594230944310226</v>
      </c>
      <c r="F188" s="44">
        <f>LN(BETAW20T!C187/BETAW20T!C188)</f>
        <v>3.9402672137061744E-2</v>
      </c>
      <c r="G188" s="43">
        <f>LN(BETAW20T!I187/BETAW20T!I188)</f>
        <v>3.9334119178646682E-2</v>
      </c>
      <c r="H188" s="42">
        <f t="shared" si="31"/>
        <v>-6.8552958415062093E-5</v>
      </c>
      <c r="I188" s="41">
        <f>(BETAW20T!D187/BETAW20T!I187-1)*100</f>
        <v>1.5729241705453312E-2</v>
      </c>
      <c r="J188" s="40">
        <f>BETAW20T!L187*BETAW20T!I187/1000</f>
        <v>0</v>
      </c>
      <c r="K188" s="17">
        <f>BETAW20T!E187</f>
        <v>603.40359999999998</v>
      </c>
      <c r="L188" s="39">
        <f>BETAW20T!E187/BETAW20T!F187</f>
        <v>5.339854867256637</v>
      </c>
    </row>
    <row r="189" spans="2:12" x14ac:dyDescent="0.3">
      <c r="B189" s="21">
        <f>BETAW20T!B188</f>
        <v>44141</v>
      </c>
      <c r="C189" s="46">
        <f>BETAW20T!C188/BETAW20T!C189*C190</f>
        <v>77.080451221023992</v>
      </c>
      <c r="D189" s="45">
        <f>BETAW20T!I188/BETAW20T!I189*D190</f>
        <v>76.037814204282796</v>
      </c>
      <c r="E189" s="41">
        <f t="shared" si="30"/>
        <v>-1.3526607592779794</v>
      </c>
      <c r="F189" s="44">
        <f>LN(BETAW20T!C188/BETAW20T!C189)</f>
        <v>1.6072298518517977E-2</v>
      </c>
      <c r="G189" s="43">
        <f>LN(BETAW20T!I188/BETAW20T!I189)</f>
        <v>1.6046132266036635E-2</v>
      </c>
      <c r="H189" s="42">
        <f t="shared" si="31"/>
        <v>-2.6166252481342467E-5</v>
      </c>
      <c r="I189" s="41">
        <f>(BETAW20T!D188/BETAW20T!I188-1)*100</f>
        <v>-0.39857484484311367</v>
      </c>
      <c r="J189" s="40">
        <f>BETAW20T!L188*BETAW20T!I188/1000</f>
        <v>0</v>
      </c>
      <c r="K189" s="17">
        <f>BETAW20T!E188</f>
        <v>127.37410000000001</v>
      </c>
      <c r="L189" s="39">
        <f>BETAW20T!E188/BETAW20T!F188</f>
        <v>4.3922103448275864</v>
      </c>
    </row>
    <row r="190" spans="2:12" x14ac:dyDescent="0.3">
      <c r="B190" s="21">
        <f>BETAW20T!B189</f>
        <v>44140</v>
      </c>
      <c r="C190" s="46">
        <f>BETAW20T!C189/BETAW20T!C190*C191</f>
        <v>75.851493739928173</v>
      </c>
      <c r="D190" s="45">
        <f>BETAW20T!I189/BETAW20T!I190*D191</f>
        <v>74.827438276808522</v>
      </c>
      <c r="E190" s="41">
        <f t="shared" si="30"/>
        <v>-1.3500794943219319</v>
      </c>
      <c r="F190" s="44">
        <f>LN(BETAW20T!C189/BETAW20T!C190)</f>
        <v>1.78077366015593E-2</v>
      </c>
      <c r="G190" s="43">
        <f>LN(BETAW20T!I189/BETAW20T!I190)</f>
        <v>1.7793642263169339E-2</v>
      </c>
      <c r="H190" s="42">
        <f t="shared" si="31"/>
        <v>-1.4094338389961103E-5</v>
      </c>
      <c r="I190" s="41">
        <f>(BETAW20T!D189/BETAW20T!I189-1)*100</f>
        <v>-5.2622414949665686E-2</v>
      </c>
      <c r="J190" s="40">
        <f>BETAW20T!L189*BETAW20T!I189/1000</f>
        <v>0</v>
      </c>
      <c r="K190" s="17">
        <f>BETAW20T!E189</f>
        <v>272.1028</v>
      </c>
      <c r="L190" s="39">
        <f>BETAW20T!E189/BETAW20T!F189</f>
        <v>6.0467288888888886</v>
      </c>
    </row>
    <row r="191" spans="2:12" x14ac:dyDescent="0.3">
      <c r="B191" s="21">
        <f>BETAW20T!B190</f>
        <v>44139</v>
      </c>
      <c r="C191" s="46">
        <f>BETAW20T!C190/BETAW20T!C191*C192</f>
        <v>74.512706086525426</v>
      </c>
      <c r="D191" s="45">
        <f>BETAW20T!I190/BETAW20T!I191*D192</f>
        <v>73.507761356948592</v>
      </c>
      <c r="E191" s="41">
        <f t="shared" si="30"/>
        <v>-1.3486890791617134</v>
      </c>
      <c r="F191" s="44">
        <f>LN(BETAW20T!C190/BETAW20T!C191)</f>
        <v>2.8455303753147565E-3</v>
      </c>
      <c r="G191" s="43">
        <f>LN(BETAW20T!I190/BETAW20T!I191)</f>
        <v>2.8037062952659605E-3</v>
      </c>
      <c r="H191" s="42">
        <f t="shared" si="31"/>
        <v>-4.1824080048795918E-5</v>
      </c>
      <c r="I191" s="41">
        <f>(BETAW20T!D190/BETAW20T!I190-1)*100</f>
        <v>-0.24374400913923511</v>
      </c>
      <c r="J191" s="40">
        <f>BETAW20T!L190*BETAW20T!I190/1000</f>
        <v>559.06268179420658</v>
      </c>
      <c r="K191" s="17">
        <f>BETAW20T!E190</f>
        <v>641.17899999999997</v>
      </c>
      <c r="L191" s="39">
        <f>BETAW20T!E190/BETAW20T!F190</f>
        <v>12.572137254901961</v>
      </c>
    </row>
    <row r="192" spans="2:12" x14ac:dyDescent="0.3">
      <c r="B192" s="21">
        <f>BETAW20T!B191</f>
        <v>44138</v>
      </c>
      <c r="C192" s="46">
        <f>BETAW20T!C191/BETAW20T!C192*C193</f>
        <v>74.300979298376177</v>
      </c>
      <c r="D192" s="45">
        <f>BETAW20T!I191/BETAW20T!I192*D193</f>
        <v>73.301955827626074</v>
      </c>
      <c r="E192" s="41">
        <f t="shared" si="30"/>
        <v>-1.344562992552556</v>
      </c>
      <c r="F192" s="44">
        <f>LN(BETAW20T!C191/BETAW20T!C192)</f>
        <v>5.021680689721747E-2</v>
      </c>
      <c r="G192" s="43">
        <f>LN(BETAW20T!I191/BETAW20T!I192)</f>
        <v>5.0201231251341009E-2</v>
      </c>
      <c r="H192" s="42">
        <f t="shared" si="31"/>
        <v>-1.5575645876460265E-5</v>
      </c>
      <c r="I192" s="41">
        <f>(BETAW20T!D191/BETAW20T!I191-1)*100</f>
        <v>0.3412698222972077</v>
      </c>
      <c r="J192" s="40">
        <f>BETAW20T!L191*BETAW20T!I191/1000</f>
        <v>0</v>
      </c>
      <c r="K192" s="17">
        <f>BETAW20T!E191</f>
        <v>738.90980000000002</v>
      </c>
      <c r="L192" s="39">
        <f>BETAW20T!E191/BETAW20T!F191</f>
        <v>9.596231168831169</v>
      </c>
    </row>
    <row r="193" spans="2:12" x14ac:dyDescent="0.3">
      <c r="B193" s="21">
        <f>BETAW20T!B192</f>
        <v>44137</v>
      </c>
      <c r="C193" s="46">
        <f>BETAW20T!C192/BETAW20T!C193*C194</f>
        <v>70.661956117515885</v>
      </c>
      <c r="D193" s="45">
        <f>BETAW20T!I192/BETAW20T!I193*D194</f>
        <v>69.71294742147191</v>
      </c>
      <c r="E193" s="41">
        <f t="shared" si="30"/>
        <v>-1.3430263584349511</v>
      </c>
      <c r="F193" s="44">
        <f>LN(BETAW20T!C192/BETAW20T!C193)</f>
        <v>2.6148068389481634E-2</v>
      </c>
      <c r="G193" s="43">
        <f>LN(BETAW20T!I192/BETAW20T!I193)</f>
        <v>2.6068584598933374E-2</v>
      </c>
      <c r="H193" s="42">
        <f t="shared" si="31"/>
        <v>-7.9483790548260519E-5</v>
      </c>
      <c r="I193" s="41">
        <f>(BETAW20T!D192/BETAW20T!I192-1)*100</f>
        <v>-2.3674755434965888E-4</v>
      </c>
      <c r="J193" s="40">
        <f>BETAW20T!L192*BETAW20T!I192/1000</f>
        <v>0</v>
      </c>
      <c r="K193" s="17">
        <f>BETAW20T!E192</f>
        <v>238.53779999999998</v>
      </c>
      <c r="L193" s="39">
        <f>BETAW20T!E192/BETAW20T!F192</f>
        <v>3.6698123076923075</v>
      </c>
    </row>
    <row r="194" spans="2:12" x14ac:dyDescent="0.3">
      <c r="B194" s="21">
        <f>BETAW20T!B193</f>
        <v>44134</v>
      </c>
      <c r="C194" s="46">
        <f>BETAW20T!C193/BETAW20T!C194*C195</f>
        <v>68.838229825213915</v>
      </c>
      <c r="D194" s="45">
        <f>BETAW20T!I193/BETAW20T!I194*D195</f>
        <v>67.919112507954381</v>
      </c>
      <c r="E194" s="41">
        <f t="shared" si="30"/>
        <v>-1.3351844165564009</v>
      </c>
      <c r="F194" s="44">
        <f>LN(BETAW20T!C193/BETAW20T!C194)</f>
        <v>-1.7514870542649275E-2</v>
      </c>
      <c r="G194" s="43">
        <f>LN(BETAW20T!I193/BETAW20T!I194)</f>
        <v>-1.728272087636654E-2</v>
      </c>
      <c r="H194" s="42">
        <f t="shared" si="31"/>
        <v>2.3214966628273478E-4</v>
      </c>
      <c r="I194" s="41">
        <f>(BETAW20T!D193/BETAW20T!I193-1)*100</f>
        <v>0.66628334105813813</v>
      </c>
      <c r="J194" s="40">
        <f>BETAW20T!L193*BETAW20T!I193/1000</f>
        <v>516.55825837757016</v>
      </c>
      <c r="K194" s="17">
        <f>BETAW20T!E193</f>
        <v>281.32130000000001</v>
      </c>
      <c r="L194" s="39">
        <f>BETAW20T!E193/BETAW20T!F193</f>
        <v>2.8132130000000002</v>
      </c>
    </row>
    <row r="195" spans="2:12" x14ac:dyDescent="0.3">
      <c r="B195" s="21">
        <f>BETAW20T!B194</f>
        <v>44133</v>
      </c>
      <c r="C195" s="46">
        <f>BETAW20T!C194/BETAW20T!C195*C196</f>
        <v>70.054543200694269</v>
      </c>
      <c r="D195" s="45">
        <f>BETAW20T!I194/BETAW20T!I195*D196</f>
        <v>69.103141723250616</v>
      </c>
      <c r="E195" s="41">
        <f t="shared" si="30"/>
        <v>-1.3580867620791581</v>
      </c>
      <c r="F195" s="44">
        <f>LN(BETAW20T!C194/BETAW20T!C195)</f>
        <v>-4.5126557844234966E-3</v>
      </c>
      <c r="G195" s="43">
        <f>LN(BETAW20T!I194/BETAW20T!I195)</f>
        <v>-4.4496407807798266E-3</v>
      </c>
      <c r="H195" s="42">
        <f t="shared" si="31"/>
        <v>6.3015003643670034E-5</v>
      </c>
      <c r="I195" s="41">
        <f>(BETAW20T!D194/BETAW20T!I194-1)*100</f>
        <v>0.46362001692639154</v>
      </c>
      <c r="J195" s="40">
        <f>BETAW20T!L194*BETAW20T!I194/1000</f>
        <v>0</v>
      </c>
      <c r="K195" s="17">
        <f>BETAW20T!E194</f>
        <v>447.9348</v>
      </c>
      <c r="L195" s="39">
        <f>BETAW20T!E194/BETAW20T!F194</f>
        <v>5.0329752808988761</v>
      </c>
    </row>
    <row r="196" spans="2:12" x14ac:dyDescent="0.3">
      <c r="B196" s="21">
        <f>BETAW20T!B195</f>
        <v>44132</v>
      </c>
      <c r="C196" s="46">
        <f>BETAW20T!C195/BETAW20T!C196*C197</f>
        <v>70.371389611999589</v>
      </c>
      <c r="D196" s="45">
        <f>BETAW20T!I195/BETAW20T!I196*D197</f>
        <v>69.411310993557436</v>
      </c>
      <c r="E196" s="41">
        <f t="shared" si="30"/>
        <v>-1.3643024867572628</v>
      </c>
      <c r="F196" s="44">
        <f>LN(BETAW20T!C195/BETAW20T!C196)</f>
        <v>-4.7752332052488335E-2</v>
      </c>
      <c r="G196" s="43">
        <f>LN(BETAW20T!I195/BETAW20T!I196)</f>
        <v>-4.746340105414032E-2</v>
      </c>
      <c r="H196" s="42">
        <f t="shared" si="31"/>
        <v>2.8893099834801511E-4</v>
      </c>
      <c r="I196" s="41">
        <f>(BETAW20T!D195/BETAW20T!I195-1)*100</f>
        <v>4.109214599005373</v>
      </c>
      <c r="J196" s="40">
        <f>BETAW20T!L195*BETAW20T!I195/1000</f>
        <v>0</v>
      </c>
      <c r="K196" s="17">
        <f>BETAW20T!E195</f>
        <v>508.26309999999995</v>
      </c>
      <c r="L196" s="39">
        <f>BETAW20T!E195/BETAW20T!F195</f>
        <v>3.9400240310077517</v>
      </c>
    </row>
    <row r="197" spans="2:12" x14ac:dyDescent="0.3">
      <c r="B197" s="21">
        <f>BETAW20T!B196</f>
        <v>44131</v>
      </c>
      <c r="C197" s="46">
        <f>BETAW20T!C196/BETAW20T!C197*C198</f>
        <v>73.813313499442273</v>
      </c>
      <c r="D197" s="45">
        <f>BETAW20T!I196/BETAW20T!I197*D198</f>
        <v>72.785243676301519</v>
      </c>
      <c r="E197" s="41">
        <f t="shared" si="30"/>
        <v>-1.3927972805996891</v>
      </c>
      <c r="F197" s="44">
        <f>LN(BETAW20T!C196/BETAW20T!C197)</f>
        <v>-3.7581362863495166E-3</v>
      </c>
      <c r="G197" s="43">
        <f>LN(BETAW20T!I196/BETAW20T!I197)</f>
        <v>-4.0445765397613661E-3</v>
      </c>
      <c r="H197" s="42">
        <f t="shared" si="31"/>
        <v>-2.8644025341184945E-4</v>
      </c>
      <c r="I197" s="41">
        <f>(BETAW20T!D196/BETAW20T!I196-1)*100</f>
        <v>-0.28317761051660506</v>
      </c>
      <c r="J197" s="40">
        <f>BETAW20T!L196*BETAW20T!I196/1000</f>
        <v>0</v>
      </c>
      <c r="K197" s="17">
        <f>BETAW20T!E196</f>
        <v>84.251289999999997</v>
      </c>
      <c r="L197" s="39">
        <f>BETAW20T!E196/BETAW20T!F196</f>
        <v>2.3403136111111111</v>
      </c>
    </row>
    <row r="198" spans="2:12" x14ac:dyDescent="0.3">
      <c r="B198" s="21">
        <f>BETAW20T!B197</f>
        <v>44130</v>
      </c>
      <c r="C198" s="46">
        <f>BETAW20T!C197/BETAW20T!C198*C199</f>
        <v>74.09123589934309</v>
      </c>
      <c r="D198" s="45">
        <f>BETAW20T!I197/BETAW20T!I198*D199</f>
        <v>73.080225301071366</v>
      </c>
      <c r="E198" s="41">
        <f t="shared" si="30"/>
        <v>-1.3645481628154155</v>
      </c>
      <c r="F198" s="44">
        <f>LN(BETAW20T!C197/BETAW20T!C198)</f>
        <v>-8.3373247839821658E-3</v>
      </c>
      <c r="G198" s="43">
        <f>LN(BETAW20T!I197/BETAW20T!I198)</f>
        <v>-8.6688723146414719E-3</v>
      </c>
      <c r="H198" s="42">
        <f t="shared" si="31"/>
        <v>-3.3154753065930617E-4</v>
      </c>
      <c r="I198" s="41">
        <f>(BETAW20T!D197/BETAW20T!I197-1)*100</f>
        <v>3.3993603035820108E-2</v>
      </c>
      <c r="J198" s="40">
        <f>BETAW20T!L197*BETAW20T!I197/1000</f>
        <v>0</v>
      </c>
      <c r="K198" s="17">
        <f>BETAW20T!E197</f>
        <v>51.997210000000003</v>
      </c>
      <c r="L198" s="39">
        <f>BETAW20T!E197/BETAW20T!F197</f>
        <v>3.0586594117647059</v>
      </c>
    </row>
    <row r="199" spans="2:12" x14ac:dyDescent="0.3">
      <c r="B199" s="21">
        <f>BETAW20T!B198</f>
        <v>44127</v>
      </c>
      <c r="C199" s="46">
        <f>BETAW20T!C198/BETAW20T!C199*C200</f>
        <v>74.711540845419691</v>
      </c>
      <c r="D199" s="45">
        <f>BETAW20T!I198/BETAW20T!I199*D200</f>
        <v>73.7165023605789</v>
      </c>
      <c r="E199" s="41">
        <f t="shared" si="30"/>
        <v>-1.3318404005340456</v>
      </c>
      <c r="F199" s="44">
        <f>LN(BETAW20T!C198/BETAW20T!C199)</f>
        <v>1.5941074549320649E-3</v>
      </c>
      <c r="G199" s="43">
        <f>LN(BETAW20T!I198/BETAW20T!I199)</f>
        <v>1.2809864841776156E-3</v>
      </c>
      <c r="H199" s="42">
        <f t="shared" si="31"/>
        <v>-3.1312097075444933E-4</v>
      </c>
      <c r="I199" s="41">
        <f>(BETAW20T!D198/BETAW20T!I198-1)*100</f>
        <v>-9.8146713000324404E-2</v>
      </c>
      <c r="J199" s="40">
        <f>BETAW20T!L198*BETAW20T!I198/1000</f>
        <v>0</v>
      </c>
      <c r="K199" s="17">
        <f>BETAW20T!E198</f>
        <v>94.820329999999998</v>
      </c>
      <c r="L199" s="39">
        <f>BETAW20T!E198/BETAW20T!F198</f>
        <v>3.6469357692307693</v>
      </c>
    </row>
    <row r="200" spans="2:12" x14ac:dyDescent="0.3">
      <c r="B200" s="21">
        <f>BETAW20T!B199</f>
        <v>44126</v>
      </c>
      <c r="C200" s="46">
        <f>BETAW20T!C199/BETAW20T!C200*C201</f>
        <v>74.592537498450554</v>
      </c>
      <c r="D200" s="45">
        <f>BETAW20T!I199/BETAW20T!I200*D201</f>
        <v>73.622132973253429</v>
      </c>
      <c r="E200" s="41">
        <f t="shared" si="30"/>
        <v>-1.3009404931656587</v>
      </c>
      <c r="F200" s="44">
        <f>LN(BETAW20T!C199/BETAW20T!C200)</f>
        <v>7.7804972803022037E-4</v>
      </c>
      <c r="G200" s="43">
        <f>LN(BETAW20T!I199/BETAW20T!I200)</f>
        <v>6.5349888838154159E-4</v>
      </c>
      <c r="H200" s="42">
        <f t="shared" si="31"/>
        <v>-1.2455083964867878E-4</v>
      </c>
      <c r="I200" s="41">
        <f>(BETAW20T!D199/BETAW20T!I199-1)*100</f>
        <v>1.2048917158224981E-2</v>
      </c>
      <c r="J200" s="40">
        <f>BETAW20T!L199*BETAW20T!I199/1000</f>
        <v>0</v>
      </c>
      <c r="K200" s="17">
        <f>BETAW20T!E199</f>
        <v>104.696</v>
      </c>
      <c r="L200" s="39">
        <f>BETAW20T!E199/BETAW20T!F199</f>
        <v>4.758909090909091</v>
      </c>
    </row>
    <row r="201" spans="2:12" x14ac:dyDescent="0.3">
      <c r="B201" s="21">
        <f>BETAW20T!B200</f>
        <v>44125</v>
      </c>
      <c r="C201" s="46">
        <f>BETAW20T!C200/BETAW20T!C201*C202</f>
        <v>74.5345233668031</v>
      </c>
      <c r="D201" s="45">
        <f>BETAW20T!I200/BETAW20T!I201*D202</f>
        <v>73.574036708334631</v>
      </c>
      <c r="E201" s="41">
        <f t="shared" si="30"/>
        <v>-1.2886466768448623</v>
      </c>
      <c r="F201" s="44">
        <f>LN(BETAW20T!C200/BETAW20T!C201)</f>
        <v>-9.0496856869029842E-3</v>
      </c>
      <c r="G201" s="43">
        <f>LN(BETAW20T!I200/BETAW20T!I201)</f>
        <v>-9.0081423361561812E-3</v>
      </c>
      <c r="H201" s="42">
        <f t="shared" si="31"/>
        <v>4.1543350746802918E-5</v>
      </c>
      <c r="I201" s="41">
        <f>(BETAW20T!D200/BETAW20T!I200-1)*100</f>
        <v>0.13104094809441857</v>
      </c>
      <c r="J201" s="40">
        <f>BETAW20T!L200*BETAW20T!I200/1000</f>
        <v>0</v>
      </c>
      <c r="K201" s="17">
        <f>BETAW20T!E200</f>
        <v>95.800320000000013</v>
      </c>
      <c r="L201" s="39">
        <f>BETAW20T!E200/BETAW20T!F200</f>
        <v>4.5619200000000006</v>
      </c>
    </row>
    <row r="202" spans="2:12" x14ac:dyDescent="0.3">
      <c r="B202" s="21">
        <f>BETAW20T!B201</f>
        <v>44124</v>
      </c>
      <c r="C202" s="46">
        <f>BETAW20T!C201/BETAW20T!C202*C203</f>
        <v>75.212098673608594</v>
      </c>
      <c r="D202" s="45">
        <f>BETAW20T!I201/BETAW20T!I202*D203</f>
        <v>74.239796229507462</v>
      </c>
      <c r="E202" s="41">
        <f t="shared" si="30"/>
        <v>-1.2927473920393395</v>
      </c>
      <c r="F202" s="44">
        <f>LN(BETAW20T!C201/BETAW20T!C202)</f>
        <v>4.9865690951726351E-3</v>
      </c>
      <c r="G202" s="43">
        <f>LN(BETAW20T!I201/BETAW20T!I202)</f>
        <v>4.8233988222923102E-3</v>
      </c>
      <c r="H202" s="42">
        <f t="shared" si="31"/>
        <v>-1.6317027288032492E-4</v>
      </c>
      <c r="I202" s="41">
        <f>(BETAW20T!D201/BETAW20T!I201-1)*100</f>
        <v>0.24260710988841527</v>
      </c>
      <c r="J202" s="40">
        <f>BETAW20T!L201*BETAW20T!I201/1000</f>
        <v>0</v>
      </c>
      <c r="K202" s="17">
        <f>BETAW20T!E201</f>
        <v>53.847839999999998</v>
      </c>
      <c r="L202" s="39">
        <f>BETAW20T!E201/BETAW20T!F201</f>
        <v>3.3654899999999999</v>
      </c>
    </row>
    <row r="203" spans="2:12" x14ac:dyDescent="0.3">
      <c r="B203" s="21">
        <f>BETAW20T!B202</f>
        <v>44123</v>
      </c>
      <c r="C203" s="46">
        <f>BETAW20T!C202/BETAW20T!C203*C204</f>
        <v>74.837981901574381</v>
      </c>
      <c r="D203" s="45">
        <f>BETAW20T!I202/BETAW20T!I203*D204</f>
        <v>73.88257029795237</v>
      </c>
      <c r="E203" s="41">
        <f t="shared" si="30"/>
        <v>-1.2766399886070534</v>
      </c>
      <c r="F203" s="44">
        <f>LN(BETAW20T!C202/BETAW20T!C203)</f>
        <v>-4.3897559277847427E-3</v>
      </c>
      <c r="G203" s="43">
        <f>LN(BETAW20T!I202/BETAW20T!I203)</f>
        <v>-4.6205858894334184E-3</v>
      </c>
      <c r="H203" s="42">
        <f t="shared" si="31"/>
        <v>-2.3082996164867572E-4</v>
      </c>
      <c r="I203" s="41">
        <f>(BETAW20T!D202/BETAW20T!I202-1)*100</f>
        <v>-0.19812454579616334</v>
      </c>
      <c r="J203" s="40">
        <f>BETAW20T!L202*BETAW20T!I202/1000</f>
        <v>0</v>
      </c>
      <c r="K203" s="17">
        <f>BETAW20T!E202</f>
        <v>72.45741000000001</v>
      </c>
      <c r="L203" s="39">
        <f>BETAW20T!E202/BETAW20T!F202</f>
        <v>2.3373358064516134</v>
      </c>
    </row>
    <row r="204" spans="2:12" x14ac:dyDescent="0.3">
      <c r="B204" s="21">
        <f>BETAW20T!B203</f>
        <v>44120</v>
      </c>
      <c r="C204" s="46">
        <f>BETAW20T!C203/BETAW20T!C204*C205</f>
        <v>75.167224494855645</v>
      </c>
      <c r="D204" s="45">
        <f>BETAW20T!I203/BETAW20T!I204*D205</f>
        <v>74.224740965452057</v>
      </c>
      <c r="E204" s="41">
        <f t="shared" si="30"/>
        <v>-1.2538490488871123</v>
      </c>
      <c r="F204" s="44">
        <f>LN(BETAW20T!C203/BETAW20T!C204)</f>
        <v>1.691406704004892E-2</v>
      </c>
      <c r="G204" s="43">
        <f>LN(BETAW20T!I203/BETAW20T!I204)</f>
        <v>1.6715227619967354E-2</v>
      </c>
      <c r="H204" s="42">
        <f t="shared" si="31"/>
        <v>-1.9883942008156602E-4</v>
      </c>
      <c r="I204" s="41">
        <f>(BETAW20T!D203/BETAW20T!I203-1)*100</f>
        <v>1.4939464689223136E-2</v>
      </c>
      <c r="J204" s="40">
        <f>BETAW20T!L203*BETAW20T!I203/1000</f>
        <v>0</v>
      </c>
      <c r="K204" s="17">
        <f>BETAW20T!E203</f>
        <v>190.95620000000002</v>
      </c>
      <c r="L204" s="39">
        <f>BETAW20T!E203/BETAW20T!F203</f>
        <v>5.4558914285714293</v>
      </c>
    </row>
    <row r="205" spans="2:12" x14ac:dyDescent="0.3">
      <c r="B205" s="21">
        <f>BETAW20T!B204</f>
        <v>44119</v>
      </c>
      <c r="C205" s="46">
        <f>BETAW20T!C204/BETAW20T!C205*C206</f>
        <v>73.906532787901398</v>
      </c>
      <c r="D205" s="45">
        <f>BETAW20T!I204/BETAW20T!I205*D206</f>
        <v>72.994369144607035</v>
      </c>
      <c r="E205" s="41">
        <f t="shared" si="30"/>
        <v>-1.234212469298368</v>
      </c>
      <c r="F205" s="44">
        <f>LN(BETAW20T!C204/BETAW20T!C205)</f>
        <v>-2.5878113510076826E-2</v>
      </c>
      <c r="G205" s="43">
        <f>LN(BETAW20T!I204/BETAW20T!I205)</f>
        <v>-2.6455900785723491E-2</v>
      </c>
      <c r="H205" s="42">
        <f t="shared" si="31"/>
        <v>-5.7778727564666496E-4</v>
      </c>
      <c r="I205" s="41">
        <f>(BETAW20T!D204/BETAW20T!I204-1)*100</f>
        <v>4.3576507992959534E-2</v>
      </c>
      <c r="J205" s="40">
        <f>BETAW20T!L204*BETAW20T!I204/1000</f>
        <v>0</v>
      </c>
      <c r="K205" s="17">
        <f>BETAW20T!E204</f>
        <v>385.51279999999997</v>
      </c>
      <c r="L205" s="39">
        <f>BETAW20T!E204/BETAW20T!F204</f>
        <v>5.4297577464788729</v>
      </c>
    </row>
    <row r="206" spans="2:12" x14ac:dyDescent="0.3">
      <c r="B206" s="21">
        <f>BETAW20T!B205</f>
        <v>44118</v>
      </c>
      <c r="C206" s="46">
        <f>BETAW20T!C205/BETAW20T!C206*C207</f>
        <v>75.844056030742607</v>
      </c>
      <c r="D206" s="45">
        <f>BETAW20T!I205/BETAW20T!I206*D207</f>
        <v>74.951272617213903</v>
      </c>
      <c r="E206" s="41">
        <f t="shared" si="30"/>
        <v>-1.1771303649251386</v>
      </c>
      <c r="F206" s="44">
        <f>LN(BETAW20T!C205/BETAW20T!C206)</f>
        <v>7.8201927453845823E-3</v>
      </c>
      <c r="G206" s="43">
        <f>LN(BETAW20T!I205/BETAW20T!I206)</f>
        <v>9.0592798308417113E-3</v>
      </c>
      <c r="H206" s="42">
        <f t="shared" si="31"/>
        <v>1.239087085457129E-3</v>
      </c>
      <c r="I206" s="41">
        <f>(BETAW20T!D205/BETAW20T!I205-1)*100</f>
        <v>-0.11249973680388381</v>
      </c>
      <c r="J206" s="40">
        <f>BETAW20T!L205*BETAW20T!I205/1000</f>
        <v>0</v>
      </c>
      <c r="K206" s="17">
        <f>BETAW20T!E205</f>
        <v>499.0104</v>
      </c>
      <c r="L206" s="39">
        <f>BETAW20T!E205/BETAW20T!F205</f>
        <v>9.4152905660377364</v>
      </c>
    </row>
    <row r="207" spans="2:12" x14ac:dyDescent="0.3">
      <c r="B207" s="21">
        <f>BETAW20T!B206</f>
        <v>44117</v>
      </c>
      <c r="C207" s="46">
        <f>BETAW20T!C206/BETAW20T!C207*C208</f>
        <v>75.253253997768766</v>
      </c>
      <c r="D207" s="45">
        <f>BETAW20T!I206/BETAW20T!I207*D208</f>
        <v>74.275334444303766</v>
      </c>
      <c r="E207" s="41">
        <f t="shared" si="30"/>
        <v>-1.2995046745672867</v>
      </c>
      <c r="F207" s="44">
        <f>LN(BETAW20T!C206/BETAW20T!C207)</f>
        <v>-1.3813630634734689E-2</v>
      </c>
      <c r="G207" s="43">
        <f>LN(BETAW20T!I206/BETAW20T!I207)</f>
        <v>-1.3798735679997294E-2</v>
      </c>
      <c r="H207" s="42">
        <f t="shared" si="31"/>
        <v>1.4894954737394717E-5</v>
      </c>
      <c r="I207" s="41">
        <f>(BETAW20T!D206/BETAW20T!I206-1)*100</f>
        <v>-1.7782367414365119E-2</v>
      </c>
      <c r="J207" s="40">
        <f>BETAW20T!L206*BETAW20T!I206/1000</f>
        <v>0</v>
      </c>
      <c r="K207" s="17">
        <f>BETAW20T!E206</f>
        <v>331.1422</v>
      </c>
      <c r="L207" s="39">
        <f>BETAW20T!E206/BETAW20T!F206</f>
        <v>4.5361945205479453</v>
      </c>
    </row>
    <row r="208" spans="2:12" x14ac:dyDescent="0.3">
      <c r="B208" s="21">
        <f>BETAW20T!B207</f>
        <v>44116</v>
      </c>
      <c r="C208" s="46">
        <f>BETAW20T!C207/BETAW20T!C208*C209</f>
        <v>76.299987603818096</v>
      </c>
      <c r="D208" s="45">
        <f>BETAW20T!I207/BETAW20T!I208*D209</f>
        <v>75.307343990378214</v>
      </c>
      <c r="E208" s="41">
        <f t="shared" si="30"/>
        <v>-1.3009748030289425</v>
      </c>
      <c r="F208" s="44">
        <f>LN(BETAW20T!C207/BETAW20T!C208)</f>
        <v>-9.2855742430089528E-3</v>
      </c>
      <c r="G208" s="43">
        <f>LN(BETAW20T!I207/BETAW20T!I208)</f>
        <v>-9.3665993152584476E-3</v>
      </c>
      <c r="H208" s="42">
        <f t="shared" si="31"/>
        <v>-8.1025072249494776E-5</v>
      </c>
      <c r="I208" s="41">
        <f>(BETAW20T!D207/BETAW20T!I207-1)*100</f>
        <v>0.56754440041377752</v>
      </c>
      <c r="J208" s="40">
        <f>BETAW20T!L207*BETAW20T!I207/1000</f>
        <v>0</v>
      </c>
      <c r="K208" s="17">
        <f>BETAW20T!E207</f>
        <v>199.58539999999999</v>
      </c>
      <c r="L208" s="39">
        <f>BETAW20T!E207/BETAW20T!F207</f>
        <v>3.8381807692307692</v>
      </c>
    </row>
    <row r="209" spans="2:12" x14ac:dyDescent="0.3">
      <c r="B209" s="21">
        <f>BETAW20T!B208</f>
        <v>44113</v>
      </c>
      <c r="C209" s="46">
        <f>BETAW20T!C208/BETAW20T!C209*C210</f>
        <v>77.011776372877222</v>
      </c>
      <c r="D209" s="45">
        <f>BETAW20T!I208/BETAW20T!I209*D210</f>
        <v>76.016031521829021</v>
      </c>
      <c r="E209" s="41">
        <f t="shared" ref="E209:E213" si="32">(D209/C209-1)*100</f>
        <v>-1.2929773833900149</v>
      </c>
      <c r="F209" s="44">
        <f>LN(BETAW20T!C208/BETAW20T!C209)</f>
        <v>-1.2279946727250645E-2</v>
      </c>
      <c r="G209" s="43">
        <f>LN(BETAW20T!I208/BETAW20T!I209)</f>
        <v>-1.2296724134645644E-2</v>
      </c>
      <c r="H209" s="42">
        <f t="shared" ref="H209:H213" si="33">G209-F209</f>
        <v>-1.677740739499875E-5</v>
      </c>
      <c r="I209" s="41">
        <f>(BETAW20T!D208/BETAW20T!I208-1)*100</f>
        <v>1.0497443073997914E-2</v>
      </c>
      <c r="J209" s="40">
        <f>BETAW20T!L208*BETAW20T!I208/1000</f>
        <v>0</v>
      </c>
      <c r="K209" s="17">
        <f>BETAW20T!E208</f>
        <v>226.81810000000002</v>
      </c>
      <c r="L209" s="39">
        <f>BETAW20T!E208/BETAW20T!F208</f>
        <v>3.5440328125000002</v>
      </c>
    </row>
    <row r="210" spans="2:12" x14ac:dyDescent="0.3">
      <c r="B210" s="21">
        <f>BETAW20T!B209</f>
        <v>44112</v>
      </c>
      <c r="C210" s="46">
        <f>BETAW20T!C209/BETAW20T!C210*C211</f>
        <v>77.963307301351264</v>
      </c>
      <c r="D210" s="45">
        <f>BETAW20T!I209/BETAW20T!I210*D211</f>
        <v>76.956550491170375</v>
      </c>
      <c r="E210" s="41">
        <f t="shared" si="32"/>
        <v>-1.291321321566663</v>
      </c>
      <c r="F210" s="44">
        <f>LN(BETAW20T!C209/BETAW20T!C210)</f>
        <v>-9.6680262856032977E-3</v>
      </c>
      <c r="G210" s="43">
        <f>LN(BETAW20T!I209/BETAW20T!I210)</f>
        <v>-9.7039046356895472E-3</v>
      </c>
      <c r="H210" s="42">
        <f t="shared" si="33"/>
        <v>-3.5878350086249525E-5</v>
      </c>
      <c r="I210" s="41">
        <f>(BETAW20T!D209/BETAW20T!I209-1)*100</f>
        <v>-3.2875794864950514E-2</v>
      </c>
      <c r="J210" s="40">
        <f>BETAW20T!L209*BETAW20T!I209/1000</f>
        <v>0</v>
      </c>
      <c r="K210" s="17">
        <f>BETAW20T!E209</f>
        <v>63.791559999999997</v>
      </c>
      <c r="L210" s="39">
        <f>BETAW20T!E209/BETAW20T!F209</f>
        <v>2.6579816666666667</v>
      </c>
    </row>
    <row r="211" spans="2:12" x14ac:dyDescent="0.3">
      <c r="B211" s="21">
        <f>BETAW20T!B210</f>
        <v>44111</v>
      </c>
      <c r="C211" s="46">
        <f>BETAW20T!C210/BETAW20T!C211*C212</f>
        <v>78.720714020081886</v>
      </c>
      <c r="D211" s="45">
        <f>BETAW20T!I210/BETAW20T!I211*D212</f>
        <v>77.706964603117441</v>
      </c>
      <c r="E211" s="41">
        <f t="shared" si="32"/>
        <v>-1.2877797535040592</v>
      </c>
      <c r="F211" s="44">
        <f>LN(BETAW20T!C210/BETAW20T!C211)</f>
        <v>6.7104898812718776E-4</v>
      </c>
      <c r="G211" s="43">
        <f>LN(BETAW20T!I210/BETAW20T!I211)</f>
        <v>6.5321995517646583E-4</v>
      </c>
      <c r="H211" s="42">
        <f t="shared" si="33"/>
        <v>-1.7829032950721926E-5</v>
      </c>
      <c r="I211" s="41">
        <f>(BETAW20T!D210/BETAW20T!I210-1)*100</f>
        <v>5.2797496663536947E-5</v>
      </c>
      <c r="J211" s="40">
        <f>BETAW20T!L210*BETAW20T!I210/1000</f>
        <v>0</v>
      </c>
      <c r="K211" s="17">
        <f>BETAW20T!E210</f>
        <v>91.335399999999993</v>
      </c>
      <c r="L211" s="39">
        <f>BETAW20T!E210/BETAW20T!F210</f>
        <v>3.6534159999999996</v>
      </c>
    </row>
    <row r="212" spans="2:12" x14ac:dyDescent="0.3">
      <c r="B212" s="21">
        <f>BETAW20T!B211</f>
        <v>44110</v>
      </c>
      <c r="C212" s="46">
        <f>BETAW20T!C211/BETAW20T!C212*C213</f>
        <v>78.667906284864344</v>
      </c>
      <c r="D212" s="45">
        <f>BETAW20T!I211/BETAW20T!I212*D213</f>
        <v>77.656221438210778</v>
      </c>
      <c r="E212" s="41">
        <f t="shared" si="32"/>
        <v>-1.2860197943875051</v>
      </c>
      <c r="F212" s="44">
        <f>LN(BETAW20T!C211/BETAW20T!C212)</f>
        <v>2.0726965242434574E-3</v>
      </c>
      <c r="G212" s="43">
        <f>LN(BETAW20T!I211/BETAW20T!I212)</f>
        <v>2.0739176423719913E-3</v>
      </c>
      <c r="H212" s="42">
        <f t="shared" si="33"/>
        <v>1.221118128533899E-6</v>
      </c>
      <c r="I212" s="41">
        <f>(BETAW20T!D211/BETAW20T!I211-1)*100</f>
        <v>-2.3299894825301593E-3</v>
      </c>
      <c r="J212" s="40">
        <f>BETAW20T!L211*BETAW20T!I211/1000</f>
        <v>0</v>
      </c>
      <c r="K212" s="17">
        <f>BETAW20T!E211</f>
        <v>137.21679999999998</v>
      </c>
      <c r="L212" s="39">
        <f>BETAW20T!E211/BETAW20T!F211</f>
        <v>3.4304199999999994</v>
      </c>
    </row>
    <row r="213" spans="2:12" x14ac:dyDescent="0.3">
      <c r="B213" s="21">
        <f>BETAW20T!B212</f>
        <v>44109</v>
      </c>
      <c r="C213" s="46">
        <f>BETAW20T!C212/BETAW20T!C213*C214</f>
        <v>78.505020453700325</v>
      </c>
      <c r="D213" s="45">
        <f>BETAW20T!I212/BETAW20T!I213*D214</f>
        <v>77.49533572006068</v>
      </c>
      <c r="E213" s="41">
        <f t="shared" si="32"/>
        <v>-1.2861403357446677</v>
      </c>
      <c r="F213" s="44">
        <f>LN(BETAW20T!C212/BETAW20T!C213)</f>
        <v>2.0102814460581125E-2</v>
      </c>
      <c r="G213" s="43">
        <f>LN(BETAW20T!I212/BETAW20T!I213)</f>
        <v>2.0026492854219695E-2</v>
      </c>
      <c r="H213" s="42">
        <f t="shared" si="33"/>
        <v>-7.6321606361430538E-5</v>
      </c>
      <c r="I213" s="41">
        <f>(BETAW20T!D212/BETAW20T!I212-1)*100</f>
        <v>1.8638551132443837E-2</v>
      </c>
      <c r="J213" s="40">
        <f>BETAW20T!L212*BETAW20T!I212/1000</f>
        <v>0</v>
      </c>
      <c r="K213" s="17">
        <f>BETAW20T!E212</f>
        <v>130.3175</v>
      </c>
      <c r="L213" s="39">
        <f>BETAW20T!E212/BETAW20T!F212</f>
        <v>4.3439166666666669</v>
      </c>
    </row>
    <row r="214" spans="2:12" x14ac:dyDescent="0.3">
      <c r="B214" s="21">
        <f>BETAW20T!B213</f>
        <v>44106</v>
      </c>
      <c r="C214" s="46">
        <f>BETAW20T!C213/BETAW20T!C214*C215</f>
        <v>76.942605677451411</v>
      </c>
      <c r="D214" s="45">
        <f>BETAW20T!I213/BETAW20T!I214*D215</f>
        <v>75.958812867852188</v>
      </c>
      <c r="E214" s="41">
        <f t="shared" ref="E214:E218" si="34">(D214/C214-1)*100</f>
        <v>-1.2786060478941264</v>
      </c>
      <c r="F214" s="44">
        <f>LN(BETAW20T!C213/BETAW20T!C214)</f>
        <v>1.8932161130716669E-3</v>
      </c>
      <c r="G214" s="43">
        <f>LN(BETAW20T!I213/BETAW20T!I214)</f>
        <v>1.8865978290168179E-3</v>
      </c>
      <c r="H214" s="42">
        <f t="shared" ref="H214:H218" si="35">G214-F214</f>
        <v>-6.6182840548489885E-6</v>
      </c>
      <c r="I214" s="41">
        <f>(BETAW20T!D213/BETAW20T!I213-1)*100</f>
        <v>0.22431306551733421</v>
      </c>
      <c r="J214" s="40">
        <f>BETAW20T!L213*BETAW20T!I213/1000</f>
        <v>0</v>
      </c>
      <c r="K214" s="17">
        <f>BETAW20T!E213</f>
        <v>81.762100000000004</v>
      </c>
      <c r="L214" s="39">
        <f>BETAW20T!E213/BETAW20T!F213</f>
        <v>3.406754166666667</v>
      </c>
    </row>
    <row r="215" spans="2:12" x14ac:dyDescent="0.3">
      <c r="B215" s="21">
        <f>BETAW20T!B214</f>
        <v>44105</v>
      </c>
      <c r="C215" s="46">
        <f>BETAW20T!C214/BETAW20T!C215*C216</f>
        <v>76.797074501053743</v>
      </c>
      <c r="D215" s="45">
        <f>BETAW20T!I214/BETAW20T!I215*D216</f>
        <v>75.815644229686399</v>
      </c>
      <c r="E215" s="41">
        <f t="shared" si="34"/>
        <v>-1.2779526795045792</v>
      </c>
      <c r="F215" s="44">
        <f>LN(BETAW20T!C214/BETAW20T!C215)</f>
        <v>-1.0890856610194136E-2</v>
      </c>
      <c r="G215" s="43">
        <f>LN(BETAW20T!I214/BETAW20T!I215)</f>
        <v>-1.0922800623303872E-2</v>
      </c>
      <c r="H215" s="42">
        <f t="shared" si="35"/>
        <v>-3.1944013109736283E-5</v>
      </c>
      <c r="I215" s="41">
        <f>(BETAW20T!D214/BETAW20T!I214-1)*100</f>
        <v>-2.6475595699460008E-3</v>
      </c>
      <c r="J215" s="40">
        <f>BETAW20T!L214*BETAW20T!I214/1000</f>
        <v>0</v>
      </c>
      <c r="K215" s="17">
        <f>BETAW20T!E214</f>
        <v>31.65249</v>
      </c>
      <c r="L215" s="39">
        <f>BETAW20T!E214/BETAW20T!F214</f>
        <v>2.4348069230769229</v>
      </c>
    </row>
    <row r="216" spans="2:12" x14ac:dyDescent="0.3">
      <c r="B216" s="21">
        <f>BETAW20T!B215</f>
        <v>44104</v>
      </c>
      <c r="C216" s="46">
        <f>BETAW20T!C215/BETAW20T!C216*C217</f>
        <v>77.638031486302282</v>
      </c>
      <c r="D216" s="45">
        <f>BETAW20T!I215/BETAW20T!I216*D217</f>
        <v>76.648302597885191</v>
      </c>
      <c r="E216" s="41">
        <f t="shared" si="34"/>
        <v>-1.2747990507612328</v>
      </c>
      <c r="F216" s="44">
        <f>LN(BETAW20T!C215/BETAW20T!C216)</f>
        <v>-3.1977888240428418E-3</v>
      </c>
      <c r="G216" s="43">
        <f>LN(BETAW20T!I215/BETAW20T!I216)</f>
        <v>-3.2113169714479166E-3</v>
      </c>
      <c r="H216" s="42">
        <f t="shared" si="35"/>
        <v>-1.3528147405074756E-5</v>
      </c>
      <c r="I216" s="41">
        <f>(BETAW20T!D215/BETAW20T!I215-1)*100</f>
        <v>0.14614635447085522</v>
      </c>
      <c r="J216" s="40">
        <f>BETAW20T!L215*BETAW20T!I215/1000</f>
        <v>0</v>
      </c>
      <c r="K216" s="17">
        <f>BETAW20T!E215</f>
        <v>50.274459999999998</v>
      </c>
      <c r="L216" s="39">
        <f>BETAW20T!E215/BETAW20T!F215</f>
        <v>2.2852027272727273</v>
      </c>
    </row>
    <row r="217" spans="2:12" x14ac:dyDescent="0.3">
      <c r="B217" s="21">
        <f>BETAW20T!B216</f>
        <v>44103</v>
      </c>
      <c r="C217" s="46">
        <f>BETAW20T!C216/BETAW20T!C217*C218</f>
        <v>77.886698896739858</v>
      </c>
      <c r="D217" s="45">
        <f>BETAW20T!I216/BETAW20T!I217*D218</f>
        <v>76.894840236232113</v>
      </c>
      <c r="E217" s="41">
        <f t="shared" si="34"/>
        <v>-1.2734634726562555</v>
      </c>
      <c r="F217" s="44">
        <f>LN(BETAW20T!C216/BETAW20T!C217)</f>
        <v>-1.1702480032671455E-2</v>
      </c>
      <c r="G217" s="43">
        <f>LN(BETAW20T!I216/BETAW20T!I217)</f>
        <v>-1.1724506937183658E-2</v>
      </c>
      <c r="H217" s="42">
        <f t="shared" si="35"/>
        <v>-2.2026904512202627E-5</v>
      </c>
      <c r="I217" s="41">
        <f>(BETAW20T!D216/BETAW20T!I216-1)*100</f>
        <v>-3.946953072675452E-3</v>
      </c>
      <c r="J217" s="40">
        <f>BETAW20T!L216*BETAW20T!I216/1000</f>
        <v>0</v>
      </c>
      <c r="K217" s="17">
        <f>BETAW20T!E216</f>
        <v>128.63470000000001</v>
      </c>
      <c r="L217" s="39">
        <f>BETAW20T!E216/BETAW20T!F216</f>
        <v>4.9474884615384616</v>
      </c>
    </row>
    <row r="218" spans="2:12" x14ac:dyDescent="0.3">
      <c r="B218" s="21">
        <f>BETAW20T!B217</f>
        <v>44102</v>
      </c>
      <c r="C218" s="46">
        <f>BETAW20T!C217/BETAW20T!C218*C219</f>
        <v>78.803520515681228</v>
      </c>
      <c r="D218" s="45">
        <f>BETAW20T!I217/BETAW20T!I218*D219</f>
        <v>77.801700178493618</v>
      </c>
      <c r="E218" s="41">
        <f t="shared" si="34"/>
        <v>-1.2712888087128782</v>
      </c>
      <c r="F218" s="44">
        <f>LN(BETAW20T!C217/BETAW20T!C218)</f>
        <v>3.7686845738152959E-2</v>
      </c>
      <c r="G218" s="43">
        <f>LN(BETAW20T!I217/BETAW20T!I218)</f>
        <v>3.7620078783465238E-2</v>
      </c>
      <c r="H218" s="42">
        <f t="shared" si="35"/>
        <v>-6.6766954687720592E-5</v>
      </c>
      <c r="I218" s="41">
        <f>(BETAW20T!D217/BETAW20T!I217-1)*100</f>
        <v>-0.29071149165394994</v>
      </c>
      <c r="J218" s="40">
        <f>BETAW20T!L217*BETAW20T!I217/1000</f>
        <v>0</v>
      </c>
      <c r="K218" s="17">
        <f>BETAW20T!E217</f>
        <v>157.6934</v>
      </c>
      <c r="L218" s="39">
        <f>BETAW20T!E217/BETAW20T!F217</f>
        <v>4.2619837837837835</v>
      </c>
    </row>
    <row r="219" spans="2:12" x14ac:dyDescent="0.3">
      <c r="B219" s="21">
        <f>BETAW20T!B218</f>
        <v>44099</v>
      </c>
      <c r="C219" s="46">
        <f>BETAW20T!C218/BETAW20T!C219*C220</f>
        <v>75.888930209495541</v>
      </c>
      <c r="D219" s="45">
        <f>BETAW20T!I218/BETAW20T!I219*D220</f>
        <v>74.929165357871653</v>
      </c>
      <c r="E219" s="41">
        <f t="shared" ref="E219:E223" si="36">(D219/C219-1)*100</f>
        <v>-1.2646967732637737</v>
      </c>
      <c r="F219" s="44">
        <f>LN(BETAW20T!C218/BETAW20T!C219)</f>
        <v>4.902588667778685E-3</v>
      </c>
      <c r="G219" s="43">
        <f>LN(BETAW20T!I218/BETAW20T!I219)</f>
        <v>4.8763550459609796E-3</v>
      </c>
      <c r="H219" s="42">
        <f t="shared" ref="H219:H223" si="37">G219-F219</f>
        <v>-2.6233621817705471E-5</v>
      </c>
      <c r="I219" s="41">
        <f>(BETAW20T!D218/BETAW20T!I218-1)*100</f>
        <v>-1.2837659416820024E-2</v>
      </c>
      <c r="J219" s="40">
        <f>BETAW20T!L218*BETAW20T!I218/1000</f>
        <v>0</v>
      </c>
      <c r="K219" s="17">
        <f>BETAW20T!E218</f>
        <v>464.38259999999997</v>
      </c>
      <c r="L219" s="39">
        <f>BETAW20T!E218/BETAW20T!F218</f>
        <v>11.609565</v>
      </c>
    </row>
    <row r="220" spans="2:12" x14ac:dyDescent="0.3">
      <c r="B220" s="21">
        <f>BETAW20T!B219</f>
        <v>44098</v>
      </c>
      <c r="C220" s="46">
        <f>BETAW20T!C219/BETAW20T!C220*C221</f>
        <v>75.517788521135557</v>
      </c>
      <c r="D220" s="45">
        <f>BETAW20T!I219/BETAW20T!I220*D221</f>
        <v>74.564673562258207</v>
      </c>
      <c r="E220" s="41">
        <f t="shared" si="36"/>
        <v>-1.2621065546835952</v>
      </c>
      <c r="F220" s="44">
        <f>LN(BETAW20T!C219/BETAW20T!C220)</f>
        <v>-1.1606669910118082E-2</v>
      </c>
      <c r="G220" s="43">
        <f>LN(BETAW20T!I219/BETAW20T!I220)</f>
        <v>-1.1632125482882392E-2</v>
      </c>
      <c r="H220" s="42">
        <f t="shared" si="37"/>
        <v>-2.5455572764310555E-5</v>
      </c>
      <c r="I220" s="41">
        <f>(BETAW20T!D219/BETAW20T!I219-1)*100</f>
        <v>0.51119305344784483</v>
      </c>
      <c r="J220" s="40">
        <f>BETAW20T!L219*BETAW20T!I219/1000</f>
        <v>0</v>
      </c>
      <c r="K220" s="17">
        <f>BETAW20T!E219</f>
        <v>207.5455</v>
      </c>
      <c r="L220" s="39">
        <f>BETAW20T!E219/BETAW20T!F219</f>
        <v>3.9912596153846156</v>
      </c>
    </row>
    <row r="221" spans="2:12" x14ac:dyDescent="0.3">
      <c r="B221" s="21">
        <f>BETAW20T!B220</f>
        <v>44097</v>
      </c>
      <c r="C221" s="46">
        <f>BETAW20T!C220/BETAW20T!C221*C222</f>
        <v>76.399404983265214</v>
      </c>
      <c r="D221" s="45">
        <f>BETAW20T!I220/BETAW20T!I221*D222</f>
        <v>75.437083354955746</v>
      </c>
      <c r="E221" s="41">
        <f t="shared" si="36"/>
        <v>-1.2595930930617283</v>
      </c>
      <c r="F221" s="44">
        <f>LN(BETAW20T!C220/BETAW20T!C221)</f>
        <v>-4.5490018045532578E-3</v>
      </c>
      <c r="G221" s="43">
        <f>LN(BETAW20T!I220/BETAW20T!I221)</f>
        <v>-4.564644906975039E-3</v>
      </c>
      <c r="H221" s="42">
        <f t="shared" si="37"/>
        <v>-1.5643102421781206E-5</v>
      </c>
      <c r="I221" s="41">
        <f>(BETAW20T!D220/BETAW20T!I220-1)*100</f>
        <v>0.22028862579610564</v>
      </c>
      <c r="J221" s="40">
        <f>BETAW20T!L220*BETAW20T!I220/1000</f>
        <v>0</v>
      </c>
      <c r="K221" s="17">
        <f>BETAW20T!E220</f>
        <v>218.63560000000001</v>
      </c>
      <c r="L221" s="39">
        <f>BETAW20T!E220/BETAW20T!F220</f>
        <v>7.2878533333333335</v>
      </c>
    </row>
    <row r="222" spans="2:12" x14ac:dyDescent="0.3">
      <c r="B222" s="21">
        <f>BETAW20T!B221</f>
        <v>44096</v>
      </c>
      <c r="C222" s="46">
        <f>BETAW20T!C221/BETAW20T!C222*C223</f>
        <v>76.747737696789443</v>
      </c>
      <c r="D222" s="45">
        <f>BETAW20T!I221/BETAW20T!I222*D223</f>
        <v>75.782213953342008</v>
      </c>
      <c r="E222" s="41">
        <f t="shared" si="36"/>
        <v>-1.2580484746820386</v>
      </c>
      <c r="F222" s="44">
        <f>LN(BETAW20T!C221/BETAW20T!C222)</f>
        <v>6.4166768004310327E-3</v>
      </c>
      <c r="G222" s="43">
        <f>LN(BETAW20T!I221/BETAW20T!I222)</f>
        <v>6.3686512009385786E-3</v>
      </c>
      <c r="H222" s="42">
        <f t="shared" si="37"/>
        <v>-4.8025599492454094E-5</v>
      </c>
      <c r="I222" s="41">
        <f>(BETAW20T!D221/BETAW20T!I221-1)*100</f>
        <v>6.7644170278047255E-3</v>
      </c>
      <c r="J222" s="40">
        <f>BETAW20T!L221*BETAW20T!I221/1000</f>
        <v>0</v>
      </c>
      <c r="K222" s="17">
        <f>BETAW20T!E221</f>
        <v>322.15780000000001</v>
      </c>
      <c r="L222" s="39">
        <f>BETAW20T!E221/BETAW20T!F221</f>
        <v>8.7069675675675686</v>
      </c>
    </row>
    <row r="223" spans="2:12" x14ac:dyDescent="0.3">
      <c r="B223" s="21">
        <f>BETAW20T!B222</f>
        <v>44095</v>
      </c>
      <c r="C223" s="46">
        <f>BETAW20T!C222/BETAW20T!C223*C224</f>
        <v>76.256848890541775</v>
      </c>
      <c r="D223" s="45">
        <f>BETAW20T!I222/BETAW20T!I223*D224</f>
        <v>75.301117060684959</v>
      </c>
      <c r="E223" s="41">
        <f t="shared" si="36"/>
        <v>-1.2533062193910816</v>
      </c>
      <c r="F223" s="44">
        <f>LN(BETAW20T!C222/BETAW20T!C223)</f>
        <v>-2.9001656121075588E-2</v>
      </c>
      <c r="G223" s="43">
        <f>LN(BETAW20T!I222/BETAW20T!I223)</f>
        <v>-2.9048778680747095E-2</v>
      </c>
      <c r="H223" s="42">
        <f t="shared" si="37"/>
        <v>-4.7122559671507191E-5</v>
      </c>
      <c r="I223" s="41">
        <f>(BETAW20T!D222/BETAW20T!I222-1)*100</f>
        <v>0.17425570570002158</v>
      </c>
      <c r="J223" s="40">
        <f>BETAW20T!L222*BETAW20T!I222/1000</f>
        <v>0</v>
      </c>
      <c r="K223" s="17">
        <f>BETAW20T!E222</f>
        <v>278.55509999999998</v>
      </c>
      <c r="L223" s="39">
        <f>BETAW20T!E222/BETAW20T!F222</f>
        <v>4.4928241935483868</v>
      </c>
    </row>
    <row r="224" spans="2:12" x14ac:dyDescent="0.3">
      <c r="B224" s="21">
        <f>BETAW20T!B223</f>
        <v>44092</v>
      </c>
      <c r="C224" s="46">
        <f>BETAW20T!C223/BETAW20T!C224*C225</f>
        <v>78.500805751828494</v>
      </c>
      <c r="D224" s="45">
        <f>BETAW20T!I223/BETAW20T!I224*D225</f>
        <v>77.520603154249358</v>
      </c>
      <c r="E224" s="41">
        <f t="shared" ref="E224:E243" si="38">(D224/C224-1)*100</f>
        <v>-1.2486529127840207</v>
      </c>
      <c r="F224" s="44">
        <f>LN(BETAW20T!C223/BETAW20T!C224)</f>
        <v>-8.03376344417275E-3</v>
      </c>
      <c r="G224" s="43">
        <f>LN(BETAW20T!I223/BETAW20T!I224)</f>
        <v>-8.0844851380908606E-3</v>
      </c>
      <c r="H224" s="42">
        <f t="shared" ref="H224:H243" si="39">G224-F224</f>
        <v>-5.0721693918110572E-5</v>
      </c>
      <c r="I224" s="41">
        <f>(BETAW20T!D223/BETAW20T!I223-1)*100</f>
        <v>7.0843800084929853E-2</v>
      </c>
      <c r="J224" s="40">
        <f>BETAW20T!L223*BETAW20T!I223/1000</f>
        <v>0</v>
      </c>
      <c r="K224" s="17">
        <f>BETAW20T!E223</f>
        <v>33.142769999999999</v>
      </c>
      <c r="L224" s="39">
        <f>BETAW20T!E223/BETAW20T!F223</f>
        <v>1.7443563157894737</v>
      </c>
    </row>
    <row r="225" spans="2:12" x14ac:dyDescent="0.3">
      <c r="B225" s="21">
        <f>BETAW20T!B224</f>
        <v>44091</v>
      </c>
      <c r="C225" s="46">
        <f>BETAW20T!C224/BETAW20T!C225*C226</f>
        <v>79.134002727160095</v>
      </c>
      <c r="D225" s="45">
        <f>BETAW20T!I224/BETAW20T!I225*D226</f>
        <v>78.149857489730167</v>
      </c>
      <c r="E225" s="41">
        <f t="shared" si="38"/>
        <v>-1.2436439501526064</v>
      </c>
      <c r="F225" s="44">
        <f>LN(BETAW20T!C224/BETAW20T!C225)</f>
        <v>4.3800572083035833E-3</v>
      </c>
      <c r="G225" s="43">
        <f>LN(BETAW20T!I224/BETAW20T!I225)</f>
        <v>4.3512344621505546E-3</v>
      </c>
      <c r="H225" s="42">
        <f t="shared" si="39"/>
        <v>-2.8822746153028649E-5</v>
      </c>
      <c r="I225" s="41">
        <f>(BETAW20T!D224/BETAW20T!I224-1)*100</f>
        <v>-6.193236380033218E-2</v>
      </c>
      <c r="J225" s="40">
        <f>BETAW20T!L224*BETAW20T!I224/1000</f>
        <v>0</v>
      </c>
      <c r="K225" s="17">
        <f>BETAW20T!E224</f>
        <v>105.5335</v>
      </c>
      <c r="L225" s="39">
        <f>BETAW20T!E224/BETAW20T!F224</f>
        <v>4.7969772727272728</v>
      </c>
    </row>
    <row r="226" spans="2:12" x14ac:dyDescent="0.3">
      <c r="B226" s="21">
        <f>BETAW20T!B225</f>
        <v>44090</v>
      </c>
      <c r="C226" s="46">
        <f>BETAW20T!C225/BETAW20T!C226*C227</f>
        <v>78.788149250031054</v>
      </c>
      <c r="D226" s="45">
        <f>BETAW20T!I225/BETAW20T!I226*D227</f>
        <v>77.810547879795138</v>
      </c>
      <c r="E226" s="41">
        <f t="shared" si="38"/>
        <v>-1.2407974797498222</v>
      </c>
      <c r="F226" s="44">
        <f>LN(BETAW20T!C225/BETAW20T!C226)</f>
        <v>-3.3487818933700749E-3</v>
      </c>
      <c r="G226" s="43">
        <f>LN(BETAW20T!I225/BETAW20T!I226)</f>
        <v>-3.4052074232874142E-3</v>
      </c>
      <c r="H226" s="42">
        <f t="shared" si="39"/>
        <v>-5.6425529917339314E-5</v>
      </c>
      <c r="I226" s="41">
        <f>(BETAW20T!D225/BETAW20T!I225-1)*100</f>
        <v>0.23868538762950031</v>
      </c>
      <c r="J226" s="40">
        <f>BETAW20T!L225*BETAW20T!I225/1000</f>
        <v>0</v>
      </c>
      <c r="K226" s="17">
        <f>BETAW20T!E225</f>
        <v>67.966380000000001</v>
      </c>
      <c r="L226" s="39">
        <f>BETAW20T!E225/BETAW20T!F225</f>
        <v>3.9980223529411765</v>
      </c>
    </row>
    <row r="227" spans="2:12" x14ac:dyDescent="0.3">
      <c r="B227" s="21">
        <f>BETAW20T!B226</f>
        <v>44089</v>
      </c>
      <c r="C227" s="46">
        <f>BETAW20T!C226/BETAW20T!C227*C228</f>
        <v>79.052435849758339</v>
      </c>
      <c r="D227" s="45">
        <f>BETAW20T!I226/BETAW20T!I227*D228</f>
        <v>78.075960571214367</v>
      </c>
      <c r="E227" s="41">
        <f t="shared" si="38"/>
        <v>-1.2352247821936779</v>
      </c>
      <c r="F227" s="44">
        <f>LN(BETAW20T!C226/BETAW20T!C227)</f>
        <v>-8.407189966553992E-3</v>
      </c>
      <c r="G227" s="43">
        <f>LN(BETAW20T!I226/BETAW20T!I227)</f>
        <v>-8.4299455188639513E-3</v>
      </c>
      <c r="H227" s="42">
        <f t="shared" si="39"/>
        <v>-2.2755552309959223E-5</v>
      </c>
      <c r="I227" s="41">
        <f>(BETAW20T!D226/BETAW20T!I226-1)*100</f>
        <v>-0.2536322623713172</v>
      </c>
      <c r="J227" s="40">
        <f>BETAW20T!L226*BETAW20T!I226/1000</f>
        <v>0</v>
      </c>
      <c r="K227" s="17">
        <f>BETAW20T!E226</f>
        <v>61.363129999999998</v>
      </c>
      <c r="L227" s="39">
        <f>BETAW20T!E226/BETAW20T!F226</f>
        <v>2.6679621739130432</v>
      </c>
    </row>
    <row r="228" spans="2:12" x14ac:dyDescent="0.3">
      <c r="B228" s="21">
        <f>BETAW20T!B227</f>
        <v>44088</v>
      </c>
      <c r="C228" s="46">
        <f>BETAW20T!C227/BETAW20T!C228*C229</f>
        <v>79.719846287343557</v>
      </c>
      <c r="D228" s="45">
        <f>BETAW20T!I227/BETAW20T!I228*D229</f>
        <v>78.736918671361707</v>
      </c>
      <c r="E228" s="41">
        <f t="shared" si="38"/>
        <v>-1.2329773096136809</v>
      </c>
      <c r="F228" s="44">
        <f>LN(BETAW20T!C227/BETAW20T!C228)</f>
        <v>-8.0625739718543817E-3</v>
      </c>
      <c r="G228" s="43">
        <f>LN(BETAW20T!I227/BETAW20T!I228)</f>
        <v>-8.1263317880051998E-3</v>
      </c>
      <c r="H228" s="42">
        <f t="shared" si="39"/>
        <v>-6.3757816150818158E-5</v>
      </c>
      <c r="I228" s="41">
        <f>(BETAW20T!D227/BETAW20T!I227-1)*100</f>
        <v>0.19487983193799963</v>
      </c>
      <c r="J228" s="40">
        <f>BETAW20T!L227*BETAW20T!I227/1000</f>
        <v>0</v>
      </c>
      <c r="K228" s="17">
        <f>BETAW20T!E227</f>
        <v>38.73498</v>
      </c>
      <c r="L228" s="39">
        <f>BETAW20T!E227/BETAW20T!F227</f>
        <v>1.291166</v>
      </c>
    </row>
    <row r="229" spans="2:12" x14ac:dyDescent="0.3">
      <c r="B229" s="21">
        <f>BETAW20T!B228</f>
        <v>44085</v>
      </c>
      <c r="C229" s="46">
        <f>BETAW20T!C228/BETAW20T!C229*C230</f>
        <v>80.365191521011596</v>
      </c>
      <c r="D229" s="45">
        <f>BETAW20T!I228/BETAW20T!I229*D230</f>
        <v>79.379367838533284</v>
      </c>
      <c r="E229" s="41">
        <f t="shared" si="38"/>
        <v>-1.2266799391880578</v>
      </c>
      <c r="F229" s="44">
        <f>LN(BETAW20T!C228/BETAW20T!C229)</f>
        <v>5.0566779209517375E-3</v>
      </c>
      <c r="G229" s="43">
        <f>LN(BETAW20T!I228/BETAW20T!I229)</f>
        <v>5.0422300903560915E-3</v>
      </c>
      <c r="H229" s="42">
        <f t="shared" si="39"/>
        <v>-1.4447830595645979E-5</v>
      </c>
      <c r="I229" s="41">
        <f>(BETAW20T!D228/BETAW20T!I228-1)*100</f>
        <v>-0.26819378199536281</v>
      </c>
      <c r="J229" s="40">
        <f>BETAW20T!L228*BETAW20T!I228/1000</f>
        <v>0</v>
      </c>
      <c r="K229" s="17">
        <f>BETAW20T!E228</f>
        <v>34.806129999999996</v>
      </c>
      <c r="L229" s="39">
        <f>BETAW20T!E228/BETAW20T!F228</f>
        <v>1.9336738888888887</v>
      </c>
    </row>
    <row r="230" spans="2:12" x14ac:dyDescent="0.3">
      <c r="B230" s="21">
        <f>BETAW20T!B229</f>
        <v>44084</v>
      </c>
      <c r="C230" s="46">
        <f>BETAW20T!C229/BETAW20T!C230*C231</f>
        <v>79.95983637039798</v>
      </c>
      <c r="D230" s="45">
        <f>BETAW20T!I229/BETAW20T!I230*D231</f>
        <v>78.9801261814751</v>
      </c>
      <c r="E230" s="41">
        <f t="shared" si="38"/>
        <v>-1.2252528686834352</v>
      </c>
      <c r="F230" s="44">
        <f>LN(BETAW20T!C229/BETAW20T!C230)</f>
        <v>-4.806764695076138E-3</v>
      </c>
      <c r="G230" s="43">
        <f>LN(BETAW20T!I229/BETAW20T!I230)</f>
        <v>-4.8625172546017574E-3</v>
      </c>
      <c r="H230" s="42">
        <f t="shared" si="39"/>
        <v>-5.5752559525619472E-5</v>
      </c>
      <c r="I230" s="41">
        <f>(BETAW20T!D229/BETAW20T!I229-1)*100</f>
        <v>3.6174171423941637E-2</v>
      </c>
      <c r="J230" s="40">
        <f>BETAW20T!L229*BETAW20T!I229/1000</f>
        <v>0</v>
      </c>
      <c r="K230" s="17">
        <f>BETAW20T!E229</f>
        <v>56.547400000000003</v>
      </c>
      <c r="L230" s="39">
        <f>BETAW20T!E229/BETAW20T!F229</f>
        <v>2.2618960000000001</v>
      </c>
    </row>
    <row r="231" spans="2:12" x14ac:dyDescent="0.3">
      <c r="B231" s="21">
        <f>BETAW20T!B230</f>
        <v>44083</v>
      </c>
      <c r="C231" s="46">
        <f>BETAW20T!C230/BETAW20T!C231*C232</f>
        <v>80.34510970621055</v>
      </c>
      <c r="D231" s="45">
        <f>BETAW20T!I230/BETAW20T!I231*D232</f>
        <v>79.365103629007805</v>
      </c>
      <c r="E231" s="41">
        <f t="shared" si="38"/>
        <v>-1.2197457701983772</v>
      </c>
      <c r="F231" s="44">
        <f>LN(BETAW20T!C230/BETAW20T!C231)</f>
        <v>2.2518301331377409E-2</v>
      </c>
      <c r="G231" s="43">
        <f>LN(BETAW20T!I230/BETAW20T!I231)</f>
        <v>2.2519160128234909E-2</v>
      </c>
      <c r="H231" s="42">
        <f t="shared" si="39"/>
        <v>8.587968574995386E-7</v>
      </c>
      <c r="I231" s="41">
        <f>(BETAW20T!D230/BETAW20T!I230-1)*100</f>
        <v>-1.7645243631014829E-3</v>
      </c>
      <c r="J231" s="40">
        <f>BETAW20T!L230*BETAW20T!I230/1000</f>
        <v>0</v>
      </c>
      <c r="K231" s="17">
        <f>BETAW20T!E230</f>
        <v>73.232960000000006</v>
      </c>
      <c r="L231" s="39">
        <f>BETAW20T!E230/BETAW20T!F230</f>
        <v>2.441098666666667</v>
      </c>
    </row>
    <row r="232" spans="2:12" x14ac:dyDescent="0.3">
      <c r="B232" s="21">
        <f>BETAW20T!B231</f>
        <v>44082</v>
      </c>
      <c r="C232" s="46">
        <f>BETAW20T!C231/BETAW20T!C232*C233</f>
        <v>78.556092723441239</v>
      </c>
      <c r="D232" s="45">
        <f>BETAW20T!I231/BETAW20T!I232*D233</f>
        <v>77.597841464402933</v>
      </c>
      <c r="E232" s="41">
        <f t="shared" si="38"/>
        <v>-1.2198306023338712</v>
      </c>
      <c r="F232" s="44">
        <f>LN(BETAW20T!C231/BETAW20T!C232)</f>
        <v>-2.2222026979162118E-2</v>
      </c>
      <c r="G232" s="43">
        <f>LN(BETAW20T!I231/BETAW20T!I232)</f>
        <v>-2.226370418284963E-2</v>
      </c>
      <c r="H232" s="42">
        <f t="shared" si="39"/>
        <v>-4.1677203687511682E-5</v>
      </c>
      <c r="I232" s="41">
        <f>(BETAW20T!D231/BETAW20T!I231-1)*100</f>
        <v>5.1251657391393479E-3</v>
      </c>
      <c r="J232" s="40">
        <f>BETAW20T!L231*BETAW20T!I231/1000</f>
        <v>0</v>
      </c>
      <c r="K232" s="17">
        <f>BETAW20T!E231</f>
        <v>167.31829999999999</v>
      </c>
      <c r="L232" s="39">
        <f>BETAW20T!E231/BETAW20T!F231</f>
        <v>2.2920315068493151</v>
      </c>
    </row>
    <row r="233" spans="2:12" x14ac:dyDescent="0.3">
      <c r="B233" s="21">
        <f>BETAW20T!B232</f>
        <v>44081</v>
      </c>
      <c r="C233" s="46">
        <f>BETAW20T!C232/BETAW20T!C233*C234</f>
        <v>80.321309036816729</v>
      </c>
      <c r="D233" s="45">
        <f>BETAW20T!I232/BETAW20T!I233*D234</f>
        <v>79.344831930802812</v>
      </c>
      <c r="E233" s="41">
        <f t="shared" si="38"/>
        <v>-1.2157136353023512</v>
      </c>
      <c r="F233" s="44">
        <f>LN(BETAW20T!C232/BETAW20T!C233)</f>
        <v>8.347084305519125E-3</v>
      </c>
      <c r="G233" s="43">
        <f>LN(BETAW20T!I232/BETAW20T!I233)</f>
        <v>8.2492009940121971E-3</v>
      </c>
      <c r="H233" s="42">
        <f t="shared" si="39"/>
        <v>-9.7883311506927889E-5</v>
      </c>
      <c r="I233" s="41">
        <f>(BETAW20T!D232/BETAW20T!I232-1)*100</f>
        <v>7.2126790979565314E-3</v>
      </c>
      <c r="J233" s="40">
        <f>BETAW20T!L232*BETAW20T!I232/1000</f>
        <v>0</v>
      </c>
      <c r="K233" s="17">
        <f>BETAW20T!E232</f>
        <v>210.50479999999999</v>
      </c>
      <c r="L233" s="39">
        <f>BETAW20T!E232/BETAW20T!F232</f>
        <v>6.0144228571428568</v>
      </c>
    </row>
    <row r="234" spans="2:12" x14ac:dyDescent="0.3">
      <c r="B234" s="21">
        <f>BETAW20T!B233</f>
        <v>44078</v>
      </c>
      <c r="C234" s="46">
        <f>BETAW20T!C233/BETAW20T!C234*C235</f>
        <v>79.65365067559199</v>
      </c>
      <c r="D234" s="45">
        <f>BETAW20T!I233/BETAW20T!I234*D235</f>
        <v>78.692992737062113</v>
      </c>
      <c r="E234" s="41">
        <f t="shared" si="38"/>
        <v>-1.2060438289795194</v>
      </c>
      <c r="F234" s="44">
        <f>LN(BETAW20T!C233/BETAW20T!C234)</f>
        <v>-6.2830745751764634E-3</v>
      </c>
      <c r="G234" s="43">
        <f>LN(BETAW20T!I233/BETAW20T!I234)</f>
        <v>-6.3110863618809701E-3</v>
      </c>
      <c r="H234" s="42">
        <f t="shared" si="39"/>
        <v>-2.8011786704506755E-5</v>
      </c>
      <c r="I234" s="41">
        <f>(BETAW20T!D233/BETAW20T!I233-1)*100</f>
        <v>-0.16690371536840498</v>
      </c>
      <c r="J234" s="40">
        <f>BETAW20T!L233*BETAW20T!I233/1000</f>
        <v>0</v>
      </c>
      <c r="K234" s="17">
        <f>BETAW20T!E233</f>
        <v>306.58729999999997</v>
      </c>
      <c r="L234" s="39">
        <f>BETAW20T!E233/BETAW20T!F233</f>
        <v>4.0340434210526315</v>
      </c>
    </row>
    <row r="235" spans="2:12" x14ac:dyDescent="0.3">
      <c r="B235" s="21">
        <f>BETAW20T!B234</f>
        <v>44077</v>
      </c>
      <c r="C235" s="46">
        <f>BETAW20T!C234/BETAW20T!C235*C236</f>
        <v>80.155696045618029</v>
      </c>
      <c r="D235" s="45">
        <f>BETAW20T!I234/BETAW20T!I235*D236</f>
        <v>79.191201475860083</v>
      </c>
      <c r="E235" s="41">
        <f t="shared" si="38"/>
        <v>-1.2032763949913594</v>
      </c>
      <c r="F235" s="44">
        <f>LN(BETAW20T!C234/BETAW20T!C235)</f>
        <v>-9.1474143311159242E-3</v>
      </c>
      <c r="G235" s="43">
        <f>LN(BETAW20T!I234/BETAW20T!I235)</f>
        <v>-9.1663643734264996E-3</v>
      </c>
      <c r="H235" s="42">
        <f t="shared" si="39"/>
        <v>-1.8950042310575399E-5</v>
      </c>
      <c r="I235" s="41">
        <f>(BETAW20T!D234/BETAW20T!I234-1)*100</f>
        <v>1.8589204598185027E-2</v>
      </c>
      <c r="J235" s="40">
        <f>BETAW20T!L234*BETAW20T!I234/1000</f>
        <v>0</v>
      </c>
      <c r="K235" s="17">
        <f>BETAW20T!E234</f>
        <v>104.20639999999999</v>
      </c>
      <c r="L235" s="39">
        <f>BETAW20T!E234/BETAW20T!F234</f>
        <v>2.8163891891891888</v>
      </c>
    </row>
    <row r="236" spans="2:12" x14ac:dyDescent="0.3">
      <c r="B236" s="21">
        <f>BETAW20T!B235</f>
        <v>44076</v>
      </c>
      <c r="C236" s="46">
        <f>BETAW20T!C235/BETAW20T!C236*C237</f>
        <v>80.892277178629058</v>
      </c>
      <c r="D236" s="45">
        <f>BETAW20T!I235/BETAW20T!I236*D237</f>
        <v>79.920433983223305</v>
      </c>
      <c r="E236" s="41">
        <f t="shared" si="38"/>
        <v>-1.2014041751596372</v>
      </c>
      <c r="F236" s="44">
        <f>LN(BETAW20T!C235/BETAW20T!C236)</f>
        <v>7.2161392905619485E-3</v>
      </c>
      <c r="G236" s="43">
        <f>LN(BETAW20T!I235/BETAW20T!I236)</f>
        <v>7.1725759837979325E-3</v>
      </c>
      <c r="H236" s="42">
        <f t="shared" si="39"/>
        <v>-4.3563306764016034E-5</v>
      </c>
      <c r="I236" s="41">
        <f>(BETAW20T!D235/BETAW20T!I235-1)*100</f>
        <v>-5.6284022216246399E-3</v>
      </c>
      <c r="J236" s="40">
        <f>BETAW20T!L235*BETAW20T!I235/1000</f>
        <v>0</v>
      </c>
      <c r="K236" s="17">
        <f>BETAW20T!E235</f>
        <v>413.25059999999996</v>
      </c>
      <c r="L236" s="39">
        <f>BETAW20T!E235/BETAW20T!F235</f>
        <v>10.875015789473684</v>
      </c>
    </row>
    <row r="237" spans="2:12" x14ac:dyDescent="0.3">
      <c r="B237" s="21">
        <f>BETAW20T!B236</f>
        <v>44075</v>
      </c>
      <c r="C237" s="46">
        <f>BETAW20T!C236/BETAW20T!C237*C238</f>
        <v>80.310648320317412</v>
      </c>
      <c r="D237" s="45">
        <f>BETAW20T!I236/BETAW20T!I237*D238</f>
        <v>79.349249478703996</v>
      </c>
      <c r="E237" s="41">
        <f t="shared" si="38"/>
        <v>-1.1971000878724047</v>
      </c>
      <c r="F237" s="44">
        <f>LN(BETAW20T!C236/BETAW20T!C237)</f>
        <v>-1.545113522220022E-2</v>
      </c>
      <c r="G237" s="43">
        <f>LN(BETAW20T!I236/BETAW20T!I237)</f>
        <v>-1.5459678645703757E-2</v>
      </c>
      <c r="H237" s="42">
        <f t="shared" si="39"/>
        <v>-8.5434235035375394E-6</v>
      </c>
      <c r="I237" s="41">
        <f>(BETAW20T!D236/BETAW20T!I236-1)*100</f>
        <v>-1.4925224093120804E-2</v>
      </c>
      <c r="J237" s="40">
        <f>BETAW20T!L236*BETAW20T!I236/1000</f>
        <v>0</v>
      </c>
      <c r="K237" s="17">
        <f>BETAW20T!E236</f>
        <v>297.14699999999999</v>
      </c>
      <c r="L237" s="39">
        <f>BETAW20T!E236/BETAW20T!F236</f>
        <v>4.3698088235294117</v>
      </c>
    </row>
    <row r="238" spans="2:12" x14ac:dyDescent="0.3">
      <c r="B238" s="21">
        <f>BETAW20T!B237</f>
        <v>44074</v>
      </c>
      <c r="C238" s="46">
        <f>BETAW20T!C237/BETAW20T!C238*C239</f>
        <v>81.561175158051398</v>
      </c>
      <c r="D238" s="45">
        <f>BETAW20T!I237/BETAW20T!I238*D239</f>
        <v>80.585494731633361</v>
      </c>
      <c r="E238" s="41">
        <f t="shared" si="38"/>
        <v>-1.1962559692492603</v>
      </c>
      <c r="F238" s="44">
        <f>LN(BETAW20T!C237/BETAW20T!C238)</f>
        <v>-1.6299203090664897E-2</v>
      </c>
      <c r="G238" s="43">
        <f>LN(BETAW20T!I237/BETAW20T!I238)</f>
        <v>-1.6395100938061014E-2</v>
      </c>
      <c r="H238" s="42">
        <f t="shared" si="39"/>
        <v>-9.589784739611612E-5</v>
      </c>
      <c r="I238" s="41">
        <f>(BETAW20T!D237/BETAW20T!I237-1)*100</f>
        <v>1.756826157750524E-2</v>
      </c>
      <c r="J238" s="40">
        <f>BETAW20T!L237*BETAW20T!I237/1000</f>
        <v>0</v>
      </c>
      <c r="K238" s="17">
        <f>BETAW20T!E237</f>
        <v>109.8982</v>
      </c>
      <c r="L238" s="39">
        <f>BETAW20T!E237/BETAW20T!F237</f>
        <v>3.6632733333333336</v>
      </c>
    </row>
    <row r="239" spans="2:12" x14ac:dyDescent="0.3">
      <c r="B239" s="21">
        <f>BETAW20T!B238</f>
        <v>44071</v>
      </c>
      <c r="C239" s="46">
        <f>BETAW20T!C238/BETAW20T!C239*C240</f>
        <v>82.901450353291267</v>
      </c>
      <c r="D239" s="45">
        <f>BETAW20T!I238/BETAW20T!I239*D240</f>
        <v>81.917592148935455</v>
      </c>
      <c r="E239" s="41">
        <f t="shared" si="38"/>
        <v>-1.1867804485482747</v>
      </c>
      <c r="F239" s="44">
        <f>LN(BETAW20T!C238/BETAW20T!C239)</f>
        <v>-9.0917836238152121E-3</v>
      </c>
      <c r="G239" s="43">
        <f>LN(BETAW20T!I238/BETAW20T!I239)</f>
        <v>-9.0738725576032641E-3</v>
      </c>
      <c r="H239" s="42">
        <f t="shared" si="39"/>
        <v>1.7911066211948046E-5</v>
      </c>
      <c r="I239" s="41">
        <f>(BETAW20T!D238/BETAW20T!I238-1)*100</f>
        <v>-3.7850185091503619E-3</v>
      </c>
      <c r="J239" s="40">
        <f>BETAW20T!L238*BETAW20T!I238/1000</f>
        <v>0</v>
      </c>
      <c r="K239" s="17">
        <f>BETAW20T!E238</f>
        <v>89.239080000000001</v>
      </c>
      <c r="L239" s="39">
        <f>BETAW20T!E238/BETAW20T!F238</f>
        <v>6.8645446153846157</v>
      </c>
    </row>
    <row r="240" spans="2:12" x14ac:dyDescent="0.3">
      <c r="B240" s="21">
        <f>BETAW20T!B239</f>
        <v>44070</v>
      </c>
      <c r="C240" s="46">
        <f>BETAW20T!C239/BETAW20T!C240*C241</f>
        <v>83.658609148382382</v>
      </c>
      <c r="D240" s="45">
        <f>BETAW20T!I239/BETAW20T!I240*D241</f>
        <v>82.664284512749006</v>
      </c>
      <c r="E240" s="41">
        <f t="shared" si="38"/>
        <v>-1.1885502828164141</v>
      </c>
      <c r="F240" s="44">
        <f>LN(BETAW20T!C239/BETAW20T!C240)</f>
        <v>-9.982065694506537E-4</v>
      </c>
      <c r="G240" s="43">
        <f>LN(BETAW20T!I239/BETAW20T!I240)</f>
        <v>-1.0439047855632228E-3</v>
      </c>
      <c r="H240" s="42">
        <f t="shared" si="39"/>
        <v>-4.5698216112569079E-5</v>
      </c>
      <c r="I240" s="41">
        <f>(BETAW20T!D239/BETAW20T!I239-1)*100</f>
        <v>-0.14355664259234624</v>
      </c>
      <c r="J240" s="40">
        <f>BETAW20T!L239*BETAW20T!I239/1000</f>
        <v>0</v>
      </c>
      <c r="K240" s="17">
        <f>BETAW20T!E239</f>
        <v>358.33640000000003</v>
      </c>
      <c r="L240" s="39">
        <f>BETAW20T!E239/BETAW20T!F239</f>
        <v>16.288018181818185</v>
      </c>
    </row>
    <row r="241" spans="2:12" x14ac:dyDescent="0.3">
      <c r="B241" s="21">
        <f>BETAW20T!B240</f>
        <v>44069</v>
      </c>
      <c r="C241" s="46">
        <f>BETAW20T!C240/BETAW20T!C241*C242</f>
        <v>83.742159414900286</v>
      </c>
      <c r="D241" s="45">
        <f>BETAW20T!I240/BETAW20T!I241*D242</f>
        <v>82.750623211797048</v>
      </c>
      <c r="E241" s="41">
        <f t="shared" si="38"/>
        <v>-1.1840346726559536</v>
      </c>
      <c r="F241" s="44">
        <f>LN(BETAW20T!C240/BETAW20T!C241)</f>
        <v>1.4748188217266518E-2</v>
      </c>
      <c r="G241" s="43">
        <f>LN(BETAW20T!I240/BETAW20T!I241)</f>
        <v>1.4732013652433549E-2</v>
      </c>
      <c r="H241" s="42">
        <f t="shared" si="39"/>
        <v>-1.6174564832969335E-5</v>
      </c>
      <c r="I241" s="41">
        <f>(BETAW20T!D240/BETAW20T!I240-1)*100</f>
        <v>0.10181903577453078</v>
      </c>
      <c r="J241" s="40">
        <f>BETAW20T!L240*BETAW20T!I240/1000</f>
        <v>0</v>
      </c>
      <c r="K241" s="17">
        <f>BETAW20T!E240</f>
        <v>276.11329999999998</v>
      </c>
      <c r="L241" s="39">
        <f>BETAW20T!E240/BETAW20T!F240</f>
        <v>11.504720833333332</v>
      </c>
    </row>
    <row r="242" spans="2:12" x14ac:dyDescent="0.3">
      <c r="B242" s="21">
        <f>BETAW20T!B241</f>
        <v>44068</v>
      </c>
      <c r="C242" s="46">
        <f>BETAW20T!C241/BETAW20T!C242*C243</f>
        <v>82.516177017478682</v>
      </c>
      <c r="D242" s="45">
        <f>BETAW20T!I241/BETAW20T!I242*D243</f>
        <v>81.540475742086869</v>
      </c>
      <c r="E242" s="41">
        <f t="shared" si="38"/>
        <v>-1.1824363544922112</v>
      </c>
      <c r="F242" s="44">
        <f>LN(BETAW20T!C241/BETAW20T!C242)</f>
        <v>-1.1013880040598542E-2</v>
      </c>
      <c r="G242" s="43">
        <f>LN(BETAW20T!I241/BETAW20T!I242)</f>
        <v>-1.1033497878597205E-2</v>
      </c>
      <c r="H242" s="42">
        <f t="shared" si="39"/>
        <v>-1.9617837998663068E-5</v>
      </c>
      <c r="I242" s="41">
        <f>(BETAW20T!D241/BETAW20T!I241-1)*100</f>
        <v>0.23293744608092748</v>
      </c>
      <c r="J242" s="40">
        <f>BETAW20T!L241*BETAW20T!I241/1000</f>
        <v>0</v>
      </c>
      <c r="K242" s="17">
        <f>BETAW20T!E241</f>
        <v>109.7081</v>
      </c>
      <c r="L242" s="39">
        <f>BETAW20T!E241/BETAW20T!F241</f>
        <v>4.9867318181818181</v>
      </c>
    </row>
    <row r="243" spans="2:12" x14ac:dyDescent="0.3">
      <c r="B243" s="21">
        <f>BETAW20T!B242</f>
        <v>44067</v>
      </c>
      <c r="C243" s="46">
        <f>BETAW20T!C242/BETAW20T!C243*C244</f>
        <v>83.430023552745823</v>
      </c>
      <c r="D243" s="45">
        <f>BETAW20T!I242/BETAW20T!I243*D244</f>
        <v>82.445134003114603</v>
      </c>
      <c r="E243" s="41">
        <f t="shared" si="38"/>
        <v>-1.1804977485216139</v>
      </c>
      <c r="F243" s="44">
        <f>LN(BETAW20T!C242/BETAW20T!C243)</f>
        <v>1.13895188187504E-2</v>
      </c>
      <c r="G243" s="43">
        <f>LN(BETAW20T!I242/BETAW20T!I243)</f>
        <v>1.1324902567670738E-2</v>
      </c>
      <c r="H243" s="42">
        <f t="shared" si="39"/>
        <v>-6.4616251079662249E-5</v>
      </c>
      <c r="I243" s="41">
        <f>(BETAW20T!D242/BETAW20T!I242-1)*100</f>
        <v>-5.3553057986410746E-2</v>
      </c>
      <c r="J243" s="40">
        <f>BETAW20T!L242*BETAW20T!I242/1000</f>
        <v>0</v>
      </c>
      <c r="K243" s="17">
        <f>BETAW20T!E242</f>
        <v>819.04849999999999</v>
      </c>
      <c r="L243" s="39">
        <f>BETAW20T!E242/BETAW20T!F242</f>
        <v>37.229477272727273</v>
      </c>
    </row>
    <row r="244" spans="2:12" x14ac:dyDescent="0.3">
      <c r="B244" s="21">
        <f>BETAW20T!B243</f>
        <v>44064</v>
      </c>
      <c r="C244" s="46">
        <f>BETAW20T!C243/BETAW20T!C244*C245</f>
        <v>82.4851865625388</v>
      </c>
      <c r="D244" s="45">
        <f>BETAW20T!I243/BETAW20T!I244*D245</f>
        <v>81.516717926843853</v>
      </c>
      <c r="E244" s="41">
        <f t="shared" ref="E244:E248" si="40">(D244/C244-1)*100</f>
        <v>-1.1741121964495616</v>
      </c>
      <c r="F244" s="44">
        <f>LN(BETAW20T!C243/BETAW20T!C244)</f>
        <v>3.0674824508499219E-3</v>
      </c>
      <c r="G244" s="43">
        <f>LN(BETAW20T!I243/BETAW20T!I244)</f>
        <v>3.0365880530785925E-3</v>
      </c>
      <c r="H244" s="42">
        <f t="shared" ref="H244:H248" si="41">G244-F244</f>
        <v>-3.089439777132939E-5</v>
      </c>
      <c r="I244" s="41">
        <f>(BETAW20T!D243/BETAW20T!I243-1)*100</f>
        <v>-9.2703119227788289E-2</v>
      </c>
      <c r="J244" s="40">
        <f>BETAW20T!L243*BETAW20T!I243/1000</f>
        <v>0</v>
      </c>
      <c r="K244" s="17">
        <f>BETAW20T!E243</f>
        <v>76.659549999999996</v>
      </c>
      <c r="L244" s="39">
        <f>BETAW20T!E243/BETAW20T!F243</f>
        <v>4.0347131578947364</v>
      </c>
    </row>
    <row r="245" spans="2:12" x14ac:dyDescent="0.3">
      <c r="B245" s="21">
        <f>BETAW20T!B244</f>
        <v>44063</v>
      </c>
      <c r="C245" s="46">
        <f>BETAW20T!C244/BETAW20T!C245*C246</f>
        <v>82.232552373868913</v>
      </c>
      <c r="D245" s="45">
        <f>BETAW20T!I244/BETAW20T!I245*D246</f>
        <v>81.26956068234594</v>
      </c>
      <c r="E245" s="41">
        <f t="shared" si="40"/>
        <v>-1.1710589829982965</v>
      </c>
      <c r="F245" s="44">
        <f>LN(BETAW20T!C244/BETAW20T!C245)</f>
        <v>-9.9716737911229175E-3</v>
      </c>
      <c r="G245" s="43">
        <f>LN(BETAW20T!I244/BETAW20T!I245)</f>
        <v>-9.9942347923236367E-3</v>
      </c>
      <c r="H245" s="42">
        <f t="shared" si="41"/>
        <v>-2.2561001200719147E-5</v>
      </c>
      <c r="I245" s="41">
        <f>(BETAW20T!D244/BETAW20T!I244-1)*100</f>
        <v>1.6990349251799763E-2</v>
      </c>
      <c r="J245" s="40">
        <f>BETAW20T!L244*BETAW20T!I244/1000</f>
        <v>0</v>
      </c>
      <c r="K245" s="17">
        <f>BETAW20T!E244</f>
        <v>78.933220000000006</v>
      </c>
      <c r="L245" s="39">
        <f>BETAW20T!E244/BETAW20T!F244</f>
        <v>2.8190435714285718</v>
      </c>
    </row>
    <row r="246" spans="2:12" x14ac:dyDescent="0.3">
      <c r="B246" s="21">
        <f>BETAW20T!B245</f>
        <v>44062</v>
      </c>
      <c r="C246" s="46">
        <f>BETAW20T!C245/BETAW20T!C246*C247</f>
        <v>83.05665055163017</v>
      </c>
      <c r="D246" s="45">
        <f>BETAW20T!I245/BETAW20T!I246*D247</f>
        <v>82.085860102665492</v>
      </c>
      <c r="E246" s="41">
        <f t="shared" si="40"/>
        <v>-1.1688292779892584</v>
      </c>
      <c r="F246" s="44">
        <f>LN(BETAW20T!C245/BETAW20T!C246)</f>
        <v>-3.8729830721039725E-3</v>
      </c>
      <c r="G246" s="43">
        <f>LN(BETAW20T!I245/BETAW20T!I246)</f>
        <v>-3.8873674613762502E-3</v>
      </c>
      <c r="H246" s="42">
        <f t="shared" si="41"/>
        <v>-1.4384389272277705E-5</v>
      </c>
      <c r="I246" s="41">
        <f>(BETAW20T!D245/BETAW20T!I245-1)*100</f>
        <v>-4.8588897805657005E-2</v>
      </c>
      <c r="J246" s="40">
        <f>BETAW20T!L245*BETAW20T!I245/1000</f>
        <v>0</v>
      </c>
      <c r="K246" s="17">
        <f>BETAW20T!E245</f>
        <v>85.945460000000011</v>
      </c>
      <c r="L246" s="39">
        <f>BETAW20T!E245/BETAW20T!F245</f>
        <v>3.5810608333333338</v>
      </c>
    </row>
    <row r="247" spans="2:12" x14ac:dyDescent="0.3">
      <c r="B247" s="21">
        <f>BETAW20T!B246</f>
        <v>44061</v>
      </c>
      <c r="C247" s="46">
        <f>BETAW20T!C246/BETAW20T!C247*C248</f>
        <v>83.378951283004909</v>
      </c>
      <c r="D247" s="45">
        <f>BETAW20T!I246/BETAW20T!I247*D248</f>
        <v>82.405579034130525</v>
      </c>
      <c r="E247" s="41">
        <f t="shared" si="40"/>
        <v>-1.1674076417326984</v>
      </c>
      <c r="F247" s="44">
        <f>LN(BETAW20T!C246/BETAW20T!C247)</f>
        <v>-1.1770753696764351E-2</v>
      </c>
      <c r="G247" s="43">
        <f>LN(BETAW20T!I246/BETAW20T!I247)</f>
        <v>-1.1783450648094915E-2</v>
      </c>
      <c r="H247" s="42">
        <f t="shared" si="41"/>
        <v>-1.2696951330564213E-5</v>
      </c>
      <c r="I247" s="41">
        <f>(BETAW20T!D246/BETAW20T!I246-1)*100</f>
        <v>1.0377297474706282E-2</v>
      </c>
      <c r="J247" s="40">
        <f>BETAW20T!L246*BETAW20T!I246/1000</f>
        <v>0</v>
      </c>
      <c r="K247" s="17">
        <f>BETAW20T!E246</f>
        <v>170.84440000000001</v>
      </c>
      <c r="L247" s="39">
        <f>BETAW20T!E246/BETAW20T!F246</f>
        <v>6.1015857142857142</v>
      </c>
    </row>
    <row r="248" spans="2:12" x14ac:dyDescent="0.3">
      <c r="B248" s="21">
        <f>BETAW20T!B247</f>
        <v>44060</v>
      </c>
      <c r="C248" s="46">
        <f>BETAW20T!C247/BETAW20T!C248*C249</f>
        <v>84.366183215569677</v>
      </c>
      <c r="D248" s="45">
        <f>BETAW20T!I247/BETAW20T!I248*D249</f>
        <v>83.382344640523527</v>
      </c>
      <c r="E248" s="41">
        <f t="shared" si="40"/>
        <v>-1.1661527611510847</v>
      </c>
      <c r="F248" s="44">
        <f>LN(BETAW20T!C247/BETAW20T!C248)</f>
        <v>2.9901459372665426E-3</v>
      </c>
      <c r="G248" s="43">
        <f>LN(BETAW20T!I247/BETAW20T!I248)</f>
        <v>2.9143460992955795E-3</v>
      </c>
      <c r="H248" s="42">
        <f t="shared" si="41"/>
        <v>-7.579983797096311E-5</v>
      </c>
      <c r="I248" s="41">
        <f>(BETAW20T!D247/BETAW20T!I247-1)*100</f>
        <v>-2.5820576118351646E-2</v>
      </c>
      <c r="J248" s="40">
        <f>BETAW20T!L247*BETAW20T!I247/1000</f>
        <v>0</v>
      </c>
      <c r="K248" s="17">
        <f>BETAW20T!E247</f>
        <v>86.8</v>
      </c>
      <c r="L248" s="39">
        <f>BETAW20T!E247/BETAW20T!F247</f>
        <v>4.34</v>
      </c>
    </row>
    <row r="249" spans="2:12" x14ac:dyDescent="0.3">
      <c r="B249" s="21">
        <f>BETAW20T!B248</f>
        <v>44057</v>
      </c>
      <c r="C249" s="46">
        <f>BETAW20T!C248/BETAW20T!C249*C250</f>
        <v>84.114292797818351</v>
      </c>
      <c r="D249" s="45">
        <f>BETAW20T!I248/BETAW20T!I249*D250</f>
        <v>83.139693386283199</v>
      </c>
      <c r="E249" s="41">
        <f t="shared" ref="E249:E253" si="42">(D249/C249-1)*100</f>
        <v>-1.1586608876065219</v>
      </c>
      <c r="F249" s="44">
        <f>LN(BETAW20T!C248/BETAW20T!C249)</f>
        <v>-9.6041110617628466E-4</v>
      </c>
      <c r="G249" s="43">
        <f>LN(BETAW20T!I248/BETAW20T!I249)</f>
        <v>-9.7936069694577678E-4</v>
      </c>
      <c r="H249" s="42">
        <f t="shared" ref="H249:H253" si="43">G249-F249</f>
        <v>-1.8949590769492121E-5</v>
      </c>
      <c r="I249" s="41">
        <f>(BETAW20T!D248/BETAW20T!I248-1)*100</f>
        <v>-0.20848086599528637</v>
      </c>
      <c r="J249" s="40">
        <f>BETAW20T!L248*BETAW20T!I248/1000</f>
        <v>0</v>
      </c>
      <c r="K249" s="17">
        <f>BETAW20T!E248</f>
        <v>94.523089999999996</v>
      </c>
      <c r="L249" s="39">
        <f>BETAW20T!E248/BETAW20T!F248</f>
        <v>4.1096995652173911</v>
      </c>
    </row>
    <row r="250" spans="2:12" x14ac:dyDescent="0.3">
      <c r="B250" s="21">
        <f>BETAW20T!B249</f>
        <v>44056</v>
      </c>
      <c r="C250" s="46">
        <f>BETAW20T!C249/BETAW20T!C250*C251</f>
        <v>84.195115904301559</v>
      </c>
      <c r="D250" s="45">
        <f>BETAW20T!I249/BETAW20T!I250*D251</f>
        <v>83.221157018970587</v>
      </c>
      <c r="E250" s="41">
        <f t="shared" si="42"/>
        <v>-1.1567878669328069</v>
      </c>
      <c r="F250" s="44">
        <f>LN(BETAW20T!C249/BETAW20T!C250)</f>
        <v>1.340705942434966E-3</v>
      </c>
      <c r="G250" s="43">
        <f>LN(BETAW20T!I249/BETAW20T!I250)</f>
        <v>1.3212354390718672E-3</v>
      </c>
      <c r="H250" s="42">
        <f t="shared" si="43"/>
        <v>-1.9470503363098763E-5</v>
      </c>
      <c r="I250" s="41">
        <f>(BETAW20T!D249/BETAW20T!I249-1)*100</f>
        <v>-0.14817151645695192</v>
      </c>
      <c r="J250" s="40">
        <f>BETAW20T!L249*BETAW20T!I249/1000</f>
        <v>0</v>
      </c>
      <c r="K250" s="17">
        <f>BETAW20T!E249</f>
        <v>445.95459999999997</v>
      </c>
      <c r="L250" s="39">
        <f>BETAW20T!E249/BETAW20T!F249</f>
        <v>10.135331818181818</v>
      </c>
    </row>
    <row r="251" spans="2:12" x14ac:dyDescent="0.3">
      <c r="B251" s="21">
        <f>BETAW20T!B250</f>
        <v>44055</v>
      </c>
      <c r="C251" s="46">
        <f>BETAW20T!C250/BETAW20T!C251*C252</f>
        <v>84.082310648320387</v>
      </c>
      <c r="D251" s="45">
        <f>BETAW20T!I250/BETAW20T!I251*D252</f>
        <v>83.111274883107342</v>
      </c>
      <c r="E251" s="41">
        <f t="shared" si="42"/>
        <v>-1.1548633211026615</v>
      </c>
      <c r="F251" s="44">
        <f>LN(BETAW20T!C250/BETAW20T!C251)</f>
        <v>4.391221082128278E-3</v>
      </c>
      <c r="G251" s="43">
        <f>LN(BETAW20T!I250/BETAW20T!I251)</f>
        <v>4.3597654439194869E-3</v>
      </c>
      <c r="H251" s="42">
        <f t="shared" si="43"/>
        <v>-3.1455638208791048E-5</v>
      </c>
      <c r="I251" s="41">
        <f>(BETAW20T!D250/BETAW20T!I250-1)*100</f>
        <v>-0.39584203124313211</v>
      </c>
      <c r="J251" s="40">
        <f>BETAW20T!L250*BETAW20T!I250/1000</f>
        <v>0</v>
      </c>
      <c r="K251" s="17">
        <f>BETAW20T!E250</f>
        <v>175.27010000000001</v>
      </c>
      <c r="L251" s="39">
        <f>BETAW20T!E250/BETAW20T!F250</f>
        <v>6.4914851851851854</v>
      </c>
    </row>
    <row r="252" spans="2:12" x14ac:dyDescent="0.3">
      <c r="B252" s="21">
        <f>BETAW20T!B251</f>
        <v>44054</v>
      </c>
      <c r="C252" s="46">
        <f>BETAW20T!C251/BETAW20T!C252*C253</f>
        <v>83.713896119995098</v>
      </c>
      <c r="D252" s="45">
        <f>BETAW20T!I251/BETAW20T!I252*D253</f>
        <v>82.749717943290577</v>
      </c>
      <c r="E252" s="41">
        <f t="shared" si="42"/>
        <v>-1.1517540353425559</v>
      </c>
      <c r="F252" s="44">
        <f>LN(BETAW20T!C251/BETAW20T!C252)</f>
        <v>1.3389603299476084E-2</v>
      </c>
      <c r="G252" s="43">
        <f>LN(BETAW20T!I251/BETAW20T!I252)</f>
        <v>1.3384959856466172E-2</v>
      </c>
      <c r="H252" s="42">
        <f t="shared" si="43"/>
        <v>-4.643443009912096E-6</v>
      </c>
      <c r="I252" s="41">
        <f>(BETAW20T!D251/BETAW20T!I251-1)*100</f>
        <v>0.10291413345544509</v>
      </c>
      <c r="J252" s="40">
        <f>BETAW20T!L251*BETAW20T!I251/1000</f>
        <v>0</v>
      </c>
      <c r="K252" s="17">
        <f>BETAW20T!E251</f>
        <v>240.67310000000001</v>
      </c>
      <c r="L252" s="39">
        <f>BETAW20T!E251/BETAW20T!F251</f>
        <v>6.0168274999999998</v>
      </c>
    </row>
    <row r="253" spans="2:12" x14ac:dyDescent="0.3">
      <c r="B253" s="21">
        <f>BETAW20T!B252</f>
        <v>44053</v>
      </c>
      <c r="C253" s="46">
        <f>BETAW20T!C252/BETAW20T!C253*C254</f>
        <v>82.600471054915133</v>
      </c>
      <c r="D253" s="45">
        <f>BETAW20T!I252/BETAW20T!I253*D254</f>
        <v>81.649495930229079</v>
      </c>
      <c r="E253" s="41">
        <f t="shared" si="42"/>
        <v>-1.1512950380801357</v>
      </c>
      <c r="F253" s="44">
        <f>LN(BETAW20T!C252/BETAW20T!C253)</f>
        <v>3.2528859689425183E-3</v>
      </c>
      <c r="G253" s="43">
        <f>LN(BETAW20T!I252/BETAW20T!I253)</f>
        <v>3.1843807214229762E-3</v>
      </c>
      <c r="H253" s="42">
        <f t="shared" si="43"/>
        <v>-6.8505247519542144E-5</v>
      </c>
      <c r="I253" s="41">
        <f>(BETAW20T!D252/BETAW20T!I252-1)*100</f>
        <v>0.30844921490862376</v>
      </c>
      <c r="J253" s="40">
        <f>BETAW20T!L252*BETAW20T!I252/1000</f>
        <v>0</v>
      </c>
      <c r="K253" s="17">
        <f>BETAW20T!E252</f>
        <v>71.993880000000004</v>
      </c>
      <c r="L253" s="39">
        <f>BETAW20T!E252/BETAW20T!F252</f>
        <v>3.1301686956521739</v>
      </c>
    </row>
    <row r="254" spans="2:12" x14ac:dyDescent="0.3">
      <c r="B254" s="21">
        <f>BETAW20T!B253</f>
        <v>44050</v>
      </c>
      <c r="C254" s="46">
        <f>BETAW20T!C253/BETAW20T!C254*C255</f>
        <v>82.332217676955551</v>
      </c>
      <c r="D254" s="45">
        <f>BETAW20T!I253/BETAW20T!I254*D255</f>
        <v>81.38990638480611</v>
      </c>
      <c r="E254" s="41">
        <f t="shared" ref="E254:E257" si="44">(D254/C254-1)*100</f>
        <v>-1.1445231511274967</v>
      </c>
      <c r="F254" s="44">
        <f>LN(BETAW20T!C253/BETAW20T!C254)</f>
        <v>-7.76603212870242E-4</v>
      </c>
      <c r="G254" s="43">
        <f>LN(BETAW20T!I253/BETAW20T!I254)</f>
        <v>-7.9560917237820022E-4</v>
      </c>
      <c r="H254" s="42">
        <f t="shared" ref="H254:H257" si="45">G254-F254</f>
        <v>-1.900595950795822E-5</v>
      </c>
      <c r="I254" s="41">
        <f>(BETAW20T!D253/BETAW20T!I253-1)*100</f>
        <v>0.12757918084740361</v>
      </c>
      <c r="J254" s="40">
        <f>BETAW20T!L253*BETAW20T!I253/1000</f>
        <v>0</v>
      </c>
      <c r="K254" s="17">
        <f>BETAW20T!E253</f>
        <v>137.34100000000001</v>
      </c>
      <c r="L254" s="39">
        <f>BETAW20T!E253/BETAW20T!F253</f>
        <v>8.0788823529411768</v>
      </c>
    </row>
    <row r="255" spans="2:12" x14ac:dyDescent="0.3">
      <c r="B255" s="21">
        <f>BETAW20T!B254</f>
        <v>44049</v>
      </c>
      <c r="C255" s="46">
        <f>BETAW20T!C254/BETAW20T!C255*C256</f>
        <v>82.39618197595145</v>
      </c>
      <c r="D255" s="45">
        <f>BETAW20T!I254/BETAW20T!I255*D256</f>
        <v>81.454686707357141</v>
      </c>
      <c r="E255" s="41">
        <f t="shared" si="44"/>
        <v>-1.1426442900826395</v>
      </c>
      <c r="F255" s="44">
        <f>LN(BETAW20T!C254/BETAW20T!C255)</f>
        <v>-7.9718710933192743E-3</v>
      </c>
      <c r="G255" s="43">
        <f>LN(BETAW20T!I254/BETAW20T!I255)</f>
        <v>-8.009302473917514E-3</v>
      </c>
      <c r="H255" s="42">
        <f t="shared" si="45"/>
        <v>-3.7431380598239652E-5</v>
      </c>
      <c r="I255" s="41">
        <f>(BETAW20T!D254/BETAW20T!I254-1)*100</f>
        <v>8.0232388048284697E-2</v>
      </c>
      <c r="J255" s="40">
        <f>BETAW20T!L254*BETAW20T!I254/1000</f>
        <v>0</v>
      </c>
      <c r="K255" s="17">
        <f>BETAW20T!E254</f>
        <v>106.9622</v>
      </c>
      <c r="L255" s="39">
        <f>BETAW20T!E254/BETAW20T!F254</f>
        <v>5.0934380952380947</v>
      </c>
    </row>
    <row r="256" spans="2:12" x14ac:dyDescent="0.3">
      <c r="B256" s="21">
        <f>BETAW20T!B255</f>
        <v>44048</v>
      </c>
      <c r="C256" s="46">
        <f>BETAW20T!C255/BETAW20T!C256*C257</f>
        <v>83.055658857072075</v>
      </c>
      <c r="D256" s="45">
        <f>BETAW20T!I255/BETAW20T!I256*D257</f>
        <v>82.109701535518639</v>
      </c>
      <c r="E256" s="41">
        <f t="shared" si="44"/>
        <v>-1.1389438535203356</v>
      </c>
      <c r="F256" s="44">
        <f>LN(BETAW20T!C255/BETAW20T!C256)</f>
        <v>1.1927388794063205E-2</v>
      </c>
      <c r="G256" s="43">
        <f>LN(BETAW20T!I255/BETAW20T!I256)</f>
        <v>1.1917639555688931E-2</v>
      </c>
      <c r="H256" s="42">
        <f t="shared" si="45"/>
        <v>-9.7492383742733141E-6</v>
      </c>
      <c r="I256" s="41">
        <f>(BETAW20T!D255/BETAW20T!I255-1)*100</f>
        <v>2.4551544694828564E-3</v>
      </c>
      <c r="J256" s="40">
        <f>BETAW20T!L255*BETAW20T!I255/1000</f>
        <v>0</v>
      </c>
      <c r="K256" s="17">
        <f>BETAW20T!E255</f>
        <v>228.50639999999999</v>
      </c>
      <c r="L256" s="39">
        <f>BETAW20T!E255/BETAW20T!F255</f>
        <v>6.1758486486486479</v>
      </c>
    </row>
    <row r="257" spans="2:12" x14ac:dyDescent="0.3">
      <c r="B257" s="21">
        <f>BETAW20T!B256</f>
        <v>44047</v>
      </c>
      <c r="C257" s="46">
        <f>BETAW20T!C256/BETAW20T!C257*C258</f>
        <v>82.070906160902481</v>
      </c>
      <c r="D257" s="45">
        <f>BETAW20T!I256/BETAW20T!I257*D258</f>
        <v>81.136955639320007</v>
      </c>
      <c r="E257" s="41">
        <f t="shared" si="44"/>
        <v>-1.1379800288197628</v>
      </c>
      <c r="F257" s="44">
        <f>LN(BETAW20T!C256/BETAW20T!C257)</f>
        <v>3.9166358567459076E-3</v>
      </c>
      <c r="G257" s="43">
        <f>LN(BETAW20T!I256/BETAW20T!I257)</f>
        <v>3.9066329143246986E-3</v>
      </c>
      <c r="H257" s="42">
        <f t="shared" si="45"/>
        <v>-1.0002942421209055E-5</v>
      </c>
      <c r="I257" s="41">
        <f>(BETAW20T!D256/BETAW20T!I256-1)*100</f>
        <v>0.47214503593482338</v>
      </c>
      <c r="J257" s="40">
        <f>BETAW20T!L256*BETAW20T!I256/1000</f>
        <v>0</v>
      </c>
      <c r="K257" s="17">
        <f>BETAW20T!E256</f>
        <v>52.797930000000001</v>
      </c>
      <c r="L257" s="39">
        <f>BETAW20T!E256/BETAW20T!F256</f>
        <v>3.5198620000000003</v>
      </c>
    </row>
    <row r="258" spans="2:12" x14ac:dyDescent="0.3">
      <c r="B258" s="21">
        <f>BETAW20T!B257</f>
        <v>44046</v>
      </c>
      <c r="C258" s="46">
        <f>BETAW20T!C257/BETAW20T!C258*C259</f>
        <v>81.75009297136485</v>
      </c>
      <c r="D258" s="45">
        <f>BETAW20T!I257/BETAW20T!I258*D259</f>
        <v>80.820601679590794</v>
      </c>
      <c r="E258" s="41">
        <f t="shared" ref="E258:E263" si="46">(D258/C258-1)*100</f>
        <v>-1.1369911127803056</v>
      </c>
      <c r="F258" s="44">
        <f>LN(BETAW20T!C257/BETAW20T!C258)</f>
        <v>2.0630533534488894E-2</v>
      </c>
      <c r="G258" s="43">
        <f>LN(BETAW20T!I257/BETAW20T!I258)</f>
        <v>2.0557350222673219E-2</v>
      </c>
      <c r="H258" s="42">
        <f t="shared" ref="H258:H263" si="47">G258-F258</f>
        <v>-7.3183311815674945E-5</v>
      </c>
      <c r="I258" s="41">
        <f>(BETAW20T!D257/BETAW20T!I257-1)*100</f>
        <v>-4.562199188756777E-2</v>
      </c>
      <c r="J258" s="40">
        <f>BETAW20T!L257*BETAW20T!I257/1000</f>
        <v>0</v>
      </c>
      <c r="K258" s="17">
        <f>BETAW20T!E257</f>
        <v>134</v>
      </c>
      <c r="L258" s="39">
        <f>BETAW20T!E257/BETAW20T!F257</f>
        <v>3.6216216216216215</v>
      </c>
    </row>
    <row r="259" spans="2:12" x14ac:dyDescent="0.3">
      <c r="B259" s="21">
        <f>BETAW20T!B258</f>
        <v>44043</v>
      </c>
      <c r="C259" s="46">
        <f>BETAW20T!C258/BETAW20T!C259*C260</f>
        <v>80.080823106483223</v>
      </c>
      <c r="D259" s="45">
        <f>BETAW20T!I258/BETAW20T!I259*D260</f>
        <v>79.176105422312261</v>
      </c>
      <c r="E259" s="41">
        <f t="shared" si="46"/>
        <v>-1.1297557256223056</v>
      </c>
      <c r="F259" s="44">
        <f>LN(BETAW20T!C258/BETAW20T!C259)</f>
        <v>2.4456672910596533E-3</v>
      </c>
      <c r="G259" s="43">
        <f>LN(BETAW20T!I258/BETAW20T!I259)</f>
        <v>2.4064863581373139E-3</v>
      </c>
      <c r="H259" s="42">
        <f t="shared" si="47"/>
        <v>-3.9180932922339411E-5</v>
      </c>
      <c r="I259" s="41">
        <f>(BETAW20T!D258/BETAW20T!I258-1)*100</f>
        <v>0.469428620202339</v>
      </c>
      <c r="J259" s="40">
        <f>BETAW20T!L258*BETAW20T!I258/1000</f>
        <v>0</v>
      </c>
      <c r="K259" s="17">
        <f>BETAW20T!E258</f>
        <v>151.42310000000001</v>
      </c>
      <c r="L259" s="39">
        <f>BETAW20T!E258/BETAW20T!F258</f>
        <v>3.7855775</v>
      </c>
    </row>
    <row r="260" spans="2:12" x14ac:dyDescent="0.3">
      <c r="B260" s="21">
        <f>BETAW20T!B259</f>
        <v>44042</v>
      </c>
      <c r="C260" s="46">
        <f>BETAW20T!C259/BETAW20T!C260*C261</f>
        <v>79.885211354902708</v>
      </c>
      <c r="D260" s="45">
        <f>BETAW20T!I259/BETAW20T!I260*D261</f>
        <v>78.985798282332979</v>
      </c>
      <c r="E260" s="41">
        <f t="shared" si="46"/>
        <v>-1.1258818213222721</v>
      </c>
      <c r="F260" s="44">
        <f>LN(BETAW20T!C259/BETAW20T!C260)</f>
        <v>-3.4183723331838597E-2</v>
      </c>
      <c r="G260" s="43">
        <f>LN(BETAW20T!I259/BETAW20T!I260)</f>
        <v>-3.4201814916756779E-2</v>
      </c>
      <c r="H260" s="42">
        <f t="shared" si="47"/>
        <v>-1.8091584918181192E-5</v>
      </c>
      <c r="I260" s="41">
        <f>(BETAW20T!D259/BETAW20T!I259-1)*100</f>
        <v>1.2343879636889099E-2</v>
      </c>
      <c r="J260" s="40">
        <f>BETAW20T!L259*BETAW20T!I259/1000</f>
        <v>0</v>
      </c>
      <c r="K260" s="17">
        <f>BETAW20T!E259</f>
        <v>186.4546</v>
      </c>
      <c r="L260" s="39">
        <f>BETAW20T!E259/BETAW20T!F259</f>
        <v>2.9595968253968254</v>
      </c>
    </row>
    <row r="261" spans="2:12" x14ac:dyDescent="0.3">
      <c r="B261" s="21">
        <f>BETAW20T!B260</f>
        <v>44041</v>
      </c>
      <c r="C261" s="46">
        <f>BETAW20T!C260/BETAW20T!C261*C262</f>
        <v>82.663195735713416</v>
      </c>
      <c r="D261" s="45">
        <f>BETAW20T!I260/BETAW20T!I261*D262</f>
        <v>81.733984525946809</v>
      </c>
      <c r="E261" s="41">
        <f t="shared" si="46"/>
        <v>-1.1240930156359186</v>
      </c>
      <c r="F261" s="44">
        <f>LN(BETAW20T!C260/BETAW20T!C261)</f>
        <v>5.5200553407181677E-4</v>
      </c>
      <c r="G261" s="43">
        <f>LN(BETAW20T!I260/BETAW20T!I261)</f>
        <v>5.3092106397470331E-4</v>
      </c>
      <c r="H261" s="42">
        <f t="shared" si="47"/>
        <v>-2.1084470097113461E-5</v>
      </c>
      <c r="I261" s="41">
        <f>(BETAW20T!D260/BETAW20T!I260-1)*100</f>
        <v>0.20476015506476486</v>
      </c>
      <c r="J261" s="40">
        <f>BETAW20T!L260*BETAW20T!I260/1000</f>
        <v>0</v>
      </c>
      <c r="K261" s="17">
        <f>BETAW20T!E260</f>
        <v>102.0536</v>
      </c>
      <c r="L261" s="39">
        <f>BETAW20T!E260/BETAW20T!F260</f>
        <v>3.5190896551724138</v>
      </c>
    </row>
    <row r="262" spans="2:12" x14ac:dyDescent="0.3">
      <c r="B262" s="21">
        <f>BETAW20T!B261</f>
        <v>44040</v>
      </c>
      <c r="C262" s="46">
        <f>BETAW20T!C261/BETAW20T!C262*C263</f>
        <v>82.617577786041934</v>
      </c>
      <c r="D262" s="45">
        <f>BETAW20T!I261/BETAW20T!I262*D263</f>
        <v>81.690601749353405</v>
      </c>
      <c r="E262" s="41">
        <f t="shared" si="46"/>
        <v>-1.1220082475537518</v>
      </c>
      <c r="F262" s="44">
        <f>LN(BETAW20T!C261/BETAW20T!C262)</f>
        <v>-4.0190644949068838E-3</v>
      </c>
      <c r="G262" s="43">
        <f>LN(BETAW20T!I261/BETAW20T!I262)</f>
        <v>-4.0455554561252887E-3</v>
      </c>
      <c r="H262" s="42">
        <f t="shared" si="47"/>
        <v>-2.6490961218404892E-5</v>
      </c>
      <c r="I262" s="41">
        <f>(BETAW20T!D261/BETAW20T!I261-1)*100</f>
        <v>-0.32145773271842204</v>
      </c>
      <c r="J262" s="40">
        <f>BETAW20T!L261*BETAW20T!I261/1000</f>
        <v>0</v>
      </c>
      <c r="K262" s="17">
        <f>BETAW20T!E261</f>
        <v>148.3972</v>
      </c>
      <c r="L262" s="39">
        <f>BETAW20T!E261/BETAW20T!F261</f>
        <v>4.2399199999999997</v>
      </c>
    </row>
    <row r="263" spans="2:12" x14ac:dyDescent="0.3">
      <c r="B263" s="21">
        <f>BETAW20T!B262</f>
        <v>44039</v>
      </c>
      <c r="C263" s="46">
        <f>BETAW20T!C262/BETAW20T!C263*C264</f>
        <v>82.950291310276469</v>
      </c>
      <c r="D263" s="45">
        <f>BETAW20T!I262/BETAW20T!I263*D264</f>
        <v>82.021755006756266</v>
      </c>
      <c r="E263" s="41">
        <f t="shared" si="46"/>
        <v>-1.1193888398137175</v>
      </c>
      <c r="F263" s="44">
        <f>LN(BETAW20T!C262/BETAW20T!C263)</f>
        <v>1.1283456502425189E-2</v>
      </c>
      <c r="G263" s="43">
        <f>LN(BETAW20T!I262/BETAW20T!I263)</f>
        <v>1.123451183200073E-2</v>
      </c>
      <c r="H263" s="42">
        <f t="shared" si="47"/>
        <v>-4.8944670424459422E-5</v>
      </c>
      <c r="I263" s="41">
        <f>(BETAW20T!D262/BETAW20T!I262-1)*100</f>
        <v>-5.0622528503496689E-2</v>
      </c>
      <c r="J263" s="40">
        <f>BETAW20T!L262*BETAW20T!I262/1000</f>
        <v>0</v>
      </c>
      <c r="K263" s="17">
        <f>BETAW20T!E262</f>
        <v>202.75700000000001</v>
      </c>
      <c r="L263" s="39">
        <f>BETAW20T!E262/BETAW20T!F262</f>
        <v>8.1102799999999995</v>
      </c>
    </row>
    <row r="264" spans="2:12" x14ac:dyDescent="0.3">
      <c r="B264" s="21">
        <f>BETAW20T!B263</f>
        <v>44036</v>
      </c>
      <c r="C264" s="46">
        <f>BETAW20T!C263/BETAW20T!C264*C265</f>
        <v>82.019585967522033</v>
      </c>
      <c r="D264" s="45">
        <f>BETAW20T!I263/BETAW20T!I264*D265</f>
        <v>81.105437457500429</v>
      </c>
      <c r="E264" s="41">
        <f t="shared" ref="E264:E268" si="48">(D264/C264-1)*100</f>
        <v>-1.1145490424489424</v>
      </c>
      <c r="F264" s="44">
        <f>LN(BETAW20T!C263/BETAW20T!C264)</f>
        <v>-5.4682667089931952E-3</v>
      </c>
      <c r="G264" s="43">
        <f>LN(BETAW20T!I263/BETAW20T!I264)</f>
        <v>-5.4817948183426011E-3</v>
      </c>
      <c r="H264" s="42">
        <f t="shared" ref="H264:H268" si="49">G264-F264</f>
        <v>-1.3528109349405897E-5</v>
      </c>
      <c r="I264" s="41">
        <f>(BETAW20T!D263/BETAW20T!I263-1)*100</f>
        <v>-0.18590446630706303</v>
      </c>
      <c r="J264" s="40">
        <f>BETAW20T!L263*BETAW20T!I263/1000</f>
        <v>0</v>
      </c>
      <c r="K264" s="17">
        <f>BETAW20T!E263</f>
        <v>215.14359999999999</v>
      </c>
      <c r="L264" s="39">
        <f>BETAW20T!E263/BETAW20T!F263</f>
        <v>7.6837</v>
      </c>
    </row>
    <row r="265" spans="2:12" x14ac:dyDescent="0.3">
      <c r="B265" s="21">
        <f>BETAW20T!B264</f>
        <v>44035</v>
      </c>
      <c r="C265" s="46">
        <f>BETAW20T!C264/BETAW20T!C265*C266</f>
        <v>82.469319449609543</v>
      </c>
      <c r="D265" s="45">
        <f>BETAW20T!I264/BETAW20T!I265*D266</f>
        <v>81.551261666292859</v>
      </c>
      <c r="E265" s="41">
        <f t="shared" si="48"/>
        <v>-1.1132113002067845</v>
      </c>
      <c r="F265" s="44">
        <f>LN(BETAW20T!C264/BETAW20T!C265)</f>
        <v>-5.6717160548579743E-3</v>
      </c>
      <c r="G265" s="43">
        <f>LN(BETAW20T!I264/BETAW20T!I265)</f>
        <v>-5.6988840369589103E-3</v>
      </c>
      <c r="H265" s="42">
        <f t="shared" si="49"/>
        <v>-2.7167982100935982E-5</v>
      </c>
      <c r="I265" s="41">
        <f>(BETAW20T!D264/BETAW20T!I264-1)*100</f>
        <v>-3.8285022175232886E-2</v>
      </c>
      <c r="J265" s="40">
        <f>BETAW20T!L264*BETAW20T!I264/1000</f>
        <v>0</v>
      </c>
      <c r="K265" s="17">
        <f>BETAW20T!E264</f>
        <v>75.139750000000006</v>
      </c>
      <c r="L265" s="39">
        <f>BETAW20T!E264/BETAW20T!F264</f>
        <v>3.5780833333333337</v>
      </c>
    </row>
    <row r="266" spans="2:12" x14ac:dyDescent="0.3">
      <c r="B266" s="21">
        <f>BETAW20T!B265</f>
        <v>44034</v>
      </c>
      <c r="C266" s="46">
        <f>BETAW20T!C265/BETAW20T!C266*C267</f>
        <v>82.938390975579551</v>
      </c>
      <c r="D266" s="45">
        <f>BETAW20T!I265/BETAW20T!I266*D267</f>
        <v>82.01733965037711</v>
      </c>
      <c r="E266" s="41">
        <f t="shared" si="48"/>
        <v>-1.1105247092069059</v>
      </c>
      <c r="F266" s="44">
        <f>LN(BETAW20T!C265/BETAW20T!C266)</f>
        <v>-8.0148578075879013E-3</v>
      </c>
      <c r="G266" s="43">
        <f>LN(BETAW20T!I265/BETAW20T!I266)</f>
        <v>-8.0172803224842961E-3</v>
      </c>
      <c r="H266" s="42">
        <f t="shared" si="49"/>
        <v>-2.4225148963948062E-6</v>
      </c>
      <c r="I266" s="41">
        <f>(BETAW20T!D265/BETAW20T!I265-1)*100</f>
        <v>2.8518976655789174E-3</v>
      </c>
      <c r="J266" s="40">
        <f>BETAW20T!L265*BETAW20T!I265/1000</f>
        <v>0</v>
      </c>
      <c r="K266" s="17">
        <f>BETAW20T!E265</f>
        <v>118.36789999999999</v>
      </c>
      <c r="L266" s="39">
        <f>BETAW20T!E265/BETAW20T!F265</f>
        <v>3.2879972222222218</v>
      </c>
    </row>
    <row r="267" spans="2:12" x14ac:dyDescent="0.3">
      <c r="B267" s="21">
        <f>BETAW20T!B266</f>
        <v>44033</v>
      </c>
      <c r="C267" s="46">
        <f>BETAW20T!C266/BETAW20T!C267*C268</f>
        <v>83.60580141316477</v>
      </c>
      <c r="D267" s="45">
        <f>BETAW20T!I266/BETAW20T!I267*D268</f>
        <v>82.677538617467405</v>
      </c>
      <c r="E267" s="41">
        <f t="shared" si="48"/>
        <v>-1.1102851476897602</v>
      </c>
      <c r="F267" s="44">
        <f>LN(BETAW20T!C266/BETAW20T!C267)</f>
        <v>2.5713290353563192E-3</v>
      </c>
      <c r="G267" s="43">
        <f>LN(BETAW20T!I266/BETAW20T!I267)</f>
        <v>2.5310144462940198E-3</v>
      </c>
      <c r="H267" s="42">
        <f t="shared" si="49"/>
        <v>-4.0314589062299434E-5</v>
      </c>
      <c r="I267" s="41">
        <f>(BETAW20T!D266/BETAW20T!I266-1)*100</f>
        <v>-0.12775826535085244</v>
      </c>
      <c r="J267" s="40">
        <f>BETAW20T!L266*BETAW20T!I266/1000</f>
        <v>0</v>
      </c>
      <c r="K267" s="17">
        <f>BETAW20T!E266</f>
        <v>760.91590000000008</v>
      </c>
      <c r="L267" s="39">
        <f>BETAW20T!E266/BETAW20T!F266</f>
        <v>9.0585226190476202</v>
      </c>
    </row>
    <row r="268" spans="2:12" x14ac:dyDescent="0.3">
      <c r="B268" s="21">
        <f>BETAW20T!B267</f>
        <v>44032</v>
      </c>
      <c r="C268" s="46">
        <f>BETAW20T!C267/BETAW20T!C268*C269</f>
        <v>83.391099541341291</v>
      </c>
      <c r="D268" s="45">
        <f>BETAW20T!I267/BETAW20T!I268*D269</f>
        <v>82.468545167131808</v>
      </c>
      <c r="E268" s="41">
        <f t="shared" si="48"/>
        <v>-1.1062983691108697</v>
      </c>
      <c r="F268" s="44">
        <f>LN(BETAW20T!C267/BETAW20T!C268)</f>
        <v>2.4507187486067995E-2</v>
      </c>
      <c r="G268" s="43">
        <f>LN(BETAW20T!I267/BETAW20T!I268)</f>
        <v>2.4439405772585306E-2</v>
      </c>
      <c r="H268" s="42">
        <f t="shared" si="49"/>
        <v>-6.7781713482688993E-5</v>
      </c>
      <c r="I268" s="41">
        <f>(BETAW20T!D267/BETAW20T!I267-1)*100</f>
        <v>-0.41673988234158799</v>
      </c>
      <c r="J268" s="40">
        <f>BETAW20T!L267*BETAW20T!I267/1000</f>
        <v>0</v>
      </c>
      <c r="K268" s="17">
        <f>BETAW20T!E267</f>
        <v>432.66409999999996</v>
      </c>
      <c r="L268" s="39">
        <f>BETAW20T!E267/BETAW20T!F267</f>
        <v>9.6147577777777773</v>
      </c>
    </row>
    <row r="269" spans="2:12" x14ac:dyDescent="0.3">
      <c r="B269" s="21">
        <f>BETAW20T!B268</f>
        <v>44029</v>
      </c>
      <c r="C269" s="46">
        <f>BETAW20T!C268/BETAW20T!C269*C270</f>
        <v>81.372257344737861</v>
      </c>
      <c r="D269" s="45">
        <f>BETAW20T!I268/BETAW20T!I269*D270</f>
        <v>80.47749210626894</v>
      </c>
      <c r="E269" s="41">
        <f t="shared" ref="E269:E273" si="50">(D269/C269-1)*100</f>
        <v>-1.0995949573798902</v>
      </c>
      <c r="F269" s="44">
        <f>LN(BETAW20T!C268/BETAW20T!C269)</f>
        <v>-8.3447037295264492E-4</v>
      </c>
      <c r="G269" s="43">
        <f>LN(BETAW20T!I268/BETAW20T!I269)</f>
        <v>-8.4409766714194654E-4</v>
      </c>
      <c r="H269" s="42">
        <f t="shared" ref="H269:H273" si="51">G269-F269</f>
        <v>-9.6272941893016167E-6</v>
      </c>
      <c r="I269" s="41">
        <f>(BETAW20T!D268/BETAW20T!I268-1)*100</f>
        <v>-7.6937553115397073E-2</v>
      </c>
      <c r="J269" s="40">
        <f>BETAW20T!L268*BETAW20T!I268/1000</f>
        <v>0</v>
      </c>
      <c r="K269" s="17">
        <f>BETAW20T!E268</f>
        <v>83.694149999999993</v>
      </c>
      <c r="L269" s="39">
        <f>BETAW20T!E268/BETAW20T!F268</f>
        <v>5.2308843749999996</v>
      </c>
    </row>
    <row r="270" spans="2:12" x14ac:dyDescent="0.3">
      <c r="B270" s="21">
        <f>BETAW20T!B269</f>
        <v>44028</v>
      </c>
      <c r="C270" s="46">
        <f>BETAW20T!C269/BETAW20T!C270*C271</f>
        <v>81.44018842196607</v>
      </c>
      <c r="D270" s="45">
        <f>BETAW20T!I269/BETAW20T!I270*D271</f>
        <v>80.545451647823413</v>
      </c>
      <c r="E270" s="41">
        <f t="shared" si="50"/>
        <v>-1.0986428095018153</v>
      </c>
      <c r="F270" s="44">
        <f>LN(BETAW20T!C269/BETAW20T!C270)</f>
        <v>2.398692994413656E-3</v>
      </c>
      <c r="G270" s="43">
        <f>LN(BETAW20T!I269/BETAW20T!I270)</f>
        <v>2.3614734306004062E-3</v>
      </c>
      <c r="H270" s="42">
        <f t="shared" si="51"/>
        <v>-3.7219563813249788E-5</v>
      </c>
      <c r="I270" s="41">
        <f>(BETAW20T!D269/BETAW20T!I269-1)*100</f>
        <v>1.9951223245273653E-3</v>
      </c>
      <c r="J270" s="40">
        <f>BETAW20T!L269*BETAW20T!I269/1000</f>
        <v>0</v>
      </c>
      <c r="K270" s="17">
        <f>BETAW20T!E269</f>
        <v>36.401969999999999</v>
      </c>
      <c r="L270" s="39">
        <f>BETAW20T!E269/BETAW20T!F269</f>
        <v>2.2751231249999999</v>
      </c>
    </row>
    <row r="271" spans="2:12" x14ac:dyDescent="0.3">
      <c r="B271" s="21">
        <f>BETAW20T!B270</f>
        <v>44027</v>
      </c>
      <c r="C271" s="46">
        <f>BETAW20T!C270/BETAW20T!C271*C272</f>
        <v>81.245072517664596</v>
      </c>
      <c r="D271" s="45">
        <f>BETAW20T!I270/BETAW20T!I271*D272</f>
        <v>80.355470110264889</v>
      </c>
      <c r="E271" s="41">
        <f t="shared" si="50"/>
        <v>-1.0949616756219749</v>
      </c>
      <c r="F271" s="44">
        <f>LN(BETAW20T!C270/BETAW20T!C271)</f>
        <v>1.2939548557616656E-2</v>
      </c>
      <c r="G271" s="43">
        <f>LN(BETAW20T!I270/BETAW20T!I271)</f>
        <v>1.2929144931677915E-2</v>
      </c>
      <c r="H271" s="42">
        <f t="shared" si="51"/>
        <v>-1.0403625938740918E-5</v>
      </c>
      <c r="I271" s="41">
        <f>(BETAW20T!D270/BETAW20T!I270-1)*100</f>
        <v>-0.18700620274885171</v>
      </c>
      <c r="J271" s="40">
        <f>BETAW20T!L270*BETAW20T!I270/1000</f>
        <v>0</v>
      </c>
      <c r="K271" s="17">
        <f>BETAW20T!E270</f>
        <v>62.52749</v>
      </c>
      <c r="L271" s="39">
        <f>BETAW20T!E270/BETAW20T!F270</f>
        <v>2.7185865217391303</v>
      </c>
    </row>
    <row r="272" spans="2:12" x14ac:dyDescent="0.3">
      <c r="B272" s="21">
        <f>BETAW20T!B271</f>
        <v>44026</v>
      </c>
      <c r="C272" s="46">
        <f>BETAW20T!C271/BETAW20T!C272*C273</f>
        <v>80.200570224370921</v>
      </c>
      <c r="D272" s="45">
        <f>BETAW20T!I271/BETAW20T!I272*D273</f>
        <v>79.323229961703774</v>
      </c>
      <c r="E272" s="41">
        <f t="shared" si="50"/>
        <v>-1.0939326992472465</v>
      </c>
      <c r="F272" s="44">
        <f>LN(BETAW20T!C271/BETAW20T!C272)</f>
        <v>-1.6755853023244029E-2</v>
      </c>
      <c r="G272" s="43">
        <f>LN(BETAW20T!I271/BETAW20T!I272)</f>
        <v>-1.679600980175729E-2</v>
      </c>
      <c r="H272" s="42">
        <f t="shared" si="51"/>
        <v>-4.0156778513260327E-5</v>
      </c>
      <c r="I272" s="41">
        <f>(BETAW20T!D271/BETAW20T!I271-1)*100</f>
        <v>6.7598916796907105E-2</v>
      </c>
      <c r="J272" s="40">
        <f>BETAW20T!L271*BETAW20T!I271/1000</f>
        <v>0</v>
      </c>
      <c r="K272" s="17">
        <f>BETAW20T!E271</f>
        <v>241.81110000000001</v>
      </c>
      <c r="L272" s="39">
        <f>BETAW20T!E271/BETAW20T!F271</f>
        <v>6.9088885714285722</v>
      </c>
    </row>
    <row r="273" spans="2:12" x14ac:dyDescent="0.3">
      <c r="B273" s="21">
        <f>BETAW20T!B272</f>
        <v>44025</v>
      </c>
      <c r="C273" s="46">
        <f>BETAW20T!C272/BETAW20T!C273*C274</f>
        <v>81.555720837981937</v>
      </c>
      <c r="D273" s="45">
        <f>BETAW20T!I272/BETAW20T!I273*D274</f>
        <v>80.666795393225001</v>
      </c>
      <c r="E273" s="41">
        <f t="shared" si="50"/>
        <v>-1.0899608704616481</v>
      </c>
      <c r="F273" s="44">
        <f>LN(BETAW20T!C272/BETAW20T!C273)</f>
        <v>4.1337163407172452E-3</v>
      </c>
      <c r="G273" s="43">
        <f>LN(BETAW20T!I272/BETAW20T!I273)</f>
        <v>4.0821310199014044E-3</v>
      </c>
      <c r="H273" s="42">
        <f t="shared" si="51"/>
        <v>-5.1585320815840732E-5</v>
      </c>
      <c r="I273" s="41">
        <f>(BETAW20T!D272/BETAW20T!I272-1)*100</f>
        <v>0.3242556560399068</v>
      </c>
      <c r="J273" s="40">
        <f>BETAW20T!L272*BETAW20T!I272/1000</f>
        <v>0</v>
      </c>
      <c r="K273" s="17">
        <f>BETAW20T!E272</f>
        <v>37.14873</v>
      </c>
      <c r="L273" s="39">
        <f>BETAW20T!E272/BETAW20T!F272</f>
        <v>1.6151621739130435</v>
      </c>
    </row>
    <row r="274" spans="2:12" x14ac:dyDescent="0.3">
      <c r="B274" s="21">
        <f>BETAW20T!B273</f>
        <v>44022</v>
      </c>
      <c r="C274" s="46">
        <f>BETAW20T!C273/BETAW20T!C274*C275</f>
        <v>81.219288459154612</v>
      </c>
      <c r="D274" s="45">
        <f>BETAW20T!I273/BETAW20T!I274*D275</f>
        <v>80.3381741592803</v>
      </c>
      <c r="E274" s="41">
        <f t="shared" ref="E274:E278" si="52">(D274/C274-1)*100</f>
        <v>-1.0848584327569299</v>
      </c>
      <c r="F274" s="44">
        <f>LN(BETAW20T!C273/BETAW20T!C274)</f>
        <v>3.1153673215650354E-3</v>
      </c>
      <c r="G274" s="43">
        <f>LN(BETAW20T!I273/BETAW20T!I274)</f>
        <v>3.0808471281432836E-3</v>
      </c>
      <c r="H274" s="42">
        <f t="shared" ref="H274:H278" si="53">G274-F274</f>
        <v>-3.4520193421751829E-5</v>
      </c>
      <c r="I274" s="41">
        <f>(BETAW20T!D273/BETAW20T!I273-1)*100</f>
        <v>2.2894287591566975</v>
      </c>
      <c r="J274" s="40">
        <f>BETAW20T!L273*BETAW20T!I273/1000</f>
        <v>0</v>
      </c>
      <c r="K274" s="17">
        <f>BETAW20T!E273</f>
        <v>139.5316</v>
      </c>
      <c r="L274" s="39">
        <f>BETAW20T!E273/BETAW20T!F273</f>
        <v>4.9832714285714284</v>
      </c>
    </row>
    <row r="275" spans="2:12" x14ac:dyDescent="0.3">
      <c r="B275" s="21">
        <f>BETAW20T!B274</f>
        <v>44021</v>
      </c>
      <c r="C275" s="46">
        <f>BETAW20T!C274/BETAW20T!C275*C276</f>
        <v>80.966654270484725</v>
      </c>
      <c r="D275" s="45">
        <f>BETAW20T!I274/BETAW20T!I275*D276</f>
        <v>80.091045404569485</v>
      </c>
      <c r="E275" s="41">
        <f t="shared" si="52"/>
        <v>-1.0814438040012142</v>
      </c>
      <c r="F275" s="44">
        <f>LN(BETAW20T!C274/BETAW20T!C275)</f>
        <v>1.9340201913007359E-3</v>
      </c>
      <c r="G275" s="43">
        <f>LN(BETAW20T!I274/BETAW20T!I275)</f>
        <v>1.9130245966534531E-3</v>
      </c>
      <c r="H275" s="42">
        <f t="shared" si="53"/>
        <v>-2.0995594647282801E-5</v>
      </c>
      <c r="I275" s="41">
        <f>(BETAW20T!D274/BETAW20T!I274-1)*100</f>
        <v>1.11970623362323E-2</v>
      </c>
      <c r="J275" s="40">
        <f>BETAW20T!L274*BETAW20T!I274/1000</f>
        <v>0</v>
      </c>
      <c r="K275" s="17">
        <f>BETAW20T!E274</f>
        <v>24.940799999999999</v>
      </c>
      <c r="L275" s="39">
        <f>BETAW20T!E274/BETAW20T!F274</f>
        <v>1.5588</v>
      </c>
    </row>
    <row r="276" spans="2:12" x14ac:dyDescent="0.3">
      <c r="B276" s="21">
        <f>BETAW20T!B275</f>
        <v>44020</v>
      </c>
      <c r="C276" s="46">
        <f>BETAW20T!C275/BETAW20T!C276*C277</f>
        <v>80.81021445394822</v>
      </c>
      <c r="D276" s="45">
        <f>BETAW20T!I275/BETAW20T!I276*D277</f>
        <v>79.937975724452343</v>
      </c>
      <c r="E276" s="41">
        <f t="shared" si="52"/>
        <v>-1.0793669282896712</v>
      </c>
      <c r="F276" s="44">
        <f>LN(BETAW20T!C275/BETAW20T!C276)</f>
        <v>-7.0863958895519248E-3</v>
      </c>
      <c r="G276" s="43">
        <f>LN(BETAW20T!I275/BETAW20T!I276)</f>
        <v>-7.1047949360070247E-3</v>
      </c>
      <c r="H276" s="42">
        <f t="shared" si="53"/>
        <v>-1.8399046455099856E-5</v>
      </c>
      <c r="I276" s="41">
        <f>(BETAW20T!D275/BETAW20T!I275-1)*100</f>
        <v>5.3251314734659161E-3</v>
      </c>
      <c r="J276" s="40">
        <f>BETAW20T!L275*BETAW20T!I275/1000</f>
        <v>0</v>
      </c>
      <c r="K276" s="17">
        <f>BETAW20T!E275</f>
        <v>123.32169999999999</v>
      </c>
      <c r="L276" s="39">
        <f>BETAW20T!E275/BETAW20T!F275</f>
        <v>3.9781193548387095</v>
      </c>
    </row>
    <row r="277" spans="2:12" x14ac:dyDescent="0.3">
      <c r="B277" s="21">
        <f>BETAW20T!B276</f>
        <v>44019</v>
      </c>
      <c r="C277" s="46">
        <f>BETAW20T!C276/BETAW20T!C277*C278</f>
        <v>81.384901450353325</v>
      </c>
      <c r="D277" s="45">
        <f>BETAW20T!I276/BETAW20T!I277*D278</f>
        <v>80.507940995196563</v>
      </c>
      <c r="E277" s="41">
        <f t="shared" si="52"/>
        <v>-1.0775468662227561</v>
      </c>
      <c r="F277" s="44">
        <f>LN(BETAW20T!C276/BETAW20T!C277)</f>
        <v>-9.7371870852614503E-3</v>
      </c>
      <c r="G277" s="43">
        <f>LN(BETAW20T!I276/BETAW20T!I277)</f>
        <v>-9.758266830390246E-3</v>
      </c>
      <c r="H277" s="42">
        <f t="shared" si="53"/>
        <v>-2.1079745128795707E-5</v>
      </c>
      <c r="I277" s="41">
        <f>(BETAW20T!D276/BETAW20T!I276-1)*100</f>
        <v>0.24457010398282186</v>
      </c>
      <c r="J277" s="40">
        <f>BETAW20T!L276*BETAW20T!I276/1000</f>
        <v>0</v>
      </c>
      <c r="K277" s="17">
        <f>BETAW20T!E276</f>
        <v>179.5839</v>
      </c>
      <c r="L277" s="39">
        <f>BETAW20T!E276/BETAW20T!F276</f>
        <v>6.4137107142857142</v>
      </c>
    </row>
    <row r="278" spans="2:12" x14ac:dyDescent="0.3">
      <c r="B278" s="21">
        <f>BETAW20T!B277</f>
        <v>44018</v>
      </c>
      <c r="C278" s="46">
        <f>BETAW20T!C277/BETAW20T!C278*C279</f>
        <v>82.18123218048845</v>
      </c>
      <c r="D278" s="45">
        <f>BETAW20T!I277/BETAW20T!I278*D279</f>
        <v>81.297404599010576</v>
      </c>
      <c r="E278" s="41">
        <f t="shared" si="52"/>
        <v>-1.0754615841446546</v>
      </c>
      <c r="F278" s="44">
        <f>LN(BETAW20T!C277/BETAW20T!C278)</f>
        <v>9.7189093922712896E-3</v>
      </c>
      <c r="G278" s="43">
        <f>LN(BETAW20T!I277/BETAW20T!I278)</f>
        <v>9.6388596566925697E-3</v>
      </c>
      <c r="H278" s="42">
        <f t="shared" si="53"/>
        <v>-8.0049735578719902E-5</v>
      </c>
      <c r="I278" s="41">
        <f>(BETAW20T!D277/BETAW20T!I277-1)*100</f>
        <v>-0.27603615601160536</v>
      </c>
      <c r="J278" s="40">
        <f>BETAW20T!L277*BETAW20T!I277/1000</f>
        <v>0</v>
      </c>
      <c r="K278" s="17">
        <f>BETAW20T!E277</f>
        <v>124.76519999999999</v>
      </c>
      <c r="L278" s="39">
        <f>BETAW20T!E277/BETAW20T!F277</f>
        <v>3.2832947368421053</v>
      </c>
    </row>
    <row r="279" spans="2:12" x14ac:dyDescent="0.3">
      <c r="B279" s="21">
        <f>BETAW20T!B278</f>
        <v>44015</v>
      </c>
      <c r="C279" s="46">
        <f>BETAW20T!C278/BETAW20T!C279*C280</f>
        <v>81.386388992190447</v>
      </c>
      <c r="D279" s="45">
        <f>BETAW20T!I278/BETAW20T!I279*D280</f>
        <v>80.517554794857915</v>
      </c>
      <c r="E279" s="41">
        <f t="shared" ref="E279:E283" si="54">(D279/C279-1)*100</f>
        <v>-1.0675423840415199</v>
      </c>
      <c r="F279" s="44">
        <f>LN(BETAW20T!C278/BETAW20T!C279)</f>
        <v>-1.6892435750972313E-3</v>
      </c>
      <c r="G279" s="43">
        <f>LN(BETAW20T!I278/BETAW20T!I279)</f>
        <v>-1.7047333640201213E-3</v>
      </c>
      <c r="H279" s="42">
        <f t="shared" ref="H279:H283" si="55">G279-F279</f>
        <v>-1.5489788922889948E-5</v>
      </c>
      <c r="I279" s="41">
        <f>(BETAW20T!D278/BETAW20T!I278-1)*100</f>
        <v>5.2972580785759504E-2</v>
      </c>
      <c r="J279" s="40">
        <f>BETAW20T!L278*BETAW20T!I278/1000</f>
        <v>0</v>
      </c>
      <c r="K279" s="17">
        <f>BETAW20T!E278</f>
        <v>135.50049999999999</v>
      </c>
      <c r="L279" s="39">
        <f>BETAW20T!E278/BETAW20T!F278</f>
        <v>5.8913260869565214</v>
      </c>
    </row>
    <row r="280" spans="2:12" x14ac:dyDescent="0.3">
      <c r="B280" s="21">
        <f>BETAW20T!B279</f>
        <v>44014</v>
      </c>
      <c r="C280" s="46">
        <f>BETAW20T!C279/BETAW20T!C280*C281</f>
        <v>81.523986612123508</v>
      </c>
      <c r="D280" s="45">
        <f>BETAW20T!I279/BETAW20T!I280*D281</f>
        <v>80.654932820087865</v>
      </c>
      <c r="E280" s="41">
        <f t="shared" si="54"/>
        <v>-1.0660099292867597</v>
      </c>
      <c r="F280" s="44">
        <f>LN(BETAW20T!C279/BETAW20T!C280)</f>
        <v>1.7690616717890659E-2</v>
      </c>
      <c r="G280" s="43">
        <f>LN(BETAW20T!I279/BETAW20T!I280)</f>
        <v>1.7659593081004024E-2</v>
      </c>
      <c r="H280" s="42">
        <f t="shared" si="55"/>
        <v>-3.1023636886635259E-5</v>
      </c>
      <c r="I280" s="41">
        <f>(BETAW20T!D279/BETAW20T!I279-1)*100</f>
        <v>0.25750099212236144</v>
      </c>
      <c r="J280" s="40">
        <f>BETAW20T!L279*BETAW20T!I279/1000</f>
        <v>0</v>
      </c>
      <c r="K280" s="17">
        <f>BETAW20T!E279</f>
        <v>155.22999999999999</v>
      </c>
      <c r="L280" s="39">
        <f>BETAW20T!E279/BETAW20T!F279</f>
        <v>3.7860975609756093</v>
      </c>
    </row>
    <row r="281" spans="2:12" x14ac:dyDescent="0.3">
      <c r="B281" s="21">
        <f>BETAW20T!B280</f>
        <v>44013</v>
      </c>
      <c r="C281" s="46">
        <f>BETAW20T!C280/BETAW20T!C281*C282</f>
        <v>80.094458906656783</v>
      </c>
      <c r="D281" s="45">
        <f>BETAW20T!I280/BETAW20T!I281*D282</f>
        <v>79.243102393003738</v>
      </c>
      <c r="E281" s="41">
        <f t="shared" si="54"/>
        <v>-1.062940589492245</v>
      </c>
      <c r="F281" s="44">
        <f>LN(BETAW20T!C280/BETAW20T!C281)</f>
        <v>7.6781117079770915E-3</v>
      </c>
      <c r="G281" s="43">
        <f>LN(BETAW20T!I280/BETAW20T!I281)</f>
        <v>7.6788453243653906E-3</v>
      </c>
      <c r="H281" s="42">
        <f t="shared" si="55"/>
        <v>7.3361638829906595E-7</v>
      </c>
      <c r="I281" s="41">
        <f>(BETAW20T!D280/BETAW20T!I280-1)*100</f>
        <v>-1.3733833398066331E-2</v>
      </c>
      <c r="J281" s="40">
        <f>BETAW20T!L280*BETAW20T!I280/1000</f>
        <v>0</v>
      </c>
      <c r="K281" s="17">
        <f>BETAW20T!E280</f>
        <v>106.45780000000001</v>
      </c>
      <c r="L281" s="39">
        <f>BETAW20T!E280/BETAW20T!F280</f>
        <v>2.7296871794871795</v>
      </c>
    </row>
    <row r="282" spans="2:12" x14ac:dyDescent="0.3">
      <c r="B282" s="21">
        <f>BETAW20T!B281</f>
        <v>44012</v>
      </c>
      <c r="C282" s="46">
        <f>BETAW20T!C281/BETAW20T!C282*C283</f>
        <v>79.481839593405255</v>
      </c>
      <c r="D282" s="45">
        <f>BETAW20T!I281/BETAW20T!I282*D283</f>
        <v>78.636937169724845</v>
      </c>
      <c r="E282" s="41">
        <f t="shared" si="54"/>
        <v>-1.0630131713138091</v>
      </c>
      <c r="F282" s="44">
        <f>LN(BETAW20T!C281/BETAW20T!C282)</f>
        <v>-6.0362074741368245E-3</v>
      </c>
      <c r="G282" s="43">
        <f>LN(BETAW20T!I281/BETAW20T!I282)</f>
        <v>-6.0627020385303071E-3</v>
      </c>
      <c r="H282" s="42">
        <f t="shared" si="55"/>
        <v>-2.6494564393482641E-5</v>
      </c>
      <c r="I282" s="41">
        <f>(BETAW20T!D281/BETAW20T!I281-1)*100</f>
        <v>-1.2136782128702173E-2</v>
      </c>
      <c r="J282" s="40">
        <f>BETAW20T!L281*BETAW20T!I281/1000</f>
        <v>0</v>
      </c>
      <c r="K282" s="17">
        <f>BETAW20T!E281</f>
        <v>54.596620000000001</v>
      </c>
      <c r="L282" s="39">
        <f>BETAW20T!E281/BETAW20T!F281</f>
        <v>2.4816645454545454</v>
      </c>
    </row>
    <row r="283" spans="2:12" x14ac:dyDescent="0.3">
      <c r="B283" s="21">
        <f>BETAW20T!B282</f>
        <v>44011</v>
      </c>
      <c r="C283" s="46">
        <f>BETAW20T!C282/BETAW20T!C283*C284</f>
        <v>79.963059377711687</v>
      </c>
      <c r="D283" s="45">
        <f>BETAW20T!I282/BETAW20T!I283*D284</f>
        <v>79.115137617681583</v>
      </c>
      <c r="E283" s="41">
        <f t="shared" si="54"/>
        <v>-1.0603918442200655</v>
      </c>
      <c r="F283" s="44">
        <f>LN(BETAW20T!C282/BETAW20T!C283)</f>
        <v>5.6900307739850388E-3</v>
      </c>
      <c r="G283" s="43">
        <f>LN(BETAW20T!I282/BETAW20T!I283)</f>
        <v>5.6099208334925458E-3</v>
      </c>
      <c r="H283" s="42">
        <f t="shared" si="55"/>
        <v>-8.0109940492492995E-5</v>
      </c>
      <c r="I283" s="41">
        <f>(BETAW20T!D282/BETAW20T!I282-1)*100</f>
        <v>4.8273060963976988E-2</v>
      </c>
      <c r="J283" s="40">
        <f>BETAW20T!L282*BETAW20T!I282/1000</f>
        <v>0</v>
      </c>
      <c r="K283" s="17">
        <f>BETAW20T!E282</f>
        <v>89.354590000000002</v>
      </c>
      <c r="L283" s="39">
        <f>BETAW20T!E282/BETAW20T!F282</f>
        <v>3.3094292592592591</v>
      </c>
    </row>
    <row r="284" spans="2:12" x14ac:dyDescent="0.3">
      <c r="B284" s="21">
        <f>BETAW20T!B283</f>
        <v>44008</v>
      </c>
      <c r="C284" s="46">
        <f>BETAW20T!C283/BETAW20T!C284*C285</f>
        <v>79.509359117391867</v>
      </c>
      <c r="D284" s="45">
        <f>BETAW20T!I283/BETAW20T!I284*D285</f>
        <v>78.672550558825222</v>
      </c>
      <c r="E284" s="41">
        <f t="shared" ref="E284:E288" si="56">(D284/C284-1)*100</f>
        <v>-1.0524654806123301</v>
      </c>
      <c r="F284" s="44">
        <f>LN(BETAW20T!C283/BETAW20T!C284)</f>
        <v>-1.910532055318415E-2</v>
      </c>
      <c r="G284" s="43">
        <f>LN(BETAW20T!I283/BETAW20T!I284)</f>
        <v>-1.9120313536806034E-2</v>
      </c>
      <c r="H284" s="42">
        <f t="shared" ref="H284:H288" si="57">G284-F284</f>
        <v>-1.4992983621883726E-5</v>
      </c>
      <c r="I284" s="41">
        <f>(BETAW20T!D283/BETAW20T!I283-1)*100</f>
        <v>-1.1938702059214212</v>
      </c>
      <c r="J284" s="40">
        <f>BETAW20T!L283*BETAW20T!I283/1000</f>
        <v>0</v>
      </c>
      <c r="K284" s="17">
        <f>BETAW20T!E283</f>
        <v>181.89610000000002</v>
      </c>
      <c r="L284" s="39">
        <f>BETAW20T!E283/BETAW20T!F283</f>
        <v>3.9542630434782611</v>
      </c>
    </row>
    <row r="285" spans="2:12" x14ac:dyDescent="0.3">
      <c r="B285" s="21">
        <f>BETAW20T!B284</f>
        <v>44007</v>
      </c>
      <c r="C285" s="46">
        <f>BETAW20T!C284/BETAW20T!C285*C286</f>
        <v>81.043014751456568</v>
      </c>
      <c r="D285" s="45">
        <f>BETAW20T!I284/BETAW20T!I285*D286</f>
        <v>80.191267294094047</v>
      </c>
      <c r="E285" s="41">
        <f t="shared" si="56"/>
        <v>-1.0509819507266149</v>
      </c>
      <c r="F285" s="44">
        <f>LN(BETAW20T!C284/BETAW20T!C285)</f>
        <v>5.1065193644570994E-3</v>
      </c>
      <c r="G285" s="43">
        <f>LN(BETAW20T!I284/BETAW20T!I285)</f>
        <v>5.0821949794376759E-3</v>
      </c>
      <c r="H285" s="42">
        <f t="shared" si="57"/>
        <v>-2.4324385019423508E-5</v>
      </c>
      <c r="I285" s="41">
        <f>(BETAW20T!D284/BETAW20T!I284-1)*100</f>
        <v>-0.90081745555252724</v>
      </c>
      <c r="J285" s="40">
        <f>BETAW20T!L284*BETAW20T!I284/1000</f>
        <v>0</v>
      </c>
      <c r="K285" s="17">
        <f>BETAW20T!E284</f>
        <v>204.64150000000001</v>
      </c>
      <c r="L285" s="39">
        <f>BETAW20T!E284/BETAW20T!F284</f>
        <v>5.8469000000000007</v>
      </c>
    </row>
    <row r="286" spans="2:12" x14ac:dyDescent="0.3">
      <c r="B286" s="21">
        <f>BETAW20T!B285</f>
        <v>44006</v>
      </c>
      <c r="C286" s="46">
        <f>BETAW20T!C285/BETAW20T!C286*C287</f>
        <v>80.630221891657385</v>
      </c>
      <c r="D286" s="45">
        <f>BETAW20T!I285/BETAW20T!I286*D287</f>
        <v>79.784753504205</v>
      </c>
      <c r="E286" s="41">
        <f t="shared" si="56"/>
        <v>-1.0485750474411915</v>
      </c>
      <c r="F286" s="44">
        <f>LN(BETAW20T!C285/BETAW20T!C286)</f>
        <v>-2.3135841128302644E-2</v>
      </c>
      <c r="G286" s="43">
        <f>LN(BETAW20T!I285/BETAW20T!I286)</f>
        <v>-2.3150833017965437E-2</v>
      </c>
      <c r="H286" s="42">
        <f t="shared" si="57"/>
        <v>-1.4991889662793745E-5</v>
      </c>
      <c r="I286" s="41">
        <f>(BETAW20T!D285/BETAW20T!I285-1)*100</f>
        <v>0.4775369922808359</v>
      </c>
      <c r="J286" s="40">
        <f>BETAW20T!L285*BETAW20T!I285/1000</f>
        <v>0</v>
      </c>
      <c r="K286" s="17">
        <f>BETAW20T!E285</f>
        <v>196.42010000000002</v>
      </c>
      <c r="L286" s="39">
        <f>BETAW20T!E285/BETAW20T!F285</f>
        <v>4.6766690476190478</v>
      </c>
    </row>
    <row r="287" spans="2:12" x14ac:dyDescent="0.3">
      <c r="B287" s="21">
        <f>BETAW20T!B286</f>
        <v>44005</v>
      </c>
      <c r="C287" s="46">
        <f>BETAW20T!C286/BETAW20T!C287*C288</f>
        <v>82.517416635676241</v>
      </c>
      <c r="D287" s="45">
        <f>BETAW20T!I286/BETAW20T!I287*D288</f>
        <v>81.65338372438481</v>
      </c>
      <c r="E287" s="41">
        <f t="shared" si="56"/>
        <v>-1.0470915674762771</v>
      </c>
      <c r="F287" s="44">
        <f>LN(BETAW20T!C286/BETAW20T!C287)</f>
        <v>1.5978728558531715E-2</v>
      </c>
      <c r="G287" s="43">
        <f>LN(BETAW20T!I286/BETAW20T!I287)</f>
        <v>1.5968805057512584E-2</v>
      </c>
      <c r="H287" s="42">
        <f t="shared" si="57"/>
        <v>-9.9235010191309203E-6</v>
      </c>
      <c r="I287" s="41">
        <f>(BETAW20T!D286/BETAW20T!I286-1)*100</f>
        <v>1.3824720256105927E-2</v>
      </c>
      <c r="J287" s="40">
        <f>BETAW20T!L286*BETAW20T!I286/1000</f>
        <v>0</v>
      </c>
      <c r="K287" s="17">
        <f>BETAW20T!E286</f>
        <v>367.274</v>
      </c>
      <c r="L287" s="39">
        <f>BETAW20T!E286/BETAW20T!F286</f>
        <v>8.3471363636363645</v>
      </c>
    </row>
    <row r="288" spans="2:12" x14ac:dyDescent="0.3">
      <c r="B288" s="21">
        <f>BETAW20T!B287</f>
        <v>44004</v>
      </c>
      <c r="C288" s="46">
        <f>BETAW20T!C287/BETAW20T!C288*C289</f>
        <v>81.209371513573842</v>
      </c>
      <c r="D288" s="45">
        <f>BETAW20T!I287/BETAW20T!I288*D289</f>
        <v>80.359832479377502</v>
      </c>
      <c r="E288" s="41">
        <f t="shared" si="56"/>
        <v>-1.0461096033163364</v>
      </c>
      <c r="F288" s="44">
        <f>LN(BETAW20T!C287/BETAW20T!C288)</f>
        <v>-5.9931542906167682E-3</v>
      </c>
      <c r="G288" s="43">
        <f>LN(BETAW20T!I287/BETAW20T!I288)</f>
        <v>-6.0473965468185219E-3</v>
      </c>
      <c r="H288" s="42">
        <f t="shared" si="57"/>
        <v>-5.4242256201753741E-5</v>
      </c>
      <c r="I288" s="41">
        <f>(BETAW20T!D287/BETAW20T!I287-1)*100</f>
        <v>0.23298474244730638</v>
      </c>
      <c r="J288" s="40">
        <f>BETAW20T!L287*BETAW20T!I287/1000</f>
        <v>0</v>
      </c>
      <c r="K288" s="17">
        <f>BETAW20T!E287</f>
        <v>158.1465</v>
      </c>
      <c r="L288" s="39">
        <f>BETAW20T!E287/BETAW20T!F287</f>
        <v>4.3929583333333335</v>
      </c>
    </row>
    <row r="289" spans="2:12" x14ac:dyDescent="0.3">
      <c r="B289" s="21">
        <f>BETAW20T!B288</f>
        <v>44001</v>
      </c>
      <c r="C289" s="46">
        <f>BETAW20T!C288/BETAW20T!C289*C290</f>
        <v>81.697533159786815</v>
      </c>
      <c r="D289" s="45">
        <f>BETAW20T!I288/BETAW20T!I289*D290</f>
        <v>80.847272639272262</v>
      </c>
      <c r="E289" s="41">
        <f t="shared" ref="E289:E293" si="58">(D289/C289-1)*100</f>
        <v>-1.0407419754664859</v>
      </c>
      <c r="F289" s="44">
        <f>LN(BETAW20T!C288/BETAW20T!C289)</f>
        <v>6.6527970080768337E-3</v>
      </c>
      <c r="G289" s="43">
        <f>LN(BETAW20T!I288/BETAW20T!I289)</f>
        <v>6.5725601461767797E-3</v>
      </c>
      <c r="H289" s="42">
        <f t="shared" ref="H289:H293" si="59">G289-F289</f>
        <v>-8.0236861900053955E-5</v>
      </c>
      <c r="I289" s="41">
        <f>(BETAW20T!D288/BETAW20T!I288-1)*100</f>
        <v>0.11656273735984879</v>
      </c>
      <c r="J289" s="40">
        <f>BETAW20T!L288*BETAW20T!I288/1000</f>
        <v>0</v>
      </c>
      <c r="K289" s="17">
        <f>BETAW20T!E288</f>
        <v>140.08349999999999</v>
      </c>
      <c r="L289" s="39">
        <f>BETAW20T!E288/BETAW20T!F288</f>
        <v>4.8304655172413788</v>
      </c>
    </row>
    <row r="290" spans="2:12" x14ac:dyDescent="0.3">
      <c r="B290" s="21">
        <f>BETAW20T!B289</f>
        <v>44000</v>
      </c>
      <c r="C290" s="46">
        <f>BETAW20T!C289/BETAW20T!C290*C291</f>
        <v>81.15582000743774</v>
      </c>
      <c r="D290" s="45">
        <f>BETAW20T!I289/BETAW20T!I290*D291</f>
        <v>80.317641500061754</v>
      </c>
      <c r="E290" s="41">
        <f t="shared" si="58"/>
        <v>-1.0328014765905502</v>
      </c>
      <c r="F290" s="44">
        <f>LN(BETAW20T!C289/BETAW20T!C290)</f>
        <v>4.4916236606033976E-3</v>
      </c>
      <c r="G290" s="43">
        <f>LN(BETAW20T!I289/BETAW20T!I290)</f>
        <v>4.4861000277057533E-3</v>
      </c>
      <c r="H290" s="42">
        <f t="shared" si="59"/>
        <v>-5.5236328976443483E-6</v>
      </c>
      <c r="I290" s="41">
        <f>(BETAW20T!D289/BETAW20T!I289-1)*100</f>
        <v>-9.0315837891097317E-3</v>
      </c>
      <c r="J290" s="40">
        <f>BETAW20T!L289*BETAW20T!I289/1000</f>
        <v>0</v>
      </c>
      <c r="K290" s="17">
        <f>BETAW20T!E289</f>
        <v>47.46895</v>
      </c>
      <c r="L290" s="39">
        <f>BETAW20T!E289/BETAW20T!F289</f>
        <v>2.1576795454545454</v>
      </c>
    </row>
    <row r="291" spans="2:12" x14ac:dyDescent="0.3">
      <c r="B291" s="21">
        <f>BETAW20T!B290</f>
        <v>43999</v>
      </c>
      <c r="C291" s="46">
        <f>BETAW20T!C290/BETAW20T!C291*C292</f>
        <v>80.792116028263322</v>
      </c>
      <c r="D291" s="45">
        <f>BETAW20T!I290/BETAW20T!I291*D292</f>
        <v>79.958135519122678</v>
      </c>
      <c r="E291" s="41">
        <f t="shared" si="58"/>
        <v>-1.0322548166072254</v>
      </c>
      <c r="F291" s="44">
        <f>LN(BETAW20T!C290/BETAW20T!C291)</f>
        <v>-5.6792776952664268E-3</v>
      </c>
      <c r="G291" s="43">
        <f>LN(BETAW20T!I290/BETAW20T!I291)</f>
        <v>-5.7084896093724611E-3</v>
      </c>
      <c r="H291" s="42">
        <f t="shared" si="59"/>
        <v>-2.9211914106034263E-5</v>
      </c>
      <c r="I291" s="41">
        <f>(BETAW20T!D290/BETAW20T!I290-1)*100</f>
        <v>1.2999045790818009E-2</v>
      </c>
      <c r="J291" s="40">
        <f>BETAW20T!L290*BETAW20T!I290/1000</f>
        <v>0</v>
      </c>
      <c r="K291" s="17">
        <f>BETAW20T!E290</f>
        <v>126.509</v>
      </c>
      <c r="L291" s="39">
        <f>BETAW20T!E290/BETAW20T!F290</f>
        <v>2.4805686274509804</v>
      </c>
    </row>
    <row r="292" spans="2:12" x14ac:dyDescent="0.3">
      <c r="B292" s="21">
        <f>BETAW20T!B291</f>
        <v>43998</v>
      </c>
      <c r="C292" s="46">
        <f>BETAW20T!C291/BETAW20T!C292*C293</f>
        <v>81.252262303210642</v>
      </c>
      <c r="D292" s="45">
        <f>BETAW20T!I291/BETAW20T!I292*D293</f>
        <v>80.415880979480789</v>
      </c>
      <c r="E292" s="41">
        <f t="shared" si="58"/>
        <v>-1.0293637371089015</v>
      </c>
      <c r="F292" s="44">
        <f>LN(BETAW20T!C291/BETAW20T!C292)</f>
        <v>3.1942128986308459E-2</v>
      </c>
      <c r="G292" s="43">
        <f>LN(BETAW20T!I291/BETAW20T!I292)</f>
        <v>3.1934608633410397E-2</v>
      </c>
      <c r="H292" s="42">
        <f t="shared" si="59"/>
        <v>-7.5203528980619105E-6</v>
      </c>
      <c r="I292" s="41">
        <f>(BETAW20T!D291/BETAW20T!I291-1)*100</f>
        <v>-3.808780595471184E-4</v>
      </c>
      <c r="J292" s="40">
        <f>BETAW20T!L291*BETAW20T!I291/1000</f>
        <v>0</v>
      </c>
      <c r="K292" s="17">
        <f>BETAW20T!E291</f>
        <v>568.43259999999998</v>
      </c>
      <c r="L292" s="39">
        <f>BETAW20T!E291/BETAW20T!F291</f>
        <v>9.9725017543859646</v>
      </c>
    </row>
    <row r="293" spans="2:12" x14ac:dyDescent="0.3">
      <c r="B293" s="21">
        <f>BETAW20T!B292</f>
        <v>43997</v>
      </c>
      <c r="C293" s="46">
        <f>BETAW20T!C292/BETAW20T!C293*C294</f>
        <v>78.697905045246102</v>
      </c>
      <c r="D293" s="45">
        <f>BETAW20T!I292/BETAW20T!I293*D294</f>
        <v>77.888403094921372</v>
      </c>
      <c r="E293" s="41">
        <f t="shared" si="58"/>
        <v>-1.0286194401989746</v>
      </c>
      <c r="F293" s="44">
        <f>LN(BETAW20T!C292/BETAW20T!C293)</f>
        <v>-2.6833459464380271E-2</v>
      </c>
      <c r="G293" s="43">
        <f>LN(BETAW20T!I292/BETAW20T!I293)</f>
        <v>-2.6903583089313805E-2</v>
      </c>
      <c r="H293" s="42">
        <f t="shared" si="59"/>
        <v>-7.0123624933533801E-5</v>
      </c>
      <c r="I293" s="41">
        <f>(BETAW20T!D292/BETAW20T!I292-1)*100</f>
        <v>3.4408776266481311E-3</v>
      </c>
      <c r="J293" s="40">
        <f>BETAW20T!L292*BETAW20T!I292/1000</f>
        <v>0</v>
      </c>
      <c r="K293" s="17">
        <f>BETAW20T!E292</f>
        <v>1474.366</v>
      </c>
      <c r="L293" s="39">
        <f>BETAW20T!E292/BETAW20T!F292</f>
        <v>13.90911320754717</v>
      </c>
    </row>
    <row r="294" spans="2:12" x14ac:dyDescent="0.3">
      <c r="B294" s="21">
        <f>BETAW20T!B293</f>
        <v>43994</v>
      </c>
      <c r="C294" s="46">
        <f>BETAW20T!C293/BETAW20T!C294*C295</f>
        <v>80.838229825213872</v>
      </c>
      <c r="D294" s="45">
        <f>BETAW20T!I293/BETAW20T!I294*D295</f>
        <v>80.01232263550294</v>
      </c>
      <c r="E294" s="41">
        <f t="shared" ref="E294:E297" si="60">(D294/C294-1)*100</f>
        <v>-1.0216789648866409</v>
      </c>
      <c r="F294" s="44">
        <f>LN(BETAW20T!C293/BETAW20T!C294)</f>
        <v>-2.8844433339441807E-2</v>
      </c>
      <c r="G294" s="43">
        <f>LN(BETAW20T!I293/BETAW20T!I294)</f>
        <v>-2.8887493616590976E-2</v>
      </c>
      <c r="H294" s="42">
        <f t="shared" ref="H294:H297" si="61">G294-F294</f>
        <v>-4.3060277149169213E-5</v>
      </c>
      <c r="I294" s="41">
        <f>(BETAW20T!D293/BETAW20T!I293-1)*100</f>
        <v>1.0998621225133398E-2</v>
      </c>
      <c r="J294" s="40">
        <f>BETAW20T!L293*BETAW20T!I293/1000</f>
        <v>0</v>
      </c>
      <c r="K294" s="17">
        <f>BETAW20T!E293</f>
        <v>1203.1969999999999</v>
      </c>
      <c r="L294" s="39">
        <f>BETAW20T!E293/BETAW20T!F293</f>
        <v>8.2410753424657521</v>
      </c>
    </row>
    <row r="295" spans="2:12" x14ac:dyDescent="0.3">
      <c r="B295" s="21">
        <f>BETAW20T!B294</f>
        <v>43992</v>
      </c>
      <c r="C295" s="46">
        <f>BETAW20T!C294/BETAW20T!C295*C296</f>
        <v>83.203917193504438</v>
      </c>
      <c r="D295" s="45">
        <f>BETAW20T!I294/BETAW20T!I295*D296</f>
        <v>82.357386529114009</v>
      </c>
      <c r="E295" s="41">
        <f t="shared" si="60"/>
        <v>-1.0174168391876126</v>
      </c>
      <c r="F295" s="44">
        <f>LN(BETAW20T!C294/BETAW20T!C295)</f>
        <v>3.0439334380904506E-3</v>
      </c>
      <c r="G295" s="43">
        <f>LN(BETAW20T!I294/BETAW20T!I295)</f>
        <v>3.0090995758686946E-3</v>
      </c>
      <c r="H295" s="42">
        <f t="shared" si="61"/>
        <v>-3.4833862221755971E-5</v>
      </c>
      <c r="I295" s="41">
        <f>(BETAW20T!D294/BETAW20T!I294-1)*100</f>
        <v>5.0395031129912837E-3</v>
      </c>
      <c r="J295" s="40">
        <f>BETAW20T!L294*BETAW20T!I294/1000</f>
        <v>0</v>
      </c>
      <c r="K295" s="17">
        <f>BETAW20T!E294</f>
        <v>184.1131</v>
      </c>
      <c r="L295" s="39">
        <f>BETAW20T!E294/BETAW20T!F294</f>
        <v>3.347510909090909</v>
      </c>
    </row>
    <row r="296" spans="2:12" x14ac:dyDescent="0.3">
      <c r="B296" s="21">
        <f>BETAW20T!B295</f>
        <v>43991</v>
      </c>
      <c r="C296" s="46">
        <f>BETAW20T!C295/BETAW20T!C296*C297</f>
        <v>82.951035081195016</v>
      </c>
      <c r="D296" s="45">
        <f>BETAW20T!I295/BETAW20T!I296*D297</f>
        <v>82.109937438430848</v>
      </c>
      <c r="E296" s="41">
        <f t="shared" si="60"/>
        <v>-1.0139688334701025</v>
      </c>
      <c r="F296" s="44">
        <f>LN(BETAW20T!C295/BETAW20T!C296)</f>
        <v>-3.0796893326023342E-3</v>
      </c>
      <c r="G296" s="43">
        <f>LN(BETAW20T!I295/BETAW20T!I296)</f>
        <v>-3.1030635993448512E-3</v>
      </c>
      <c r="H296" s="42">
        <f t="shared" si="61"/>
        <v>-2.3374266742517014E-5</v>
      </c>
      <c r="I296" s="41">
        <f>(BETAW20T!D295/BETAW20T!I295-1)*100</f>
        <v>1.8181003503814352E-2</v>
      </c>
      <c r="J296" s="40">
        <f>BETAW20T!L295*BETAW20T!I295/1000</f>
        <v>0</v>
      </c>
      <c r="K296" s="17">
        <f>BETAW20T!E295</f>
        <v>588.89880000000005</v>
      </c>
      <c r="L296" s="39">
        <f>BETAW20T!E295/BETAW20T!F295</f>
        <v>6.071121649484537</v>
      </c>
    </row>
    <row r="297" spans="2:12" x14ac:dyDescent="0.3">
      <c r="B297" s="21">
        <f>BETAW20T!B296</f>
        <v>43990</v>
      </c>
      <c r="C297" s="46">
        <f>BETAW20T!C296/BETAW20T!C297*C298</f>
        <v>83.206892277178653</v>
      </c>
      <c r="D297" s="45">
        <f>BETAW20T!I296/BETAW20T!I297*D298</f>
        <v>82.365125524103121</v>
      </c>
      <c r="E297" s="41">
        <f t="shared" si="60"/>
        <v>-1.0116550805328028</v>
      </c>
      <c r="F297" s="44">
        <f>LN(BETAW20T!C296/BETAW20T!C297)</f>
        <v>-6.6125354631228121E-4</v>
      </c>
      <c r="G297" s="43">
        <f>LN(BETAW20T!I296/BETAW20T!I297)</f>
        <v>-7.2981559350509021E-4</v>
      </c>
      <c r="H297" s="42">
        <f t="shared" si="61"/>
        <v>-6.8562047192808999E-5</v>
      </c>
      <c r="I297" s="41">
        <f>(BETAW20T!D296/BETAW20T!I296-1)*100</f>
        <v>-0.19591946591066556</v>
      </c>
      <c r="J297" s="40">
        <f>BETAW20T!L296*BETAW20T!I296/1000</f>
        <v>0</v>
      </c>
      <c r="K297" s="17">
        <f>BETAW20T!E296</f>
        <v>897.26690000000008</v>
      </c>
      <c r="L297" s="39">
        <f>BETAW20T!E296/BETAW20T!F296</f>
        <v>6.9020530769230772</v>
      </c>
    </row>
    <row r="298" spans="2:12" x14ac:dyDescent="0.3">
      <c r="B298" s="21">
        <f>BETAW20T!B297</f>
        <v>43987</v>
      </c>
      <c r="C298" s="46">
        <f>BETAW20T!C297/BETAW20T!C298*C299</f>
        <v>83.261931325151878</v>
      </c>
      <c r="D298" s="45">
        <f>BETAW20T!I297/BETAW20T!I298*D299</f>
        <v>82.425258817510155</v>
      </c>
      <c r="E298" s="41">
        <f t="shared" ref="E298:E302" si="62">(D298/C298-1)*100</f>
        <v>-1.0048680042916369</v>
      </c>
      <c r="F298" s="44">
        <f>LN(BETAW20T!C297/BETAW20T!C298)</f>
        <v>3.0799667438060483E-2</v>
      </c>
      <c r="G298" s="43">
        <f>LN(BETAW20T!I297/BETAW20T!I298)</f>
        <v>3.0778707419776619E-2</v>
      </c>
      <c r="H298" s="42">
        <f t="shared" ref="H298:H302" si="63">G298-F298</f>
        <v>-2.0960018283864429E-5</v>
      </c>
      <c r="I298" s="41">
        <f>(BETAW20T!D297/BETAW20T!I297-1)*100</f>
        <v>-9.3260585345689151E-2</v>
      </c>
      <c r="J298" s="40">
        <f>BETAW20T!L297*BETAW20T!I297/1000</f>
        <v>0</v>
      </c>
      <c r="K298" s="17">
        <f>BETAW20T!E297</f>
        <v>1074.598</v>
      </c>
      <c r="L298" s="39">
        <f>BETAW20T!E297/BETAW20T!F297</f>
        <v>7.6757</v>
      </c>
    </row>
    <row r="299" spans="2:12" x14ac:dyDescent="0.3">
      <c r="B299" s="21">
        <f>BETAW20T!B298</f>
        <v>43986</v>
      </c>
      <c r="C299" s="46">
        <f>BETAW20T!C298/BETAW20T!C299*C300</f>
        <v>80.736581133011057</v>
      </c>
      <c r="D299" s="45">
        <f>BETAW20T!I298/BETAW20T!I299*D300</f>
        <v>79.926960314439313</v>
      </c>
      <c r="E299" s="41">
        <f t="shared" si="62"/>
        <v>-1.0027930427694454</v>
      </c>
      <c r="F299" s="44">
        <f>LN(BETAW20T!C298/BETAW20T!C299)</f>
        <v>1.1110127495989719E-2</v>
      </c>
      <c r="G299" s="43">
        <f>LN(BETAW20T!I298/BETAW20T!I299)</f>
        <v>1.1080571863399294E-2</v>
      </c>
      <c r="H299" s="42">
        <f t="shared" si="63"/>
        <v>-2.9555632590425041E-5</v>
      </c>
      <c r="I299" s="41">
        <f>(BETAW20T!D298/BETAW20T!I298-1)*100</f>
        <v>1.910771066171435E-2</v>
      </c>
      <c r="J299" s="40">
        <f>BETAW20T!L298*BETAW20T!I298/1000</f>
        <v>0</v>
      </c>
      <c r="K299" s="17">
        <f>BETAW20T!E298</f>
        <v>357.60290000000003</v>
      </c>
      <c r="L299" s="39">
        <f>BETAW20T!E298/BETAW20T!F298</f>
        <v>4.3610109756097568</v>
      </c>
    </row>
    <row r="300" spans="2:12" x14ac:dyDescent="0.3">
      <c r="B300" s="21">
        <f>BETAW20T!B299</f>
        <v>43985</v>
      </c>
      <c r="C300" s="46">
        <f>BETAW20T!C299/BETAW20T!C300*C301</f>
        <v>79.844551878021591</v>
      </c>
      <c r="D300" s="45">
        <f>BETAW20T!I299/BETAW20T!I300*D301</f>
        <v>79.046212493047975</v>
      </c>
      <c r="E300" s="41">
        <f t="shared" si="62"/>
        <v>-0.99986707445391954</v>
      </c>
      <c r="F300" s="44">
        <f>LN(BETAW20T!C299/BETAW20T!C300)</f>
        <v>1.7402365406897907E-2</v>
      </c>
      <c r="G300" s="43">
        <f>LN(BETAW20T!I299/BETAW20T!I300)</f>
        <v>1.7348029409758978E-2</v>
      </c>
      <c r="H300" s="42">
        <f t="shared" si="63"/>
        <v>-5.4335997138929559E-5</v>
      </c>
      <c r="I300" s="41">
        <f>(BETAW20T!D299/BETAW20T!I299-1)*100</f>
        <v>-9.7362142261914197E-2</v>
      </c>
      <c r="J300" s="40">
        <f>BETAW20T!L299*BETAW20T!I299/1000</f>
        <v>601.18532691324697</v>
      </c>
      <c r="K300" s="17">
        <f>BETAW20T!E299</f>
        <v>574.48540000000003</v>
      </c>
      <c r="L300" s="39">
        <f>BETAW20T!E299/BETAW20T!F299</f>
        <v>5.6879742574257426</v>
      </c>
    </row>
    <row r="301" spans="2:12" x14ac:dyDescent="0.3">
      <c r="B301" s="21">
        <f>BETAW20T!B300</f>
        <v>43984</v>
      </c>
      <c r="C301" s="46">
        <f>BETAW20T!C300/BETAW20T!C301*C302</f>
        <v>78.467088136853846</v>
      </c>
      <c r="D301" s="45">
        <f>BETAW20T!I300/BETAW20T!I301*D302</f>
        <v>77.686742630236893</v>
      </c>
      <c r="E301" s="41">
        <f t="shared" si="62"/>
        <v>-0.9944876573678374</v>
      </c>
      <c r="F301" s="44">
        <f>LN(BETAW20T!C300/BETAW20T!C301)</f>
        <v>1.6380071838901502E-3</v>
      </c>
      <c r="G301" s="43">
        <f>LN(BETAW20T!I300/BETAW20T!I301)</f>
        <v>1.6078495727247851E-3</v>
      </c>
      <c r="H301" s="42">
        <f t="shared" si="63"/>
        <v>-3.0157611165365118E-5</v>
      </c>
      <c r="I301" s="41">
        <f>(BETAW20T!D300/BETAW20T!I300-1)*100</f>
        <v>-9.239125224077549E-2</v>
      </c>
      <c r="J301" s="40">
        <f>BETAW20T!L300*BETAW20T!I300/1000</f>
        <v>0</v>
      </c>
      <c r="K301" s="17">
        <f>BETAW20T!E300</f>
        <v>331.12140000000005</v>
      </c>
      <c r="L301" s="39">
        <f>BETAW20T!E300/BETAW20T!F300</f>
        <v>4.535909589041097</v>
      </c>
    </row>
    <row r="302" spans="2:12" x14ac:dyDescent="0.3">
      <c r="B302" s="21">
        <f>BETAW20T!B301</f>
        <v>43983</v>
      </c>
      <c r="C302" s="46">
        <f>BETAW20T!C301/BETAW20T!C302*C303</f>
        <v>78.338663691582994</v>
      </c>
      <c r="D302" s="45">
        <f>BETAW20T!I301/BETAW20T!I302*D303</f>
        <v>77.561934397611878</v>
      </c>
      <c r="E302" s="41">
        <f t="shared" si="62"/>
        <v>-0.99150184260108354</v>
      </c>
      <c r="F302" s="44">
        <f>LN(BETAW20T!C301/BETAW20T!C302)</f>
        <v>6.2891392212151113E-3</v>
      </c>
      <c r="G302" s="43">
        <f>LN(BETAW20T!I301/BETAW20T!I302)</f>
        <v>6.2242055564372782E-3</v>
      </c>
      <c r="H302" s="42">
        <f t="shared" si="63"/>
        <v>-6.4933664777833133E-5</v>
      </c>
      <c r="I302" s="41">
        <f>(BETAW20T!D301/BETAW20T!I301-1)*100</f>
        <v>1.7517997541327546E-2</v>
      </c>
      <c r="J302" s="40">
        <f>BETAW20T!L301*BETAW20T!I301/1000</f>
        <v>0</v>
      </c>
      <c r="K302" s="17">
        <f>BETAW20T!E301</f>
        <v>286.40270000000004</v>
      </c>
      <c r="L302" s="39">
        <f>BETAW20T!E301/BETAW20T!F301</f>
        <v>4.7733783333333344</v>
      </c>
    </row>
    <row r="303" spans="2:12" x14ac:dyDescent="0.3">
      <c r="B303" s="21">
        <f>BETAW20T!B302</f>
        <v>43980</v>
      </c>
      <c r="C303" s="46">
        <f>BETAW20T!C302/BETAW20T!C303*C304</f>
        <v>77.847526961695792</v>
      </c>
      <c r="D303" s="45">
        <f>BETAW20T!I302/BETAW20T!I303*D304</f>
        <v>77.080672265487721</v>
      </c>
      <c r="E303" s="41">
        <f t="shared" ref="E303:E307" si="64">(D303/C303-1)*100</f>
        <v>-0.98507264923829441</v>
      </c>
      <c r="F303" s="44">
        <f>LN(BETAW20T!C302/BETAW20T!C303)</f>
        <v>2.4456789539631166E-3</v>
      </c>
      <c r="G303" s="43">
        <f>LN(BETAW20T!I302/BETAW20T!I303)</f>
        <v>2.4271520838168989E-3</v>
      </c>
      <c r="H303" s="42">
        <f t="shared" ref="H303:H307" si="65">G303-F303</f>
        <v>-1.8526870146217712E-5</v>
      </c>
      <c r="I303" s="41">
        <f>(BETAW20T!D302/BETAW20T!I302-1)*100</f>
        <v>0.30082970596372327</v>
      </c>
      <c r="J303" s="40">
        <f>BETAW20T!L302*BETAW20T!I302/1000</f>
        <v>0</v>
      </c>
      <c r="K303" s="17">
        <f>BETAW20T!E302</f>
        <v>329.35250000000002</v>
      </c>
      <c r="L303" s="39">
        <f>BETAW20T!E302/BETAW20T!F302</f>
        <v>5.1461328125000003</v>
      </c>
    </row>
    <row r="304" spans="2:12" x14ac:dyDescent="0.3">
      <c r="B304" s="21">
        <f>BETAW20T!B303</f>
        <v>43979</v>
      </c>
      <c r="C304" s="46">
        <f>BETAW20T!C303/BETAW20T!C304*C305</f>
        <v>77.657369530184695</v>
      </c>
      <c r="D304" s="45">
        <f>BETAW20T!I303/BETAW20T!I304*D305</f>
        <v>76.893812611309599</v>
      </c>
      <c r="E304" s="41">
        <f t="shared" si="64"/>
        <v>-0.98323819554344549</v>
      </c>
      <c r="F304" s="44">
        <f>LN(BETAW20T!C303/BETAW20T!C304)</f>
        <v>6.3380640461699767E-3</v>
      </c>
      <c r="G304" s="43">
        <f>LN(BETAW20T!I303/BETAW20T!I304)</f>
        <v>6.3352296640108519E-3</v>
      </c>
      <c r="H304" s="42">
        <f t="shared" si="65"/>
        <v>-2.8343821591248278E-6</v>
      </c>
      <c r="I304" s="41">
        <f>(BETAW20T!D303/BETAW20T!I303-1)*100</f>
        <v>-7.1008252177051645E-2</v>
      </c>
      <c r="J304" s="40">
        <f>BETAW20T!L303*BETAW20T!I303/1000</f>
        <v>0</v>
      </c>
      <c r="K304" s="17">
        <f>BETAW20T!E303</f>
        <v>740.68190000000004</v>
      </c>
      <c r="L304" s="39">
        <f>BETAW20T!E303/BETAW20T!F303</f>
        <v>7.4816353535353537</v>
      </c>
    </row>
    <row r="305" spans="2:12" x14ac:dyDescent="0.3">
      <c r="B305" s="21">
        <f>BETAW20T!B304</f>
        <v>43978</v>
      </c>
      <c r="C305" s="46">
        <f>BETAW20T!C304/BETAW20T!C305*C306</f>
        <v>77.166728647576548</v>
      </c>
      <c r="D305" s="45">
        <f>BETAW20T!I304/BETAW20T!I305*D306</f>
        <v>76.4082124670295</v>
      </c>
      <c r="E305" s="41">
        <f t="shared" si="64"/>
        <v>-0.98295754380262057</v>
      </c>
      <c r="F305" s="44">
        <f>LN(BETAW20T!C304/BETAW20T!C305)</f>
        <v>-1.2393843195760799E-3</v>
      </c>
      <c r="G305" s="43">
        <f>LN(BETAW20T!I304/BETAW20T!I305)</f>
        <v>-1.2817149960274046E-3</v>
      </c>
      <c r="H305" s="42">
        <f t="shared" si="65"/>
        <v>-4.2330676451324788E-5</v>
      </c>
      <c r="I305" s="41">
        <f>(BETAW20T!D304/BETAW20T!I304-1)*100</f>
        <v>1.3415573189656804E-2</v>
      </c>
      <c r="J305" s="40">
        <f>BETAW20T!L304*BETAW20T!I304/1000</f>
        <v>0</v>
      </c>
      <c r="K305" s="17">
        <f>BETAW20T!E304</f>
        <v>1431.3019999999999</v>
      </c>
      <c r="L305" s="39">
        <f>BETAW20T!E304/BETAW20T!F304</f>
        <v>7.6133085106382969</v>
      </c>
    </row>
    <row r="306" spans="2:12" x14ac:dyDescent="0.3">
      <c r="B306" s="21">
        <f>BETAW20T!B305</f>
        <v>43977</v>
      </c>
      <c r="C306" s="46">
        <f>BETAW20T!C305/BETAW20T!C306*C307</f>
        <v>77.26242717243089</v>
      </c>
      <c r="D306" s="45">
        <f>BETAW20T!I305/BETAW20T!I306*D307</f>
        <v>76.506208807041773</v>
      </c>
      <c r="E306" s="41">
        <f t="shared" si="64"/>
        <v>-0.97876599670033704</v>
      </c>
      <c r="F306" s="44">
        <f>LN(BETAW20T!C305/BETAW20T!C306)</f>
        <v>3.8740014429323087E-2</v>
      </c>
      <c r="G306" s="43">
        <f>LN(BETAW20T!I305/BETAW20T!I306)</f>
        <v>3.8741936134824961E-2</v>
      </c>
      <c r="H306" s="42">
        <f t="shared" si="65"/>
        <v>1.9217055018741491E-6</v>
      </c>
      <c r="I306" s="41">
        <f>(BETAW20T!D305/BETAW20T!I305-1)*100</f>
        <v>-1.1574719800899747E-2</v>
      </c>
      <c r="J306" s="40">
        <f>BETAW20T!L305*BETAW20T!I305/1000</f>
        <v>0</v>
      </c>
      <c r="K306" s="17">
        <f>BETAW20T!E305</f>
        <v>502.14029999999997</v>
      </c>
      <c r="L306" s="39">
        <f>BETAW20T!E305/BETAW20T!F305</f>
        <v>5.0214029999999994</v>
      </c>
    </row>
    <row r="307" spans="2:12" x14ac:dyDescent="0.3">
      <c r="B307" s="21">
        <f>BETAW20T!B306</f>
        <v>43976</v>
      </c>
      <c r="C307" s="46">
        <f>BETAW20T!C306/BETAW20T!C307*C308</f>
        <v>74.326515433246556</v>
      </c>
      <c r="D307" s="45">
        <f>BETAW20T!I306/BETAW20T!I307*D308</f>
        <v>73.598891338123394</v>
      </c>
      <c r="E307" s="41">
        <f t="shared" si="64"/>
        <v>-0.97895628616768704</v>
      </c>
      <c r="F307" s="44">
        <f>LN(BETAW20T!C306/BETAW20T!C307)</f>
        <v>8.7339433057532622E-3</v>
      </c>
      <c r="G307" s="43">
        <f>LN(BETAW20T!I306/BETAW20T!I307)</f>
        <v>8.6548186649390256E-3</v>
      </c>
      <c r="H307" s="42">
        <f t="shared" si="65"/>
        <v>-7.9124640814236605E-5</v>
      </c>
      <c r="I307" s="41">
        <f>(BETAW20T!D306/BETAW20T!I306-1)*100</f>
        <v>4.3631506342500792E-2</v>
      </c>
      <c r="J307" s="40">
        <f>BETAW20T!L306*BETAW20T!I306/1000</f>
        <v>0</v>
      </c>
      <c r="K307" s="17">
        <f>BETAW20T!E306</f>
        <v>101.29360000000001</v>
      </c>
      <c r="L307" s="39">
        <f>BETAW20T!E306/BETAW20T!F306</f>
        <v>3.4928827586206901</v>
      </c>
    </row>
    <row r="308" spans="2:12" x14ac:dyDescent="0.3">
      <c r="B308" s="21">
        <f>BETAW20T!B307</f>
        <v>43973</v>
      </c>
      <c r="C308" s="46">
        <f>BETAW20T!C307/BETAW20T!C308*C309</f>
        <v>73.680178505020436</v>
      </c>
      <c r="D308" s="45">
        <f>BETAW20T!I307/BETAW20T!I308*D309</f>
        <v>72.964654839593081</v>
      </c>
      <c r="E308" s="41">
        <f t="shared" ref="E308:E312" si="66">(D308/C308-1)*100</f>
        <v>-0.97112097167164624</v>
      </c>
      <c r="F308" s="44">
        <f>LN(BETAW20T!C307/BETAW20T!C308)</f>
        <v>-4.528927867290174E-3</v>
      </c>
      <c r="G308" s="43">
        <f>LN(BETAW20T!I307/BETAW20T!I308)</f>
        <v>-4.5349002129919857E-3</v>
      </c>
      <c r="H308" s="42">
        <f t="shared" ref="H308:H312" si="67">G308-F308</f>
        <v>-5.9723457018117168E-6</v>
      </c>
      <c r="I308" s="41">
        <f>(BETAW20T!D307/BETAW20T!I307-1)*100</f>
        <v>1.2237607520559912E-2</v>
      </c>
      <c r="J308" s="40">
        <f>BETAW20T!L307*BETAW20T!I307/1000</f>
        <v>0</v>
      </c>
      <c r="K308" s="17">
        <f>BETAW20T!E307</f>
        <v>49.25515</v>
      </c>
      <c r="L308" s="39">
        <f>BETAW20T!E307/BETAW20T!F307</f>
        <v>1.6418383333333333</v>
      </c>
    </row>
    <row r="309" spans="2:12" x14ac:dyDescent="0.3">
      <c r="B309" s="21">
        <f>BETAW20T!B308</f>
        <v>43972</v>
      </c>
      <c r="C309" s="46">
        <f>BETAW20T!C308/BETAW20T!C309*C310</f>
        <v>74.014627494731613</v>
      </c>
      <c r="D309" s="45">
        <f>BETAW20T!I308/BETAW20T!I309*D310</f>
        <v>73.296293674522914</v>
      </c>
      <c r="E309" s="41">
        <f t="shared" si="66"/>
        <v>-0.97052953520549989</v>
      </c>
      <c r="F309" s="44">
        <f>LN(BETAW20T!C308/BETAW20T!C309)</f>
        <v>-8.9967827830405925E-3</v>
      </c>
      <c r="G309" s="43">
        <f>LN(BETAW20T!I308/BETAW20T!I309)</f>
        <v>-9.0296825185131342E-3</v>
      </c>
      <c r="H309" s="42">
        <f t="shared" si="67"/>
        <v>-3.2899735472541672E-5</v>
      </c>
      <c r="I309" s="41">
        <f>(BETAW20T!D308/BETAW20T!I308-1)*100</f>
        <v>-9.7525567786749257E-3</v>
      </c>
      <c r="J309" s="40">
        <f>BETAW20T!L308*BETAW20T!I308/1000</f>
        <v>0</v>
      </c>
      <c r="K309" s="17">
        <f>BETAW20T!E308</f>
        <v>64.009590000000003</v>
      </c>
      <c r="L309" s="39">
        <f>BETAW20T!E308/BETAW20T!F308</f>
        <v>2.0648254838709676</v>
      </c>
    </row>
    <row r="310" spans="2:12" x14ac:dyDescent="0.3">
      <c r="B310" s="21">
        <f>BETAW20T!B309</f>
        <v>43971</v>
      </c>
      <c r="C310" s="46">
        <f>BETAW20T!C309/BETAW20T!C310*C311</f>
        <v>74.683525474153953</v>
      </c>
      <c r="D310" s="45">
        <f>BETAW20T!I309/BETAW20T!I310*D311</f>
        <v>73.96113306318054</v>
      </c>
      <c r="E310" s="41">
        <f t="shared" si="66"/>
        <v>-0.96727143822825656</v>
      </c>
      <c r="F310" s="44">
        <f>LN(BETAW20T!C309/BETAW20T!C310)</f>
        <v>7.5675010131038703E-3</v>
      </c>
      <c r="G310" s="43">
        <f>LN(BETAW20T!I309/BETAW20T!I310)</f>
        <v>7.5347048591483884E-3</v>
      </c>
      <c r="H310" s="42">
        <f t="shared" si="67"/>
        <v>-3.279615395548191E-5</v>
      </c>
      <c r="I310" s="41">
        <f>(BETAW20T!D309/BETAW20T!I309-1)*100</f>
        <v>0.33585193186700391</v>
      </c>
      <c r="J310" s="40">
        <f>BETAW20T!L309*BETAW20T!I309/1000</f>
        <v>0</v>
      </c>
      <c r="K310" s="17">
        <f>BETAW20T!E309</f>
        <v>211.77699999999999</v>
      </c>
      <c r="L310" s="39">
        <f>BETAW20T!E309/BETAW20T!F309</f>
        <v>4.2355399999999994</v>
      </c>
    </row>
    <row r="311" spans="2:12" x14ac:dyDescent="0.3">
      <c r="B311" s="21">
        <f>BETAW20T!B310</f>
        <v>43970</v>
      </c>
      <c r="C311" s="46">
        <f>BETAW20T!C310/BETAW20T!C311*C312</f>
        <v>74.120490888806231</v>
      </c>
      <c r="D311" s="45">
        <f>BETAW20T!I310/BETAW20T!I311*D312</f>
        <v>73.405951943988597</v>
      </c>
      <c r="E311" s="41">
        <f t="shared" si="66"/>
        <v>-0.96402349235593654</v>
      </c>
      <c r="F311" s="44">
        <f>LN(BETAW20T!C310/BETAW20T!C311)</f>
        <v>6.6919849250914065E-4</v>
      </c>
      <c r="G311" s="43">
        <f>LN(BETAW20T!I310/BETAW20T!I311)</f>
        <v>6.6942501450373347E-4</v>
      </c>
      <c r="H311" s="42">
        <f t="shared" si="67"/>
        <v>2.2652199459282166E-7</v>
      </c>
      <c r="I311" s="41">
        <f>(BETAW20T!D310/BETAW20T!I310-1)*100</f>
        <v>2.0829502318964188E-3</v>
      </c>
      <c r="J311" s="40">
        <f>BETAW20T!L310*BETAW20T!I310/1000</f>
        <v>0</v>
      </c>
      <c r="K311" s="17">
        <f>BETAW20T!E310</f>
        <v>287.16890000000001</v>
      </c>
      <c r="L311" s="39">
        <f>BETAW20T!E310/BETAW20T!F310</f>
        <v>4.7861483333333332</v>
      </c>
    </row>
    <row r="312" spans="2:12" x14ac:dyDescent="0.3">
      <c r="B312" s="21">
        <f>BETAW20T!B311</f>
        <v>43969</v>
      </c>
      <c r="C312" s="46">
        <f>BETAW20T!C311/BETAW20T!C312*C313</f>
        <v>74.070906160902439</v>
      </c>
      <c r="D312" s="45">
        <f>BETAW20T!I311/BETAW20T!I312*D313</f>
        <v>73.356828607573405</v>
      </c>
      <c r="E312" s="41">
        <f t="shared" si="66"/>
        <v>-0.96404592618032359</v>
      </c>
      <c r="F312" s="44">
        <f>LN(BETAW20T!C311/BETAW20T!C312)</f>
        <v>4.1437215611190938E-2</v>
      </c>
      <c r="G312" s="43">
        <f>LN(BETAW20T!I311/BETAW20T!I312)</f>
        <v>4.137318445471469E-2</v>
      </c>
      <c r="H312" s="42">
        <f t="shared" si="67"/>
        <v>-6.4031156476247741E-5</v>
      </c>
      <c r="I312" s="41">
        <f>(BETAW20T!D311/BETAW20T!I311-1)*100</f>
        <v>1.5277603395769113E-2</v>
      </c>
      <c r="J312" s="40">
        <f>BETAW20T!L311*BETAW20T!I311/1000</f>
        <v>0</v>
      </c>
      <c r="K312" s="17">
        <f>BETAW20T!E311</f>
        <v>242.36439999999999</v>
      </c>
      <c r="L312" s="39">
        <f>BETAW20T!E311/BETAW20T!F311</f>
        <v>3.7869437499999998</v>
      </c>
    </row>
    <row r="313" spans="2:12" x14ac:dyDescent="0.3">
      <c r="B313" s="21">
        <f>BETAW20T!B312</f>
        <v>43966</v>
      </c>
      <c r="C313" s="46">
        <f>BETAW20T!C312/BETAW20T!C313*C314</f>
        <v>71.064336184455186</v>
      </c>
      <c r="D313" s="45">
        <f>BETAW20T!I312/BETAW20T!I313*D314</f>
        <v>70.383749955125396</v>
      </c>
      <c r="E313" s="41">
        <f t="shared" ref="E313:E317" si="68">(D313/C313-1)*100</f>
        <v>-0.95770433648075803</v>
      </c>
      <c r="F313" s="44">
        <f>LN(BETAW20T!C312/BETAW20T!C313)</f>
        <v>-4.191622903586943E-3</v>
      </c>
      <c r="G313" s="43">
        <f>LN(BETAW20T!I312/BETAW20T!I313)</f>
        <v>-4.2142367304999467E-3</v>
      </c>
      <c r="H313" s="42">
        <f t="shared" ref="H313:H317" si="69">G313-F313</f>
        <v>-2.2613826913003669E-5</v>
      </c>
      <c r="I313" s="41">
        <f>(BETAW20T!D312/BETAW20T!I312-1)*100</f>
        <v>0.78403469439396467</v>
      </c>
      <c r="J313" s="40">
        <f>BETAW20T!L312*BETAW20T!I312/1000</f>
        <v>0</v>
      </c>
      <c r="K313" s="17">
        <f>BETAW20T!E312</f>
        <v>76.671229999999994</v>
      </c>
      <c r="L313" s="39">
        <f>BETAW20T!E312/BETAW20T!F312</f>
        <v>2.255036176470588</v>
      </c>
    </row>
    <row r="314" spans="2:12" x14ac:dyDescent="0.3">
      <c r="B314" s="21">
        <f>BETAW20T!B313</f>
        <v>43965</v>
      </c>
      <c r="C314" s="46">
        <f>BETAW20T!C313/BETAW20T!C314*C315</f>
        <v>71.362836246436103</v>
      </c>
      <c r="D314" s="45">
        <f>BETAW20T!I313/BETAW20T!I314*D315</f>
        <v>70.68098961866113</v>
      </c>
      <c r="E314" s="41">
        <f t="shared" si="68"/>
        <v>-0.95546458582498328</v>
      </c>
      <c r="F314" s="44">
        <f>LN(BETAW20T!C313/BETAW20T!C314)</f>
        <v>-2.2021426122602241E-2</v>
      </c>
      <c r="G314" s="43">
        <f>LN(BETAW20T!I313/BETAW20T!I314)</f>
        <v>-2.2037221012397731E-2</v>
      </c>
      <c r="H314" s="42">
        <f t="shared" si="69"/>
        <v>-1.5794889795490291E-5</v>
      </c>
      <c r="I314" s="41">
        <f>(BETAW20T!D313/BETAW20T!I313-1)*100</f>
        <v>6.7541197535270214E-3</v>
      </c>
      <c r="J314" s="40">
        <f>BETAW20T!L313*BETAW20T!I313/1000</f>
        <v>0</v>
      </c>
      <c r="K314" s="17">
        <f>BETAW20T!E313</f>
        <v>409.83229999999998</v>
      </c>
      <c r="L314" s="39">
        <f>BETAW20T!E313/BETAW20T!F313</f>
        <v>4.0179637254901959</v>
      </c>
    </row>
    <row r="315" spans="2:12" x14ac:dyDescent="0.3">
      <c r="B315" s="21">
        <f>BETAW20T!B314</f>
        <v>43964</v>
      </c>
      <c r="C315" s="46">
        <f>BETAW20T!C314/BETAW20T!C315*C316</f>
        <v>72.951778852113563</v>
      </c>
      <c r="D315" s="45">
        <f>BETAW20T!I314/BETAW20T!I315*D316</f>
        <v>72.255891705285705</v>
      </c>
      <c r="E315" s="41">
        <f t="shared" si="68"/>
        <v>-0.95390017594848553</v>
      </c>
      <c r="F315" s="44">
        <f>LN(BETAW20T!C314/BETAW20T!C315)</f>
        <v>-5.0610706425015797E-3</v>
      </c>
      <c r="G315" s="43">
        <f>LN(BETAW20T!I314/BETAW20T!I315)</f>
        <v>-5.1082509947711907E-3</v>
      </c>
      <c r="H315" s="42">
        <f t="shared" si="69"/>
        <v>-4.7180352269611016E-5</v>
      </c>
      <c r="I315" s="41">
        <f>(BETAW20T!D314/BETAW20T!I314-1)*100</f>
        <v>0.37456721762951783</v>
      </c>
      <c r="J315" s="40">
        <f>BETAW20T!L314*BETAW20T!I314/1000</f>
        <v>0</v>
      </c>
      <c r="K315" s="17">
        <f>BETAW20T!E314</f>
        <v>253.25389999999999</v>
      </c>
      <c r="L315" s="39">
        <f>BETAW20T!E314/BETAW20T!F314</f>
        <v>7.0348305555555548</v>
      </c>
    </row>
    <row r="316" spans="2:12" x14ac:dyDescent="0.3">
      <c r="B316" s="21">
        <f>BETAW20T!B315</f>
        <v>43963</v>
      </c>
      <c r="C316" s="46">
        <f>BETAW20T!C315/BETAW20T!C316*C317</f>
        <v>73.321928845915465</v>
      </c>
      <c r="D316" s="45">
        <f>BETAW20T!I315/BETAW20T!I316*D317</f>
        <v>72.625937274119082</v>
      </c>
      <c r="E316" s="41">
        <f t="shared" si="68"/>
        <v>-0.94922703582852597</v>
      </c>
      <c r="F316" s="44">
        <f>LN(BETAW20T!C315/BETAW20T!C316)</f>
        <v>2.1929766326241894E-2</v>
      </c>
      <c r="G316" s="43">
        <f>LN(BETAW20T!I315/BETAW20T!I316)</f>
        <v>2.1916212950208753E-2</v>
      </c>
      <c r="H316" s="42">
        <f t="shared" si="69"/>
        <v>-1.3553376033141606E-5</v>
      </c>
      <c r="I316" s="41">
        <f>(BETAW20T!D315/BETAW20T!I315-1)*100</f>
        <v>0.24332571061356223</v>
      </c>
      <c r="J316" s="40">
        <f>BETAW20T!L315*BETAW20T!I315/1000</f>
        <v>0</v>
      </c>
      <c r="K316" s="17">
        <f>BETAW20T!E315</f>
        <v>432.8193</v>
      </c>
      <c r="L316" s="39">
        <f>BETAW20T!E315/BETAW20T!F315</f>
        <v>8.8330469387755102</v>
      </c>
    </row>
    <row r="317" spans="2:12" x14ac:dyDescent="0.3">
      <c r="B317" s="21">
        <f>BETAW20T!B316</f>
        <v>43962</v>
      </c>
      <c r="C317" s="46">
        <f>BETAW20T!C316/BETAW20T!C317*C318</f>
        <v>71.731498698400898</v>
      </c>
      <c r="D317" s="45">
        <f>BETAW20T!I316/BETAW20T!I317*D318</f>
        <v>71.051566901628803</v>
      </c>
      <c r="E317" s="41">
        <f t="shared" si="68"/>
        <v>-0.94788455435861341</v>
      </c>
      <c r="F317" s="44">
        <f>LN(BETAW20T!C316/BETAW20T!C317)</f>
        <v>-1.2010712034379017E-2</v>
      </c>
      <c r="G317" s="43">
        <f>LN(BETAW20T!I316/BETAW20T!I317)</f>
        <v>-1.2087265228687451E-2</v>
      </c>
      <c r="H317" s="42">
        <f t="shared" si="69"/>
        <v>-7.6553194308433964E-5</v>
      </c>
      <c r="I317" s="41">
        <f>(BETAW20T!D316/BETAW20T!I316-1)*100</f>
        <v>-1.5195695252090413E-2</v>
      </c>
      <c r="J317" s="40">
        <f>BETAW20T!L316*BETAW20T!I316/1000</f>
        <v>0</v>
      </c>
      <c r="K317" s="17">
        <f>BETAW20T!E316</f>
        <v>95.85427</v>
      </c>
      <c r="L317" s="39">
        <f>BETAW20T!E316/BETAW20T!F316</f>
        <v>1.8085711320754716</v>
      </c>
    </row>
    <row r="318" spans="2:12" x14ac:dyDescent="0.3">
      <c r="B318" s="21">
        <f>BETAW20T!B317</f>
        <v>43959</v>
      </c>
      <c r="C318" s="46">
        <f>BETAW20T!C317/BETAW20T!C318*C319</f>
        <v>72.598239742159421</v>
      </c>
      <c r="D318" s="45">
        <f>BETAW20T!I317/BETAW20T!I318*D319</f>
        <v>71.915597398887343</v>
      </c>
      <c r="E318" s="41">
        <f t="shared" ref="E318:E322" si="70">(D318/C318-1)*100</f>
        <v>-0.94030150826873715</v>
      </c>
      <c r="F318" s="44">
        <f>LN(BETAW20T!C317/BETAW20T!C318)</f>
        <v>1.198651841630859E-2</v>
      </c>
      <c r="G318" s="43">
        <f>LN(BETAW20T!I317/BETAW20T!I318)</f>
        <v>1.1980413258021403E-2</v>
      </c>
      <c r="H318" s="42">
        <f t="shared" ref="H318:H322" si="71">G318-F318</f>
        <v>-6.1051582871864823E-6</v>
      </c>
      <c r="I318" s="41">
        <f>(BETAW20T!D317/BETAW20T!I317-1)*100</f>
        <v>8.503145909499743E-3</v>
      </c>
      <c r="J318" s="40">
        <f>BETAW20T!L317*BETAW20T!I317/1000</f>
        <v>0</v>
      </c>
      <c r="K318" s="17">
        <f>BETAW20T!E317</f>
        <v>39.566879999999998</v>
      </c>
      <c r="L318" s="39">
        <f>BETAW20T!E317/BETAW20T!F317</f>
        <v>1.64862</v>
      </c>
    </row>
    <row r="319" spans="2:12" x14ac:dyDescent="0.3">
      <c r="B319" s="21">
        <f>BETAW20T!B318</f>
        <v>43958</v>
      </c>
      <c r="C319" s="46">
        <f>BETAW20T!C318/BETAW20T!C319*C320</f>
        <v>71.73323416387754</v>
      </c>
      <c r="D319" s="45">
        <f>BETAW20T!I318/BETAW20T!I319*D320</f>
        <v>71.059159307195685</v>
      </c>
      <c r="E319" s="41">
        <f t="shared" si="70"/>
        <v>-0.93969673128344589</v>
      </c>
      <c r="F319" s="44">
        <f>LN(BETAW20T!C318/BETAW20T!C319)</f>
        <v>1.2278882445319605E-2</v>
      </c>
      <c r="G319" s="43">
        <f>LN(BETAW20T!I318/BETAW20T!I319)</f>
        <v>1.2232773167092056E-2</v>
      </c>
      <c r="H319" s="42">
        <f t="shared" si="71"/>
        <v>-4.6109278227549413E-5</v>
      </c>
      <c r="I319" s="41">
        <f>(BETAW20T!D318/BETAW20T!I318-1)*100</f>
        <v>0.10364542745342487</v>
      </c>
      <c r="J319" s="40">
        <f>BETAW20T!L318*BETAW20T!I318/1000</f>
        <v>540.43985879821992</v>
      </c>
      <c r="K319" s="17">
        <f>BETAW20T!E318</f>
        <v>322.3544</v>
      </c>
      <c r="L319" s="39">
        <f>BETAW20T!E318/BETAW20T!F318</f>
        <v>7.1634311111111106</v>
      </c>
    </row>
    <row r="320" spans="2:12" x14ac:dyDescent="0.3">
      <c r="B320" s="21">
        <f>BETAW20T!B319</f>
        <v>43957</v>
      </c>
      <c r="C320" s="46">
        <f>BETAW20T!C319/BETAW20T!C320*C321</f>
        <v>70.857815792735849</v>
      </c>
      <c r="D320" s="45">
        <f>BETAW20T!I319/BETAW20T!I320*D321</f>
        <v>70.19520378943578</v>
      </c>
      <c r="E320" s="41">
        <f t="shared" si="70"/>
        <v>-0.9351290268927559</v>
      </c>
      <c r="F320" s="44">
        <f>LN(BETAW20T!C319/BETAW20T!C320)</f>
        <v>-1.9493510987249756E-2</v>
      </c>
      <c r="G320" s="43">
        <f>LN(BETAW20T!I319/BETAW20T!I320)</f>
        <v>-1.950719850563231E-2</v>
      </c>
      <c r="H320" s="42">
        <f t="shared" si="71"/>
        <v>-1.368751838255397E-5</v>
      </c>
      <c r="I320" s="41">
        <f>(BETAW20T!D319/BETAW20T!I319-1)*100</f>
        <v>2.4528088389041969E-2</v>
      </c>
      <c r="J320" s="40">
        <f>BETAW20T!L319*BETAW20T!I319/1000</f>
        <v>0</v>
      </c>
      <c r="K320" s="17">
        <f>BETAW20T!E319</f>
        <v>341.38920000000002</v>
      </c>
      <c r="L320" s="39">
        <f>BETAW20T!E319/BETAW20T!F319</f>
        <v>4.2146814814814819</v>
      </c>
    </row>
    <row r="321" spans="2:12" x14ac:dyDescent="0.3">
      <c r="B321" s="21">
        <f>BETAW20T!B320</f>
        <v>43956</v>
      </c>
      <c r="C321" s="46">
        <f>BETAW20T!C320/BETAW20T!C321*C322</f>
        <v>72.252634188669887</v>
      </c>
      <c r="D321" s="45">
        <f>BETAW20T!I320/BETAW20T!I321*D322</f>
        <v>71.577958551595501</v>
      </c>
      <c r="E321" s="41">
        <f t="shared" si="70"/>
        <v>-0.93377306537038018</v>
      </c>
      <c r="F321" s="44">
        <f>LN(BETAW20T!C320/BETAW20T!C321)</f>
        <v>-1.1282754188646662E-3</v>
      </c>
      <c r="G321" s="43">
        <f>LN(BETAW20T!I320/BETAW20T!I321)</f>
        <v>-1.1412388236537428E-3</v>
      </c>
      <c r="H321" s="42">
        <f t="shared" si="71"/>
        <v>-1.2963404789076557E-5</v>
      </c>
      <c r="I321" s="41">
        <f>(BETAW20T!D320/BETAW20T!I320-1)*100</f>
        <v>0.40677377132753989</v>
      </c>
      <c r="J321" s="40">
        <f>BETAW20T!L320*BETAW20T!I320/1000</f>
        <v>0</v>
      </c>
      <c r="K321" s="17">
        <f>BETAW20T!E320</f>
        <v>207.09460000000001</v>
      </c>
      <c r="L321" s="39">
        <f>BETAW20T!E320/BETAW20T!F320</f>
        <v>5.177365</v>
      </c>
    </row>
    <row r="322" spans="2:12" x14ac:dyDescent="0.3">
      <c r="B322" s="21">
        <f>BETAW20T!B321</f>
        <v>43955</v>
      </c>
      <c r="C322" s="46">
        <f>BETAW20T!C321/BETAW20T!C322*C323</f>
        <v>72.334201066071643</v>
      </c>
      <c r="D322" s="45">
        <f>BETAW20T!I321/BETAW20T!I322*D323</f>
        <v>71.659692727048522</v>
      </c>
      <c r="E322" s="41">
        <f t="shared" si="70"/>
        <v>-0.93248882144562062</v>
      </c>
      <c r="F322" s="44">
        <f>LN(BETAW20T!C321/BETAW20T!C322)</f>
        <v>-2.956612303435973E-2</v>
      </c>
      <c r="G322" s="43">
        <f>LN(BETAW20T!I321/BETAW20T!I322)</f>
        <v>-2.9685330883711742E-2</v>
      </c>
      <c r="H322" s="42">
        <f t="shared" si="71"/>
        <v>-1.1920784935201198E-4</v>
      </c>
      <c r="I322" s="41">
        <f>(BETAW20T!D321/BETAW20T!I321-1)*100</f>
        <v>0.12711559448674858</v>
      </c>
      <c r="J322" s="40">
        <f>BETAW20T!L321*BETAW20T!I321/1000</f>
        <v>817.51081626591019</v>
      </c>
      <c r="K322" s="17">
        <f>BETAW20T!E321</f>
        <v>1352.1030000000001</v>
      </c>
      <c r="L322" s="39">
        <f>BETAW20T!E321/BETAW20T!F321</f>
        <v>13.521030000000001</v>
      </c>
    </row>
    <row r="323" spans="2:12" x14ac:dyDescent="0.3">
      <c r="B323" s="21">
        <f>BETAW20T!B322</f>
        <v>43951</v>
      </c>
      <c r="C323" s="46">
        <f>BETAW20T!C322/BETAW20T!C323*C324</f>
        <v>74.504772530060734</v>
      </c>
      <c r="D323" s="45">
        <f>BETAW20T!I322/BETAW20T!I323*D324</f>
        <v>73.818823113438711</v>
      </c>
      <c r="E323" s="41">
        <f t="shared" ref="E323:E326" si="72">(D323/C323-1)*100</f>
        <v>-0.92067849256940448</v>
      </c>
      <c r="F323" s="44">
        <f>LN(BETAW20T!C322/BETAW20T!C323)</f>
        <v>-4.1919236219900715E-4</v>
      </c>
      <c r="G323" s="43">
        <f>LN(BETAW20T!I322/BETAW20T!I323)</f>
        <v>-6.2281044008793876E-4</v>
      </c>
      <c r="H323" s="42">
        <f t="shared" ref="H323:H326" si="73">G323-F323</f>
        <v>-2.0361807788893161E-4</v>
      </c>
      <c r="I323" s="41">
        <f>(BETAW20T!D322/BETAW20T!I322-1)*100</f>
        <v>-5.8504240472856406E-2</v>
      </c>
      <c r="J323" s="40">
        <f>BETAW20T!L322*BETAW20T!I322/1000</f>
        <v>0</v>
      </c>
      <c r="K323" s="17">
        <f>BETAW20T!E322</f>
        <v>682.57460000000003</v>
      </c>
      <c r="L323" s="39">
        <f>BETAW20T!E322/BETAW20T!F322</f>
        <v>6.3201351851851859</v>
      </c>
    </row>
    <row r="324" spans="2:12" x14ac:dyDescent="0.3">
      <c r="B324" s="21">
        <f>BETAW20T!B323</f>
        <v>43950</v>
      </c>
      <c r="C324" s="46">
        <f>BETAW20T!C323/BETAW20T!C324*C325</f>
        <v>74.536010908640122</v>
      </c>
      <c r="D324" s="45">
        <f>BETAW20T!I323/BETAW20T!I324*D325</f>
        <v>73.864812567018092</v>
      </c>
      <c r="E324" s="41">
        <f t="shared" si="72"/>
        <v>-0.90050209749583665</v>
      </c>
      <c r="F324" s="44">
        <f>LN(BETAW20T!C323/BETAW20T!C324)</f>
        <v>3.5177686630688661E-2</v>
      </c>
      <c r="G324" s="43">
        <f>LN(BETAW20T!I323/BETAW20T!I324)</f>
        <v>3.5143129641300279E-2</v>
      </c>
      <c r="H324" s="42">
        <f t="shared" si="73"/>
        <v>-3.4556989388381809E-5</v>
      </c>
      <c r="I324" s="41">
        <f>(BETAW20T!D323/BETAW20T!I323-1)*100</f>
        <v>3.8748615023287414E-3</v>
      </c>
      <c r="J324" s="40">
        <f>BETAW20T!L323*BETAW20T!I323/1000</f>
        <v>0</v>
      </c>
      <c r="K324" s="17">
        <f>BETAW20T!E323</f>
        <v>482.2133</v>
      </c>
      <c r="L324" s="39">
        <f>BETAW20T!E323/BETAW20T!F323</f>
        <v>5.7406345238095238</v>
      </c>
    </row>
    <row r="325" spans="2:12" x14ac:dyDescent="0.3">
      <c r="B325" s="21">
        <f>BETAW20T!B324</f>
        <v>43949</v>
      </c>
      <c r="C325" s="46">
        <f>BETAW20T!C324/BETAW20T!C325*C326</f>
        <v>71.959588446758389</v>
      </c>
      <c r="D325" s="45">
        <f>BETAW20T!I324/BETAW20T!I325*D326</f>
        <v>71.314055199914122</v>
      </c>
      <c r="E325" s="41">
        <f t="shared" si="72"/>
        <v>-0.89707745802616312</v>
      </c>
      <c r="F325" s="44">
        <f>LN(BETAW20T!C324/BETAW20T!C325)</f>
        <v>1.4342802269846858E-3</v>
      </c>
      <c r="G325" s="43">
        <f>LN(BETAW20T!I324/BETAW20T!I325)</f>
        <v>1.3981184958207838E-3</v>
      </c>
      <c r="H325" s="42">
        <f t="shared" si="73"/>
        <v>-3.6161731163902042E-5</v>
      </c>
      <c r="I325" s="41">
        <f>(BETAW20T!D324/BETAW20T!I324-1)*100</f>
        <v>3.9700249691909661E-3</v>
      </c>
      <c r="J325" s="40">
        <f>BETAW20T!L324*BETAW20T!I324/1000</f>
        <v>0</v>
      </c>
      <c r="K325" s="17">
        <f>BETAW20T!E324</f>
        <v>152.94279999999998</v>
      </c>
      <c r="L325" s="39">
        <f>BETAW20T!E324/BETAW20T!F324</f>
        <v>4.2484111111111105</v>
      </c>
    </row>
    <row r="326" spans="2:12" x14ac:dyDescent="0.3">
      <c r="B326" s="21">
        <f>BETAW20T!B325</f>
        <v>43948</v>
      </c>
      <c r="C326" s="46">
        <f>BETAW20T!C325/BETAW20T!C326*C327</f>
        <v>71.85645221271848</v>
      </c>
      <c r="D326" s="45">
        <f>BETAW20T!I325/BETAW20T!I326*D327</f>
        <v>71.21441936790707</v>
      </c>
      <c r="E326" s="41">
        <f t="shared" si="72"/>
        <v>-0.89349365998586672</v>
      </c>
      <c r="F326" s="44">
        <f>LN(BETAW20T!C325/BETAW20T!C326)</f>
        <v>-6.2255565007919055E-3</v>
      </c>
      <c r="G326" s="43">
        <f>LN(BETAW20T!I325/BETAW20T!I326)</f>
        <v>-6.2973214385118499E-3</v>
      </c>
      <c r="H326" s="42">
        <f t="shared" si="73"/>
        <v>-7.1764937719944431E-5</v>
      </c>
      <c r="I326" s="41">
        <f>(BETAW20T!D325/BETAW20T!I325-1)*100</f>
        <v>0.43929490221898959</v>
      </c>
      <c r="J326" s="40">
        <f>BETAW20T!L325*BETAW20T!I325/1000</f>
        <v>541.62068792856633</v>
      </c>
      <c r="K326" s="17">
        <f>BETAW20T!E325</f>
        <v>1189.0139999999999</v>
      </c>
      <c r="L326" s="39">
        <f>BETAW20T!E325/BETAW20T!F325</f>
        <v>15.644921052631577</v>
      </c>
    </row>
    <row r="327" spans="2:12" x14ac:dyDescent="0.3">
      <c r="B327" s="21">
        <f>BETAW20T!B326</f>
        <v>43945</v>
      </c>
      <c r="C327" s="46">
        <f>BETAW20T!C326/BETAW20T!C327*C328</f>
        <v>72.305194000247923</v>
      </c>
      <c r="D327" s="45">
        <f>BETAW20T!I326/BETAW20T!I327*D328</f>
        <v>71.664294475106445</v>
      </c>
      <c r="E327" s="41">
        <f t="shared" ref="E327:E331" si="74">(D327/C327-1)*100</f>
        <v>-0.88638103251514888</v>
      </c>
      <c r="F327" s="44">
        <f>LN(BETAW20T!C326/BETAW20T!C327)</f>
        <v>-1.4987773962931284E-2</v>
      </c>
      <c r="G327" s="43">
        <f>LN(BETAW20T!I326/BETAW20T!I327)</f>
        <v>-1.5014269783352149E-2</v>
      </c>
      <c r="H327" s="42">
        <f t="shared" ref="H327:H331" si="75">G327-F327</f>
        <v>-2.6495820420864569E-5</v>
      </c>
      <c r="I327" s="41">
        <f>(BETAW20T!D326/BETAW20T!I326-1)*100</f>
        <v>0.17572778439374215</v>
      </c>
      <c r="J327" s="40">
        <f>BETAW20T!L326*BETAW20T!I326/1000</f>
        <v>0</v>
      </c>
      <c r="K327" s="17">
        <f>BETAW20T!E326</f>
        <v>277.66340000000002</v>
      </c>
      <c r="L327" s="39">
        <f>BETAW20T!E326/BETAW20T!F326</f>
        <v>5.5532680000000001</v>
      </c>
    </row>
    <row r="328" spans="2:12" x14ac:dyDescent="0.3">
      <c r="B328" s="21">
        <f>BETAW20T!B327</f>
        <v>43944</v>
      </c>
      <c r="C328" s="46">
        <f>BETAW20T!C327/BETAW20T!C328*C329</f>
        <v>73.397049708689721</v>
      </c>
      <c r="D328" s="45">
        <f>BETAW20T!I327/BETAW20T!I328*D329</f>
        <v>72.748399684644639</v>
      </c>
      <c r="E328" s="41">
        <f t="shared" si="74"/>
        <v>-0.88375490107511778</v>
      </c>
      <c r="F328" s="44">
        <f>LN(BETAW20T!C327/BETAW20T!C328)</f>
        <v>1.2987327991213301E-2</v>
      </c>
      <c r="G328" s="43">
        <f>LN(BETAW20T!I327/BETAW20T!I328)</f>
        <v>1.2935637047004764E-2</v>
      </c>
      <c r="H328" s="42">
        <f t="shared" si="75"/>
        <v>-5.169094420853608E-5</v>
      </c>
      <c r="I328" s="41">
        <f>(BETAW20T!D327/BETAW20T!I327-1)*100</f>
        <v>-5.1937344712937872E-2</v>
      </c>
      <c r="J328" s="40">
        <f>BETAW20T!L327*BETAW20T!I327/1000</f>
        <v>691.60920345606542</v>
      </c>
      <c r="K328" s="17">
        <f>BETAW20T!E327</f>
        <v>823.49350000000004</v>
      </c>
      <c r="L328" s="39">
        <f>BETAW20T!E327/BETAW20T!F327</f>
        <v>15.537613207547171</v>
      </c>
    </row>
    <row r="329" spans="2:12" x14ac:dyDescent="0.3">
      <c r="B329" s="21">
        <f>BETAW20T!B328</f>
        <v>43943</v>
      </c>
      <c r="C329" s="46">
        <f>BETAW20T!C328/BETAW20T!C329*C330</f>
        <v>72.44998140572703</v>
      </c>
      <c r="D329" s="45">
        <f>BETAW20T!I328/BETAW20T!I329*D330</f>
        <v>71.813413151419141</v>
      </c>
      <c r="E329" s="41">
        <f t="shared" si="74"/>
        <v>-0.87863135636024881</v>
      </c>
      <c r="F329" s="44">
        <f>LN(BETAW20T!C328/BETAW20T!C329)</f>
        <v>1.9928496277413919E-2</v>
      </c>
      <c r="G329" s="43">
        <f>LN(BETAW20T!I328/BETAW20T!I329)</f>
        <v>1.9910106940717834E-2</v>
      </c>
      <c r="H329" s="42">
        <f t="shared" si="75"/>
        <v>-1.8389336696084807E-5</v>
      </c>
      <c r="I329" s="41">
        <f>(BETAW20T!D328/BETAW20T!I328-1)*100</f>
        <v>-5.0593602703796758E-2</v>
      </c>
      <c r="J329" s="40">
        <f>BETAW20T!L328*BETAW20T!I328/1000</f>
        <v>409.63224771195405</v>
      </c>
      <c r="K329" s="17">
        <f>BETAW20T!E328</f>
        <v>416.19779999999997</v>
      </c>
      <c r="L329" s="39">
        <f>BETAW20T!E328/BETAW20T!F328</f>
        <v>6.0318521739130428</v>
      </c>
    </row>
    <row r="330" spans="2:12" x14ac:dyDescent="0.3">
      <c r="B330" s="21">
        <f>BETAW20T!B329</f>
        <v>43942</v>
      </c>
      <c r="C330" s="46">
        <f>BETAW20T!C329/BETAW20T!C330*C331</f>
        <v>71.020453700260319</v>
      </c>
      <c r="D330" s="45">
        <f>BETAW20T!I329/BETAW20T!I330*D331</f>
        <v>70.397740280466124</v>
      </c>
      <c r="E330" s="41">
        <f t="shared" si="74"/>
        <v>-0.87680856337857271</v>
      </c>
      <c r="F330" s="44">
        <f>LN(BETAW20T!C329/BETAW20T!C330)</f>
        <v>-4.1468993691675685E-2</v>
      </c>
      <c r="G330" s="43">
        <f>LN(BETAW20T!I329/BETAW20T!I330)</f>
        <v>-4.1515286795370109E-2</v>
      </c>
      <c r="H330" s="42">
        <f t="shared" si="75"/>
        <v>-4.6293103694423909E-5</v>
      </c>
      <c r="I330" s="41">
        <f>(BETAW20T!D329/BETAW20T!I329-1)*100</f>
        <v>0.11030030288536885</v>
      </c>
      <c r="J330" s="40">
        <f>BETAW20T!L329*BETAW20T!I329/1000</f>
        <v>0</v>
      </c>
      <c r="K330" s="17">
        <f>BETAW20T!E329</f>
        <v>656.12490000000003</v>
      </c>
      <c r="L330" s="39">
        <f>BETAW20T!E329/BETAW20T!F329</f>
        <v>5.7054339130434784</v>
      </c>
    </row>
    <row r="331" spans="2:12" x14ac:dyDescent="0.3">
      <c r="B331" s="21">
        <f>BETAW20T!B330</f>
        <v>43941</v>
      </c>
      <c r="C331" s="46">
        <f>BETAW20T!C330/BETAW20T!C331*C332</f>
        <v>74.027519523986612</v>
      </c>
      <c r="D331" s="45">
        <f>BETAW20T!I330/BETAW20T!I331*D332</f>
        <v>73.381836887898586</v>
      </c>
      <c r="E331" s="41">
        <f t="shared" si="74"/>
        <v>-0.87221973698418109</v>
      </c>
      <c r="F331" s="44">
        <f>LN(BETAW20T!C330/BETAW20T!C331)</f>
        <v>8.8673580840981508E-3</v>
      </c>
      <c r="G331" s="43">
        <f>LN(BETAW20T!I330/BETAW20T!I331)</f>
        <v>8.8277841206831058E-3</v>
      </c>
      <c r="H331" s="42">
        <f t="shared" si="75"/>
        <v>-3.9573963415045002E-5</v>
      </c>
      <c r="I331" s="41">
        <f>(BETAW20T!D330/BETAW20T!I330-1)*100</f>
        <v>1.7028290049037054E-2</v>
      </c>
      <c r="J331" s="40">
        <f>BETAW20T!L330*BETAW20T!I330/1000</f>
        <v>0</v>
      </c>
      <c r="K331" s="17">
        <f>BETAW20T!E330</f>
        <v>443.34629999999999</v>
      </c>
      <c r="L331" s="39">
        <f>BETAW20T!E330/BETAW20T!F330</f>
        <v>5.6119784810126578</v>
      </c>
    </row>
    <row r="332" spans="2:12" x14ac:dyDescent="0.3">
      <c r="B332" s="21">
        <f>BETAW20T!B331</f>
        <v>43938</v>
      </c>
      <c r="C332" s="46">
        <f>BETAW20T!C331/BETAW20T!C332*C333</f>
        <v>73.373992810214446</v>
      </c>
      <c r="D332" s="45">
        <f>BETAW20T!I331/BETAW20T!I332*D333</f>
        <v>72.736888793130618</v>
      </c>
      <c r="E332" s="41">
        <f t="shared" ref="E332:E333" si="76">(D332/C332-1)*100</f>
        <v>-0.86829678021166368</v>
      </c>
      <c r="F332" s="44">
        <f>LN(BETAW20T!C331/BETAW20T!C332)</f>
        <v>1.7179783442818831E-2</v>
      </c>
      <c r="G332" s="43">
        <f>LN(BETAW20T!I331/BETAW20T!I332)</f>
        <v>1.7145345989696602E-2</v>
      </c>
      <c r="H332" s="42">
        <f t="shared" ref="H332:H333" si="77">G332-F332</f>
        <v>-3.4437453122228984E-5</v>
      </c>
      <c r="I332" s="41">
        <f>(BETAW20T!D331/BETAW20T!I331-1)*100</f>
        <v>0.12656967804562935</v>
      </c>
      <c r="J332" s="40">
        <f>BETAW20T!L331*BETAW20T!I331/1000</f>
        <v>0</v>
      </c>
      <c r="K332" s="17">
        <f>BETAW20T!E331</f>
        <v>231.09039999999999</v>
      </c>
      <c r="L332" s="39">
        <f>BETAW20T!E331/BETAW20T!F331</f>
        <v>3.8515066666666664</v>
      </c>
    </row>
    <row r="333" spans="2:12" x14ac:dyDescent="0.3">
      <c r="B333" s="21">
        <f>BETAW20T!B332</f>
        <v>43937</v>
      </c>
      <c r="C333" s="46">
        <f>BETAW20T!C332/BETAW20T!C333*C334</f>
        <v>72.124209743399021</v>
      </c>
      <c r="D333" s="45">
        <f>BETAW20T!I332/BETAW20T!I333*D334</f>
        <v>71.500419802402092</v>
      </c>
      <c r="E333" s="41">
        <f t="shared" si="76"/>
        <v>-0.8648828780463913</v>
      </c>
      <c r="F333" s="44">
        <f>LN(BETAW20T!C332/BETAW20T!C333)</f>
        <v>-5.1873898120185268E-3</v>
      </c>
      <c r="G333" s="43">
        <f>LN(BETAW20T!I332/BETAW20T!I333)</f>
        <v>-5.1950689568244085E-3</v>
      </c>
      <c r="H333" s="42">
        <f t="shared" si="77"/>
        <v>-7.6791448058817144E-6</v>
      </c>
      <c r="I333" s="41">
        <f>(BETAW20T!D332/BETAW20T!I332-1)*100</f>
        <v>0.1110964854239338</v>
      </c>
      <c r="J333" s="40">
        <f>BETAW20T!L332*BETAW20T!I332/1000</f>
        <v>0</v>
      </c>
      <c r="K333" s="17">
        <f>BETAW20T!E332</f>
        <v>527.52139999999997</v>
      </c>
      <c r="L333" s="39">
        <f>BETAW20T!E332/BETAW20T!F332</f>
        <v>7.326686111111111</v>
      </c>
    </row>
    <row r="334" spans="2:12" x14ac:dyDescent="0.3">
      <c r="B334" s="21">
        <f>BETAW20T!B333</f>
        <v>43936</v>
      </c>
      <c r="C334" s="46">
        <f>BETAW20T!C333/BETAW20T!C334*C335</f>
        <v>72.499318209991316</v>
      </c>
      <c r="D334" s="45">
        <f>BETAW20T!I333/BETAW20T!I334*D335</f>
        <v>71.872835939888375</v>
      </c>
      <c r="E334" s="41">
        <f t="shared" ref="E334:E337" si="78">(D334/C334-1)*100</f>
        <v>-0.8641216022037046</v>
      </c>
      <c r="F334" s="44">
        <f>LN(BETAW20T!C333/BETAW20T!C334)</f>
        <v>-3.4388507885969699E-2</v>
      </c>
      <c r="G334" s="43">
        <f>LN(BETAW20T!I333/BETAW20T!I334)</f>
        <v>-3.442046506164876E-2</v>
      </c>
      <c r="H334" s="42">
        <f t="shared" ref="H334:H337" si="79">G334-F334</f>
        <v>-3.1957175679060701E-5</v>
      </c>
      <c r="I334" s="41">
        <f>(BETAW20T!D333/BETAW20T!I333-1)*100</f>
        <v>-5.171671334058825E-3</v>
      </c>
      <c r="J334" s="40">
        <f>BETAW20T!L333*BETAW20T!I333/1000</f>
        <v>683.28533727191746</v>
      </c>
      <c r="K334" s="17">
        <f>BETAW20T!E333</f>
        <v>543</v>
      </c>
      <c r="L334" s="39">
        <f>BETAW20T!E333/BETAW20T!F333</f>
        <v>3.2514970059880239</v>
      </c>
    </row>
    <row r="335" spans="2:12" x14ac:dyDescent="0.3">
      <c r="B335" s="21">
        <f>BETAW20T!B334</f>
        <v>43935</v>
      </c>
      <c r="C335" s="46">
        <f>BETAW20T!C334/BETAW20T!C335*C336</f>
        <v>75.035824965910493</v>
      </c>
      <c r="D335" s="45">
        <f>BETAW20T!I334/BETAW20T!I335*D336</f>
        <v>74.38980144295644</v>
      </c>
      <c r="E335" s="41">
        <f t="shared" si="78"/>
        <v>-0.86095344889930425</v>
      </c>
      <c r="F335" s="44">
        <f>LN(BETAW20T!C334/BETAW20T!C335)</f>
        <v>2.8483113148191241E-2</v>
      </c>
      <c r="G335" s="43">
        <f>LN(BETAW20T!I334/BETAW20T!I335)</f>
        <v>2.8306483895220235E-2</v>
      </c>
      <c r="H335" s="42">
        <f t="shared" si="79"/>
        <v>-1.7662925297100632E-4</v>
      </c>
      <c r="I335" s="41">
        <f>(BETAW20T!D334/BETAW20T!I334-1)*100</f>
        <v>5.1203572012603615E-3</v>
      </c>
      <c r="J335" s="40">
        <f>BETAW20T!L334*BETAW20T!I334/1000</f>
        <v>565.77103050229698</v>
      </c>
      <c r="K335" s="17">
        <f>BETAW20T!E334</f>
        <v>1170</v>
      </c>
      <c r="L335" s="39">
        <f>BETAW20T!E334/BETAW20T!F334</f>
        <v>5.109170305676856</v>
      </c>
    </row>
    <row r="336" spans="2:12" x14ac:dyDescent="0.3">
      <c r="B336" s="21">
        <f>BETAW20T!B335</f>
        <v>43930</v>
      </c>
      <c r="C336" s="46">
        <f>BETAW20T!C335/BETAW20T!C336*C337</f>
        <v>72.928721953638259</v>
      </c>
      <c r="D336" s="45">
        <f>BETAW20T!I335/BETAW20T!I336*D337</f>
        <v>72.313611177912478</v>
      </c>
      <c r="E336" s="41">
        <f t="shared" si="78"/>
        <v>-0.84344104661098207</v>
      </c>
      <c r="F336" s="44">
        <f>LN(BETAW20T!C335/BETAW20T!C336)</f>
        <v>2.2880264764864308E-2</v>
      </c>
      <c r="G336" s="43">
        <f>LN(BETAW20T!I335/BETAW20T!I336)</f>
        <v>2.2854545309251136E-2</v>
      </c>
      <c r="H336" s="42">
        <f t="shared" si="79"/>
        <v>-2.5719455613172626E-5</v>
      </c>
      <c r="I336" s="41">
        <f>(BETAW20T!D335/BETAW20T!I335-1)*100</f>
        <v>1.821776625028404</v>
      </c>
      <c r="J336" s="40">
        <f>BETAW20T!L335*BETAW20T!I335/1000</f>
        <v>0</v>
      </c>
      <c r="K336" s="17">
        <f>BETAW20T!E335</f>
        <v>347.16859999999997</v>
      </c>
      <c r="L336" s="39">
        <f>BETAW20T!E335/BETAW20T!F335</f>
        <v>4.3945392405063286</v>
      </c>
    </row>
    <row r="337" spans="2:12" x14ac:dyDescent="0.3">
      <c r="B337" s="21">
        <f>BETAW20T!B336</f>
        <v>43929</v>
      </c>
      <c r="C337" s="46">
        <f>BETAW20T!C336/BETAW20T!C337*C338</f>
        <v>71.279038056278637</v>
      </c>
      <c r="D337" s="45">
        <f>BETAW20T!I336/BETAW20T!I337*D338</f>
        <v>70.679659210663587</v>
      </c>
      <c r="E337" s="41">
        <f t="shared" si="78"/>
        <v>-0.84089076109838956</v>
      </c>
      <c r="F337" s="44">
        <f>LN(BETAW20T!C336/BETAW20T!C337)</f>
        <v>-1.5287550701239105E-2</v>
      </c>
      <c r="G337" s="43">
        <f>LN(BETAW20T!I336/BETAW20T!I337)</f>
        <v>-1.5282315192203112E-2</v>
      </c>
      <c r="H337" s="42">
        <f t="shared" si="79"/>
        <v>5.23550903599318E-6</v>
      </c>
      <c r="I337" s="41">
        <f>(BETAW20T!D336/BETAW20T!I336-1)*100</f>
        <v>-0.54944735570078285</v>
      </c>
      <c r="J337" s="40">
        <f>BETAW20T!L336*BETAW20T!I336/1000</f>
        <v>0</v>
      </c>
      <c r="K337" s="17">
        <f>BETAW20T!E336</f>
        <v>792.22850000000005</v>
      </c>
      <c r="L337" s="39">
        <f>BETAW20T!E336/BETAW20T!F336</f>
        <v>8.0839642857142859</v>
      </c>
    </row>
    <row r="338" spans="2:12" x14ac:dyDescent="0.3">
      <c r="B338" s="21">
        <f>BETAW20T!B337</f>
        <v>43928</v>
      </c>
      <c r="C338" s="46">
        <f>BETAW20T!C337/BETAW20T!C338*C339</f>
        <v>72.377091855708414</v>
      </c>
      <c r="D338" s="45">
        <f>BETAW20T!I337/BETAW20T!I338*D339</f>
        <v>71.768103833602339</v>
      </c>
      <c r="E338" s="41">
        <f t="shared" ref="E338:E401" si="80">(D338/C338-1)*100</f>
        <v>-0.84140990815182448</v>
      </c>
      <c r="F338" s="44">
        <f>LN(BETAW20T!C337/BETAW20T!C338)</f>
        <v>1.4102183072449816E-2</v>
      </c>
      <c r="G338" s="43">
        <f>LN(BETAW20T!I337/BETAW20T!I338)</f>
        <v>1.4047875598168787E-2</v>
      </c>
      <c r="H338" s="42">
        <f t="shared" ref="H338:H401" si="81">G338-F338</f>
        <v>-5.4307474281029347E-5</v>
      </c>
      <c r="I338" s="41">
        <f>(BETAW20T!D337/BETAW20T!I337-1)*100</f>
        <v>-5.8132630039064992E-3</v>
      </c>
      <c r="J338" s="40">
        <f>BETAW20T!L337*BETAW20T!I337/1000</f>
        <v>0</v>
      </c>
      <c r="K338" s="17">
        <f>BETAW20T!E337</f>
        <v>1704.3230000000001</v>
      </c>
      <c r="L338" s="39">
        <f>BETAW20T!E337/BETAW20T!F337</f>
        <v>8.0392594339622647</v>
      </c>
    </row>
    <row r="339" spans="2:12" x14ac:dyDescent="0.3">
      <c r="B339" s="21">
        <f>BETAW20T!B338</f>
        <v>43927</v>
      </c>
      <c r="C339" s="46">
        <f>BETAW20T!C338/BETAW20T!C339*C340</f>
        <v>71.363580017354636</v>
      </c>
      <c r="D339" s="45">
        <f>BETAW20T!I338/BETAW20T!I339*D340</f>
        <v>70.766962854937276</v>
      </c>
      <c r="E339" s="41">
        <f t="shared" si="80"/>
        <v>-0.83602470934371897</v>
      </c>
      <c r="F339" s="44">
        <f>LN(BETAW20T!C338/BETAW20T!C339)</f>
        <v>4.8312764203138153E-2</v>
      </c>
      <c r="G339" s="43">
        <f>LN(BETAW20T!I338/BETAW20T!I339)</f>
        <v>4.823658542097442E-2</v>
      </c>
      <c r="H339" s="42">
        <f t="shared" si="81"/>
        <v>-7.617878216373275E-5</v>
      </c>
      <c r="I339" s="41">
        <f>(BETAW20T!D338/BETAW20T!I338-1)*100</f>
        <v>-3.2628170759330111E-3</v>
      </c>
      <c r="J339" s="40">
        <f>BETAW20T!L338*BETAW20T!I338/1000</f>
        <v>0</v>
      </c>
      <c r="K339" s="17">
        <f>BETAW20T!E338</f>
        <v>767.98709999999994</v>
      </c>
      <c r="L339" s="39">
        <f>BETAW20T!E338/BETAW20T!F338</f>
        <v>7.456185436893203</v>
      </c>
    </row>
    <row r="340" spans="2:12" x14ac:dyDescent="0.3">
      <c r="B340" s="21">
        <f>BETAW20T!B339</f>
        <v>43924</v>
      </c>
      <c r="C340" s="46">
        <f>BETAW20T!C339/BETAW20T!C340*C341</f>
        <v>67.997768687244317</v>
      </c>
      <c r="D340" s="45">
        <f>BETAW20T!I339/BETAW20T!I340*D341</f>
        <v>67.43442741611004</v>
      </c>
      <c r="E340" s="41">
        <f t="shared" si="80"/>
        <v>-0.82847023072972759</v>
      </c>
      <c r="F340" s="44">
        <f>LN(BETAW20T!C339/BETAW20T!C340)</f>
        <v>9.9594095726114225E-3</v>
      </c>
      <c r="G340" s="43">
        <f>LN(BETAW20T!I339/BETAW20T!I340)</f>
        <v>9.9770854167715219E-3</v>
      </c>
      <c r="H340" s="42">
        <f t="shared" si="81"/>
        <v>1.7675844160099444E-5</v>
      </c>
      <c r="I340" s="41">
        <f>(BETAW20T!D339/BETAW20T!I339-1)*100</f>
        <v>-0.17002095387906868</v>
      </c>
      <c r="J340" s="40">
        <f>BETAW20T!L339*BETAW20T!I339/1000</f>
        <v>0</v>
      </c>
      <c r="K340" s="17">
        <f>BETAW20T!E339</f>
        <v>143.20129999999997</v>
      </c>
      <c r="L340" s="39">
        <f>BETAW20T!E339/BETAW20T!F339</f>
        <v>3.1130717391304343</v>
      </c>
    </row>
    <row r="341" spans="2:12" x14ac:dyDescent="0.3">
      <c r="B341" s="21">
        <f>BETAW20T!B340</f>
        <v>43923</v>
      </c>
      <c r="C341" s="46">
        <f>BETAW20T!C340/BETAW20T!C341*C342</f>
        <v>67.323912235031599</v>
      </c>
      <c r="D341" s="45">
        <f>BETAW20T!I340/BETAW20T!I341*D342</f>
        <v>66.764973526304416</v>
      </c>
      <c r="E341" s="41">
        <f t="shared" si="80"/>
        <v>-0.83022315574278194</v>
      </c>
      <c r="F341" s="44">
        <f>LN(BETAW20T!C340/BETAW20T!C341)</f>
        <v>6.1354984591155378E-3</v>
      </c>
      <c r="G341" s="43">
        <f>LN(BETAW20T!I340/BETAW20T!I341)</f>
        <v>6.1076624592238263E-3</v>
      </c>
      <c r="H341" s="42">
        <f t="shared" si="81"/>
        <v>-2.7835999891711455E-5</v>
      </c>
      <c r="I341" s="41">
        <f>(BETAW20T!D340/BETAW20T!I340-1)*100</f>
        <v>-0.50818491722969261</v>
      </c>
      <c r="J341" s="40">
        <f>BETAW20T!L340*BETAW20T!I340/1000</f>
        <v>0</v>
      </c>
      <c r="K341" s="17">
        <f>BETAW20T!E340</f>
        <v>196.35129999999998</v>
      </c>
      <c r="L341" s="39">
        <f>BETAW20T!E340/BETAW20T!F340</f>
        <v>3.3853672413793099</v>
      </c>
    </row>
    <row r="342" spans="2:12" x14ac:dyDescent="0.3">
      <c r="B342" s="21">
        <f>BETAW20T!B341</f>
        <v>43922</v>
      </c>
      <c r="C342" s="46">
        <f>BETAW20T!C341/BETAW20T!C342*C343</f>
        <v>66.912111069790498</v>
      </c>
      <c r="D342" s="45">
        <f>BETAW20T!I341/BETAW20T!I342*D343</f>
        <v>66.35843835746725</v>
      </c>
      <c r="E342" s="41">
        <f t="shared" si="80"/>
        <v>-0.82746262742443566</v>
      </c>
      <c r="F342" s="44">
        <f>LN(BETAW20T!C341/BETAW20T!C342)</f>
        <v>-2.0311782846206772E-2</v>
      </c>
      <c r="G342" s="43">
        <f>LN(BETAW20T!I341/BETAW20T!I342)</f>
        <v>-2.0358149286843839E-2</v>
      </c>
      <c r="H342" s="42">
        <f t="shared" si="81"/>
        <v>-4.6366440637067574E-5</v>
      </c>
      <c r="I342" s="41">
        <f>(BETAW20T!D341/BETAW20T!I341-1)*100</f>
        <v>2.2080190125017829E-2</v>
      </c>
      <c r="J342" s="40">
        <f>BETAW20T!L341*BETAW20T!I341/1000</f>
        <v>0</v>
      </c>
      <c r="K342" s="17">
        <f>BETAW20T!E341</f>
        <v>1563.8869999999999</v>
      </c>
      <c r="L342" s="39">
        <f>BETAW20T!E341/BETAW20T!F341</f>
        <v>16.637095744680849</v>
      </c>
    </row>
    <row r="343" spans="2:12" x14ac:dyDescent="0.3">
      <c r="B343" s="21">
        <f>BETAW20T!B342</f>
        <v>43921</v>
      </c>
      <c r="C343" s="46">
        <f>BETAW20T!C342/BETAW20T!C343*C344</f>
        <v>68.285112185446877</v>
      </c>
      <c r="D343" s="45">
        <f>BETAW20T!I342/BETAW20T!I343*D344</f>
        <v>67.723218413807643</v>
      </c>
      <c r="E343" s="41">
        <f t="shared" si="80"/>
        <v>-0.82286424325299645</v>
      </c>
      <c r="F343" s="44">
        <f>LN(BETAW20T!C342/BETAW20T!C343)</f>
        <v>2.3536807954954501E-2</v>
      </c>
      <c r="G343" s="43">
        <f>LN(BETAW20T!I342/BETAW20T!I343)</f>
        <v>2.3549799091575393E-2</v>
      </c>
      <c r="H343" s="42">
        <f t="shared" si="81"/>
        <v>1.2991136620892074E-5</v>
      </c>
      <c r="I343" s="41">
        <f>(BETAW20T!D342/BETAW20T!I342-1)*100</f>
        <v>-5.2107145886681749E-2</v>
      </c>
      <c r="J343" s="40">
        <f>BETAW20T!L342*BETAW20T!I342/1000</f>
        <v>0</v>
      </c>
      <c r="K343" s="17">
        <f>BETAW20T!E342</f>
        <v>1195.4849999999999</v>
      </c>
      <c r="L343" s="39">
        <f>BETAW20T!E342/BETAW20T!F342</f>
        <v>18.113409090909091</v>
      </c>
    </row>
    <row r="344" spans="2:12" x14ac:dyDescent="0.3">
      <c r="B344" s="21">
        <f>BETAW20T!B343</f>
        <v>43920</v>
      </c>
      <c r="C344" s="46">
        <f>BETAW20T!C343/BETAW20T!C344*C345</f>
        <v>66.696665427048458</v>
      </c>
      <c r="D344" s="45">
        <f>BETAW20T!I343/BETAW20T!I344*D345</f>
        <v>66.146983085731051</v>
      </c>
      <c r="E344" s="41">
        <f t="shared" si="80"/>
        <v>-0.82415265860426024</v>
      </c>
      <c r="F344" s="44">
        <f>LN(BETAW20T!C343/BETAW20T!C344)</f>
        <v>1.1827630422729439E-3</v>
      </c>
      <c r="G344" s="43">
        <f>LN(BETAW20T!I343/BETAW20T!I344)</f>
        <v>1.127817309401976E-3</v>
      </c>
      <c r="H344" s="42">
        <f t="shared" si="81"/>
        <v>-5.4945732870967942E-5</v>
      </c>
      <c r="I344" s="41">
        <f>(BETAW20T!D343/BETAW20T!I343-1)*100</f>
        <v>-5.5725185556076973E-2</v>
      </c>
      <c r="J344" s="40">
        <f>BETAW20T!L343*BETAW20T!I343/1000</f>
        <v>0</v>
      </c>
      <c r="K344" s="17">
        <f>BETAW20T!E343</f>
        <v>325.31479999999999</v>
      </c>
      <c r="L344" s="39">
        <f>BETAW20T!E343/BETAW20T!F343</f>
        <v>4.5182611111111113</v>
      </c>
    </row>
    <row r="345" spans="2:12" x14ac:dyDescent="0.3">
      <c r="B345" s="21">
        <f>BETAW20T!B344</f>
        <v>43917</v>
      </c>
      <c r="C345" s="46">
        <f>BETAW20T!C344/BETAW20T!C345*C346</f>
        <v>66.617825709681412</v>
      </c>
      <c r="D345" s="45">
        <f>BETAW20T!I344/BETAW20T!I345*D346</f>
        <v>66.072423425982819</v>
      </c>
      <c r="E345" s="41">
        <f t="shared" si="80"/>
        <v>-0.81870321927863809</v>
      </c>
      <c r="F345" s="44">
        <f>LN(BETAW20T!C344/BETAW20T!C345)</f>
        <v>-1.0856254338354359E-2</v>
      </c>
      <c r="G345" s="43">
        <f>LN(BETAW20T!I344/BETAW20T!I345)</f>
        <v>-1.0845819321815768E-2</v>
      </c>
      <c r="H345" s="42">
        <f t="shared" si="81"/>
        <v>1.0435016538591288E-5</v>
      </c>
      <c r="I345" s="41">
        <f>(BETAW20T!D344/BETAW20T!I344-1)*100</f>
        <v>1.725734137987267E-2</v>
      </c>
      <c r="J345" s="40">
        <f>BETAW20T!L344*BETAW20T!I344/1000</f>
        <v>0</v>
      </c>
      <c r="K345" s="17">
        <f>BETAW20T!E344</f>
        <v>453.43049999999999</v>
      </c>
      <c r="L345" s="39">
        <f>BETAW20T!E344/BETAW20T!F344</f>
        <v>7.557175</v>
      </c>
    </row>
    <row r="346" spans="2:12" x14ac:dyDescent="0.3">
      <c r="B346" s="21">
        <f>BETAW20T!B345</f>
        <v>43916</v>
      </c>
      <c r="C346" s="46">
        <f>BETAW20T!C345/BETAW20T!C346*C347</f>
        <v>67.344985744390726</v>
      </c>
      <c r="D346" s="45">
        <f>BETAW20T!I345/BETAW20T!I346*D347</f>
        <v>66.792933189079619</v>
      </c>
      <c r="E346" s="41">
        <f t="shared" si="80"/>
        <v>-0.81973817235099222</v>
      </c>
      <c r="F346" s="44">
        <f>LN(BETAW20T!C345/BETAW20T!C346)</f>
        <v>3.4215662264743145E-2</v>
      </c>
      <c r="G346" s="43">
        <f>LN(BETAW20T!I345/BETAW20T!I346)</f>
        <v>3.4158667196568286E-2</v>
      </c>
      <c r="H346" s="42">
        <f t="shared" si="81"/>
        <v>-5.6995068174858776E-5</v>
      </c>
      <c r="I346" s="41">
        <f>(BETAW20T!D345/BETAW20T!I345-1)*100</f>
        <v>-0.1561262742860392</v>
      </c>
      <c r="J346" s="40">
        <f>BETAW20T!L345*BETAW20T!I345/1000</f>
        <v>507.99311071739282</v>
      </c>
      <c r="K346" s="17">
        <f>BETAW20T!E345</f>
        <v>590.05009999999993</v>
      </c>
      <c r="L346" s="39">
        <f>BETAW20T!E345/BETAW20T!F345</f>
        <v>9.2195328124999989</v>
      </c>
    </row>
    <row r="347" spans="2:12" x14ac:dyDescent="0.3">
      <c r="B347" s="21">
        <f>BETAW20T!B346</f>
        <v>43915</v>
      </c>
      <c r="C347" s="46">
        <f>BETAW20T!C346/BETAW20T!C347*C348</f>
        <v>65.07970745010536</v>
      </c>
      <c r="D347" s="45">
        <f>BETAW20T!I346/BETAW20T!I347*D348</f>
        <v>64.549903166972996</v>
      </c>
      <c r="E347" s="41">
        <f t="shared" si="80"/>
        <v>-0.81408522547300466</v>
      </c>
      <c r="F347" s="44">
        <f>LN(BETAW20T!C346/BETAW20T!C347)</f>
        <v>-6.3569190587303278E-3</v>
      </c>
      <c r="G347" s="43">
        <f>LN(BETAW20T!I346/BETAW20T!I347)</f>
        <v>-6.370564847954144E-3</v>
      </c>
      <c r="H347" s="42">
        <f t="shared" si="81"/>
        <v>-1.3645789223816138E-5</v>
      </c>
      <c r="I347" s="41">
        <f>(BETAW20T!D346/BETAW20T!I346-1)*100</f>
        <v>-0.1902016475113677</v>
      </c>
      <c r="J347" s="40">
        <f>BETAW20T!L346*BETAW20T!I346/1000</f>
        <v>0</v>
      </c>
      <c r="K347" s="17">
        <f>BETAW20T!E346</f>
        <v>738.8374</v>
      </c>
      <c r="L347" s="39">
        <f>BETAW20T!E346/BETAW20T!F346</f>
        <v>5.555168421052632</v>
      </c>
    </row>
    <row r="348" spans="2:12" x14ac:dyDescent="0.3">
      <c r="B348" s="21">
        <f>BETAW20T!B347</f>
        <v>43914</v>
      </c>
      <c r="C348" s="46">
        <f>BETAW20T!C347/BETAW20T!C348*C349</f>
        <v>65.494731622660225</v>
      </c>
      <c r="D348" s="45">
        <f>BETAW20T!I347/BETAW20T!I348*D349</f>
        <v>64.962435146706198</v>
      </c>
      <c r="E348" s="41">
        <f t="shared" si="80"/>
        <v>-0.8127317461514072</v>
      </c>
      <c r="F348" s="44">
        <f>LN(BETAW20T!C347/BETAW20T!C348)</f>
        <v>3.1907331291875646E-2</v>
      </c>
      <c r="G348" s="43">
        <f>LN(BETAW20T!I347/BETAW20T!I348)</f>
        <v>3.1882967433549153E-2</v>
      </c>
      <c r="H348" s="42">
        <f t="shared" si="81"/>
        <v>-2.4363858326492682E-5</v>
      </c>
      <c r="I348" s="41">
        <f>(BETAW20T!D347/BETAW20T!I347-1)*100</f>
        <v>-1.4425596415845732E-2</v>
      </c>
      <c r="J348" s="40">
        <f>BETAW20T!L347*BETAW20T!I347/1000</f>
        <v>0</v>
      </c>
      <c r="K348" s="17">
        <f>BETAW20T!E347</f>
        <v>573.64710000000002</v>
      </c>
      <c r="L348" s="39">
        <f>BETAW20T!E347/BETAW20T!F347</f>
        <v>5.4117650943396232</v>
      </c>
    </row>
    <row r="349" spans="2:12" x14ac:dyDescent="0.3">
      <c r="B349" s="21">
        <f>BETAW20T!B348</f>
        <v>43913</v>
      </c>
      <c r="C349" s="46">
        <f>BETAW20T!C348/BETAW20T!C349*C350</f>
        <v>63.437957109210373</v>
      </c>
      <c r="D349" s="45">
        <f>BETAW20T!I348/BETAW20T!I349*D350</f>
        <v>62.923909743220648</v>
      </c>
      <c r="E349" s="41">
        <f t="shared" si="80"/>
        <v>-0.81031513216097695</v>
      </c>
      <c r="F349" s="44">
        <f>LN(BETAW20T!C348/BETAW20T!C349)</f>
        <v>-5.7351847453256603E-2</v>
      </c>
      <c r="G349" s="43">
        <f>LN(BETAW20T!I348/BETAW20T!I349)</f>
        <v>-5.7441939067517232E-2</v>
      </c>
      <c r="H349" s="42">
        <f t="shared" si="81"/>
        <v>-9.0091614260628949E-5</v>
      </c>
      <c r="I349" s="41">
        <f>(BETAW20T!D348/BETAW20T!I348-1)*100</f>
        <v>6.8361686402340638E-3</v>
      </c>
      <c r="J349" s="40">
        <f>BETAW20T!L348*BETAW20T!I348/1000</f>
        <v>0</v>
      </c>
      <c r="K349" s="17">
        <f>BETAW20T!E348</f>
        <v>705.2559</v>
      </c>
      <c r="L349" s="39">
        <f>BETAW20T!E348/BETAW20T!F348</f>
        <v>5.07378345323741</v>
      </c>
    </row>
    <row r="350" spans="2:12" x14ac:dyDescent="0.3">
      <c r="B350" s="21">
        <f>BETAW20T!B349</f>
        <v>43910</v>
      </c>
      <c r="C350" s="46">
        <f>BETAW20T!C349/BETAW20T!C350*C351</f>
        <v>67.182595760505777</v>
      </c>
      <c r="D350" s="45">
        <f>BETAW20T!I349/BETAW20T!I350*D351</f>
        <v>66.644208834784195</v>
      </c>
      <c r="E350" s="41">
        <f t="shared" si="80"/>
        <v>-0.80137857078467212</v>
      </c>
      <c r="F350" s="44">
        <f>LN(BETAW20T!C349/BETAW20T!C350)</f>
        <v>1.2839425783059277E-2</v>
      </c>
      <c r="G350" s="43">
        <f>LN(BETAW20T!I349/BETAW20T!I350)</f>
        <v>1.2758892941139121E-2</v>
      </c>
      <c r="H350" s="42">
        <f t="shared" si="81"/>
        <v>-8.0532841920156334E-5</v>
      </c>
      <c r="I350" s="41">
        <f>(BETAW20T!D349/BETAW20T!I349-1)*100</f>
        <v>2.7228546220059435E-2</v>
      </c>
      <c r="J350" s="40">
        <f>BETAW20T!L349*BETAW20T!I349/1000</f>
        <v>405.48959107927544</v>
      </c>
      <c r="K350" s="17">
        <f>BETAW20T!E349</f>
        <v>884.92930000000001</v>
      </c>
      <c r="L350" s="39">
        <f>BETAW20T!E349/BETAW20T!F349</f>
        <v>4.0593087155963303</v>
      </c>
    </row>
    <row r="351" spans="2:12" x14ac:dyDescent="0.3">
      <c r="B351" s="21">
        <f>BETAW20T!B350</f>
        <v>43909</v>
      </c>
      <c r="C351" s="46">
        <f>BETAW20T!C350/BETAW20T!C351*C352</f>
        <v>66.325523738688503</v>
      </c>
      <c r="D351" s="45">
        <f>BETAW20T!I350/BETAW20T!I351*D352</f>
        <v>65.799303996066882</v>
      </c>
      <c r="E351" s="41">
        <f t="shared" si="80"/>
        <v>-0.79338950219954851</v>
      </c>
      <c r="F351" s="44">
        <f>LN(BETAW20T!C350/BETAW20T!C351)</f>
        <v>4.7479178967595799E-2</v>
      </c>
      <c r="G351" s="43">
        <f>LN(BETAW20T!I350/BETAW20T!I351)</f>
        <v>4.7429660819548053E-2</v>
      </c>
      <c r="H351" s="42">
        <f t="shared" si="81"/>
        <v>-4.9518148047746069E-5</v>
      </c>
      <c r="I351" s="41">
        <f>(BETAW20T!D350/BETAW20T!I350-1)*100</f>
        <v>-7.2081060081718995E-3</v>
      </c>
      <c r="J351" s="40">
        <f>BETAW20T!L350*BETAW20T!I350/1000</f>
        <v>1125.9811619157831</v>
      </c>
      <c r="K351" s="17">
        <f>BETAW20T!E350</f>
        <v>1270.5170000000001</v>
      </c>
      <c r="L351" s="39">
        <f>BETAW20T!E350/BETAW20T!F350</f>
        <v>12.100161904761904</v>
      </c>
    </row>
    <row r="352" spans="2:12" x14ac:dyDescent="0.3">
      <c r="B352" s="21">
        <f>BETAW20T!B351</f>
        <v>43908</v>
      </c>
      <c r="C352" s="46">
        <f>BETAW20T!C351/BETAW20T!C352*C353</f>
        <v>63.25003099045496</v>
      </c>
      <c r="D352" s="45">
        <f>BETAW20T!I351/BETAW20T!I352*D353</f>
        <v>62.751319136616615</v>
      </c>
      <c r="E352" s="41">
        <f t="shared" si="80"/>
        <v>-0.78847685294194392</v>
      </c>
      <c r="F352" s="44">
        <f>LN(BETAW20T!C351/BETAW20T!C352)</f>
        <v>-1.977810940986164E-2</v>
      </c>
      <c r="G352" s="43">
        <f>LN(BETAW20T!I351/BETAW20T!I352)</f>
        <v>-1.98872298765689E-2</v>
      </c>
      <c r="H352" s="42">
        <f t="shared" si="81"/>
        <v>-1.0912046670726039E-4</v>
      </c>
      <c r="I352" s="41">
        <f>(BETAW20T!D351/BETAW20T!I351-1)*100</f>
        <v>0.61714477502701204</v>
      </c>
      <c r="J352" s="40">
        <f>BETAW20T!L351*BETAW20T!I351/1000</f>
        <v>1670.3912675696863</v>
      </c>
      <c r="K352" s="17">
        <f>BETAW20T!E351</f>
        <v>1971.1780000000001</v>
      </c>
      <c r="L352" s="39">
        <f>BETAW20T!E351/BETAW20T!F351</f>
        <v>10.108605128205129</v>
      </c>
    </row>
    <row r="353" spans="2:12" x14ac:dyDescent="0.3">
      <c r="B353" s="21">
        <f>BETAW20T!B352</f>
        <v>43907</v>
      </c>
      <c r="C353" s="46">
        <f>BETAW20T!C352/BETAW20T!C353*C354</f>
        <v>64.513449857443931</v>
      </c>
      <c r="D353" s="45">
        <f>BETAW20T!I352/BETAW20T!I353*D354</f>
        <v>64.011760850413424</v>
      </c>
      <c r="E353" s="41">
        <f t="shared" si="80"/>
        <v>-0.77765025454241687</v>
      </c>
      <c r="F353" s="44">
        <f>LN(BETAW20T!C352/BETAW20T!C353)</f>
        <v>6.3352769628247096E-2</v>
      </c>
      <c r="G353" s="43">
        <f>LN(BETAW20T!I352/BETAW20T!I353)</f>
        <v>6.3308353680812821E-2</v>
      </c>
      <c r="H353" s="42">
        <f t="shared" si="81"/>
        <v>-4.4415947434275904E-5</v>
      </c>
      <c r="I353" s="41">
        <f>(BETAW20T!D352/BETAW20T!I352-1)*100</f>
        <v>0.23808041692732207</v>
      </c>
      <c r="J353" s="40">
        <f>BETAW20T!L352*BETAW20T!I352/1000</f>
        <v>1703.943244818531</v>
      </c>
      <c r="K353" s="17">
        <f>BETAW20T!E352</f>
        <v>2111.5839999999998</v>
      </c>
      <c r="L353" s="39">
        <f>BETAW20T!E352/BETAW20T!F352</f>
        <v>9.7308018433179715</v>
      </c>
    </row>
    <row r="354" spans="2:12" x14ac:dyDescent="0.3">
      <c r="B354" s="21">
        <f>BETAW20T!B353</f>
        <v>43906</v>
      </c>
      <c r="C354" s="46">
        <f>BETAW20T!C353/BETAW20T!C354*C355</f>
        <v>60.553117639766967</v>
      </c>
      <c r="D354" s="45">
        <f>BETAW20T!I353/BETAW20T!I354*D355</f>
        <v>60.084894834572367</v>
      </c>
      <c r="E354" s="41">
        <f t="shared" si="80"/>
        <v>-0.77324310199861079</v>
      </c>
      <c r="F354" s="44">
        <f>LN(BETAW20T!C353/BETAW20T!C354)</f>
        <v>-1.804767708352157E-2</v>
      </c>
      <c r="G354" s="43">
        <f>LN(BETAW20T!I353/BETAW20T!I354)</f>
        <v>-1.8215061941885703E-2</v>
      </c>
      <c r="H354" s="42">
        <f t="shared" si="81"/>
        <v>-1.6738485836413283E-4</v>
      </c>
      <c r="I354" s="41">
        <f>(BETAW20T!D353/BETAW20T!I353-1)*100</f>
        <v>3.2441194081758384</v>
      </c>
      <c r="J354" s="40">
        <f>BETAW20T!L353*BETAW20T!I353/1000</f>
        <v>799.70656414414361</v>
      </c>
      <c r="K354" s="17">
        <f>BETAW20T!E353</f>
        <v>1264.8789999999999</v>
      </c>
      <c r="L354" s="39">
        <f>BETAW20T!E353/BETAW20T!F353</f>
        <v>4.216263333333333</v>
      </c>
    </row>
    <row r="355" spans="2:12" x14ac:dyDescent="0.3">
      <c r="B355" s="21">
        <f>BETAW20T!B354</f>
        <v>43903</v>
      </c>
      <c r="C355" s="46">
        <f>BETAW20T!C354/BETAW20T!C355*C356</f>
        <v>61.655881988347602</v>
      </c>
      <c r="D355" s="45">
        <f>BETAW20T!I354/BETAW20T!I355*D356</f>
        <v>61.189373451360197</v>
      </c>
      <c r="E355" s="41">
        <f t="shared" si="80"/>
        <v>-0.75663265521944689</v>
      </c>
      <c r="F355" s="44">
        <f>LN(BETAW20T!C354/BETAW20T!C355)</f>
        <v>4.5101196112839491E-2</v>
      </c>
      <c r="G355" s="43">
        <f>LN(BETAW20T!I354/BETAW20T!I355)</f>
        <v>4.5039695747370899E-2</v>
      </c>
      <c r="H355" s="42">
        <f t="shared" si="81"/>
        <v>-6.1500365468591944E-5</v>
      </c>
      <c r="I355" s="41">
        <f>(BETAW20T!D354/BETAW20T!I354-1)*100</f>
        <v>5.3112709725411378E-3</v>
      </c>
      <c r="J355" s="40">
        <f>BETAW20T!L354*BETAW20T!I354/1000</f>
        <v>1279.782027308672</v>
      </c>
      <c r="K355" s="17">
        <f>BETAW20T!E354</f>
        <v>1610.0989999999999</v>
      </c>
      <c r="L355" s="39">
        <f>BETAW20T!E354/BETAW20T!F354</f>
        <v>5.8549054545454542</v>
      </c>
    </row>
    <row r="356" spans="2:12" x14ac:dyDescent="0.3">
      <c r="B356" s="21">
        <f>BETAW20T!B355</f>
        <v>43902</v>
      </c>
      <c r="C356" s="46">
        <f>BETAW20T!C355/BETAW20T!C356*C357</f>
        <v>58.936903433742422</v>
      </c>
      <c r="D356" s="45">
        <f>BETAW20T!I355/BETAW20T!I356*D357</f>
        <v>58.494564902887447</v>
      </c>
      <c r="E356" s="41">
        <f t="shared" si="80"/>
        <v>-0.75052896416971659</v>
      </c>
      <c r="F356" s="44">
        <f>LN(BETAW20T!C355/BETAW20T!C356)</f>
        <v>-0.14244945073936763</v>
      </c>
      <c r="G356" s="43">
        <f>LN(BETAW20T!I355/BETAW20T!I356)</f>
        <v>-0.14246418462652499</v>
      </c>
      <c r="H356" s="42">
        <f t="shared" si="81"/>
        <v>-1.4733887157364345E-5</v>
      </c>
      <c r="I356" s="41">
        <f>(BETAW20T!D355/BETAW20T!I355-1)*100</f>
        <v>11.850402174779218</v>
      </c>
      <c r="J356" s="40">
        <f>BETAW20T!L355*BETAW20T!I355/1000</f>
        <v>1112.1998453399442</v>
      </c>
      <c r="K356" s="17">
        <f>BETAW20T!E355</f>
        <v>1513.0139999999999</v>
      </c>
      <c r="L356" s="39">
        <f>BETAW20T!E355/BETAW20T!F355</f>
        <v>4.5848909090909089</v>
      </c>
    </row>
    <row r="357" spans="2:12" x14ac:dyDescent="0.3">
      <c r="B357" s="21">
        <f>BETAW20T!B356</f>
        <v>43901</v>
      </c>
      <c r="C357" s="46">
        <f>BETAW20T!C356/BETAW20T!C357*C358</f>
        <v>67.959836370397937</v>
      </c>
      <c r="D357" s="45">
        <f>BETAW20T!I356/BETAW20T!I357*D358</f>
        <v>67.45077191917656</v>
      </c>
      <c r="E357" s="41">
        <f t="shared" si="80"/>
        <v>-0.74906662289010439</v>
      </c>
      <c r="F357" s="44">
        <f>LN(BETAW20T!C356/BETAW20T!C357)</f>
        <v>-6.0462375920835802E-2</v>
      </c>
      <c r="G357" s="43">
        <f>LN(BETAW20T!I356/BETAW20T!I357)</f>
        <v>-6.0510880979027119E-2</v>
      </c>
      <c r="H357" s="42">
        <f t="shared" si="81"/>
        <v>-4.8505058191317119E-5</v>
      </c>
      <c r="I357" s="41">
        <f>(BETAW20T!D356/BETAW20T!I356-1)*100</f>
        <v>-3.8264961254541596E-2</v>
      </c>
      <c r="J357" s="40">
        <f>BETAW20T!L356*BETAW20T!I356/1000</f>
        <v>564.29592761806407</v>
      </c>
      <c r="K357" s="17">
        <f>BETAW20T!E356</f>
        <v>1261.511</v>
      </c>
      <c r="L357" s="39">
        <f>BETAW20T!E356/BETAW20T!F356</f>
        <v>5.3228312236286914</v>
      </c>
    </row>
    <row r="358" spans="2:12" x14ac:dyDescent="0.3">
      <c r="B358" s="21">
        <f>BETAW20T!B357</f>
        <v>43900</v>
      </c>
      <c r="C358" s="46">
        <f>BETAW20T!C357/BETAW20T!C358*C359</f>
        <v>72.195611751580543</v>
      </c>
      <c r="D358" s="45">
        <f>BETAW20T!I357/BETAW20T!I358*D359</f>
        <v>71.65829422619413</v>
      </c>
      <c r="E358" s="41">
        <f t="shared" si="80"/>
        <v>-0.74425233383336176</v>
      </c>
      <c r="F358" s="44">
        <f>LN(BETAW20T!C357/BETAW20T!C358)</f>
        <v>-1.6440294062299798E-2</v>
      </c>
      <c r="G358" s="43">
        <f>LN(BETAW20T!I357/BETAW20T!I358)</f>
        <v>-1.6499685295886107E-2</v>
      </c>
      <c r="H358" s="42">
        <f t="shared" si="81"/>
        <v>-5.9391233586308934E-5</v>
      </c>
      <c r="I358" s="41">
        <f>(BETAW20T!D357/BETAW20T!I357-1)*100</f>
        <v>0.69788061439419735</v>
      </c>
      <c r="J358" s="40">
        <f>BETAW20T!L357*BETAW20T!I357/1000</f>
        <v>272.4982872785269</v>
      </c>
      <c r="K358" s="17">
        <f>BETAW20T!E357</f>
        <v>497.26559999999995</v>
      </c>
      <c r="L358" s="39">
        <f>BETAW20T!E357/BETAW20T!F357</f>
        <v>3.7388390977443606</v>
      </c>
    </row>
    <row r="359" spans="2:12" x14ac:dyDescent="0.3">
      <c r="B359" s="21">
        <f>BETAW20T!B358</f>
        <v>43899</v>
      </c>
      <c r="C359" s="46">
        <f>BETAW20T!C358/BETAW20T!C359*C360</f>
        <v>73.392339159538892</v>
      </c>
      <c r="D359" s="45">
        <f>BETAW20T!I358/BETAW20T!I359*D360</f>
        <v>72.850441511596983</v>
      </c>
      <c r="E359" s="41">
        <f t="shared" si="80"/>
        <v>-0.73835723748215676</v>
      </c>
      <c r="F359" s="44">
        <f>LN(BETAW20T!C358/BETAW20T!C359)</f>
        <v>-8.1921221676944239E-2</v>
      </c>
      <c r="G359" s="43">
        <f>LN(BETAW20T!I358/BETAW20T!I359)</f>
        <v>-8.2041464184984897E-2</v>
      </c>
      <c r="H359" s="42">
        <f t="shared" si="81"/>
        <v>-1.2024250804065773E-4</v>
      </c>
      <c r="I359" s="41">
        <f>(BETAW20T!D358/BETAW20T!I358-1)*100</f>
        <v>0.34951935208311635</v>
      </c>
      <c r="J359" s="40">
        <f>BETAW20T!L358*BETAW20T!I358/1000</f>
        <v>692.57930131338776</v>
      </c>
      <c r="K359" s="17">
        <f>BETAW20T!E358</f>
        <v>1405.0409999999999</v>
      </c>
      <c r="L359" s="39">
        <f>BETAW20T!E358/BETAW20T!F358</f>
        <v>6.0044487179487174</v>
      </c>
    </row>
    <row r="360" spans="2:12" x14ac:dyDescent="0.3">
      <c r="B360" s="21">
        <f>BETAW20T!B359</f>
        <v>43896</v>
      </c>
      <c r="C360" s="46">
        <f>BETAW20T!C359/BETAW20T!C360*C361</f>
        <v>79.657865377463764</v>
      </c>
      <c r="D360" s="45">
        <f>BETAW20T!I359/BETAW20T!I360*D361</f>
        <v>79.079213874584596</v>
      </c>
      <c r="E360" s="41">
        <f t="shared" si="80"/>
        <v>-0.72642105100003684</v>
      </c>
      <c r="F360" s="44">
        <f>LN(BETAW20T!C359/BETAW20T!C360)</f>
        <v>-3.2359020122455617E-2</v>
      </c>
      <c r="G360" s="43">
        <f>LN(BETAW20T!I359/BETAW20T!I360)</f>
        <v>-3.2453614818631647E-2</v>
      </c>
      <c r="H360" s="42">
        <f t="shared" si="81"/>
        <v>-9.4594696176029947E-5</v>
      </c>
      <c r="I360" s="41">
        <f>(BETAW20T!D359/BETAW20T!I359-1)*100</f>
        <v>-6.0386530179479259E-3</v>
      </c>
      <c r="J360" s="40">
        <f>BETAW20T!L359*BETAW20T!I359/1000</f>
        <v>2405.7452746096296</v>
      </c>
      <c r="K360" s="17">
        <f>BETAW20T!E359</f>
        <v>1928.605</v>
      </c>
      <c r="L360" s="39">
        <f>BETAW20T!E359/BETAW20T!F359</f>
        <v>13.975398550724638</v>
      </c>
    </row>
    <row r="361" spans="2:12" x14ac:dyDescent="0.3">
      <c r="B361" s="21">
        <f>BETAW20T!B360</f>
        <v>43895</v>
      </c>
      <c r="C361" s="46">
        <f>BETAW20T!C360/BETAW20T!C361*C362</f>
        <v>82.277674476261339</v>
      </c>
      <c r="D361" s="45">
        <f>BETAW20T!I360/BETAW20T!I361*D362</f>
        <v>81.687718988085749</v>
      </c>
      <c r="E361" s="41">
        <f t="shared" si="80"/>
        <v>-0.7170298527892971</v>
      </c>
      <c r="F361" s="44">
        <f>LN(BETAW20T!C360/BETAW20T!C361)</f>
        <v>-2.0690434394036599E-2</v>
      </c>
      <c r="G361" s="43">
        <f>LN(BETAW20T!I360/BETAW20T!I361)</f>
        <v>-2.0725509378040623E-2</v>
      </c>
      <c r="H361" s="42">
        <f t="shared" si="81"/>
        <v>-3.5074984004023618E-5</v>
      </c>
      <c r="I361" s="41">
        <f>(BETAW20T!D360/BETAW20T!I360-1)*100</f>
        <v>0.50295207042361234</v>
      </c>
      <c r="J361" s="40">
        <f>BETAW20T!L360*BETAW20T!I360/1000</f>
        <v>434.89269817043072</v>
      </c>
      <c r="K361" s="17">
        <f>BETAW20T!E360</f>
        <v>914.65650000000005</v>
      </c>
      <c r="L361" s="39">
        <f>BETAW20T!E360/BETAW20T!F360</f>
        <v>12.034953947368422</v>
      </c>
    </row>
    <row r="362" spans="2:12" x14ac:dyDescent="0.3">
      <c r="B362" s="21">
        <f>BETAW20T!B361</f>
        <v>43894</v>
      </c>
      <c r="C362" s="46">
        <f>BETAW20T!C361/BETAW20T!C362*C363</f>
        <v>83.99776868724436</v>
      </c>
      <c r="D362" s="45">
        <f>BETAW20T!I361/BETAW20T!I362*D363</f>
        <v>83.398404756492681</v>
      </c>
      <c r="E362" s="41">
        <f t="shared" si="80"/>
        <v>-0.71354744312713825</v>
      </c>
      <c r="F362" s="44">
        <f>LN(BETAW20T!C361/BETAW20T!C362)</f>
        <v>-1.5309955664512541E-2</v>
      </c>
      <c r="G362" s="43">
        <f>LN(BETAW20T!I361/BETAW20T!I362)</f>
        <v>-1.5315323118206077E-2</v>
      </c>
      <c r="H362" s="42">
        <f t="shared" si="81"/>
        <v>-5.3674536935367778E-6</v>
      </c>
      <c r="I362" s="41">
        <f>(BETAW20T!D361/BETAW20T!I361-1)*100</f>
        <v>-1.3541183136356327E-2</v>
      </c>
      <c r="J362" s="40">
        <f>BETAW20T!L361*BETAW20T!I361/1000</f>
        <v>0</v>
      </c>
      <c r="K362" s="17">
        <f>BETAW20T!E361</f>
        <v>317.12140000000005</v>
      </c>
      <c r="L362" s="39">
        <f>BETAW20T!E361/BETAW20T!F361</f>
        <v>3.7308400000000006</v>
      </c>
    </row>
    <row r="363" spans="2:12" x14ac:dyDescent="0.3">
      <c r="B363" s="21">
        <f>BETAW20T!B362</f>
        <v>43893</v>
      </c>
      <c r="C363" s="46">
        <f>BETAW20T!C362/BETAW20T!C363*C364</f>
        <v>85.293665551010321</v>
      </c>
      <c r="D363" s="45">
        <f>BETAW20T!I362/BETAW20T!I363*D364</f>
        <v>84.685509325651623</v>
      </c>
      <c r="E363" s="41">
        <f t="shared" si="80"/>
        <v>-0.71301452626043593</v>
      </c>
      <c r="F363" s="44">
        <f>LN(BETAW20T!C362/BETAW20T!C363)</f>
        <v>4.434263491422346E-2</v>
      </c>
      <c r="G363" s="43">
        <f>LN(BETAW20T!I362/BETAW20T!I363)</f>
        <v>4.430201305972406E-2</v>
      </c>
      <c r="H363" s="42">
        <f t="shared" si="81"/>
        <v>-4.0621854499399423E-5</v>
      </c>
      <c r="I363" s="41">
        <f>(BETAW20T!D362/BETAW20T!I362-1)*100</f>
        <v>1.941495188508835E-2</v>
      </c>
      <c r="J363" s="40">
        <f>BETAW20T!L362*BETAW20T!I362/1000</f>
        <v>450.85246721041835</v>
      </c>
      <c r="K363" s="17">
        <f>BETAW20T!E362</f>
        <v>341.2944</v>
      </c>
      <c r="L363" s="39">
        <f>BETAW20T!E362/BETAW20T!F362</f>
        <v>3.31353786407767</v>
      </c>
    </row>
    <row r="364" spans="2:12" x14ac:dyDescent="0.3">
      <c r="B364" s="21">
        <f>BETAW20T!B363</f>
        <v>43892</v>
      </c>
      <c r="C364" s="46">
        <f>BETAW20T!C363/BETAW20T!C364*C365</f>
        <v>81.594149002107386</v>
      </c>
      <c r="D364" s="45">
        <f>BETAW20T!I363/BETAW20T!I364*D365</f>
        <v>81.015661806727366</v>
      </c>
      <c r="E364" s="41">
        <f t="shared" si="80"/>
        <v>-0.7089812228632697</v>
      </c>
      <c r="F364" s="44">
        <f>LN(BETAW20T!C363/BETAW20T!C364)</f>
        <v>2.1691438630782687E-2</v>
      </c>
      <c r="G364" s="43">
        <f>LN(BETAW20T!I363/BETAW20T!I364)</f>
        <v>2.1618166396155387E-2</v>
      </c>
      <c r="H364" s="42">
        <f t="shared" si="81"/>
        <v>-7.3272234627299454E-5</v>
      </c>
      <c r="I364" s="41">
        <f>(BETAW20T!D363/BETAW20T!I363-1)*100</f>
        <v>5.8494710214018752E-3</v>
      </c>
      <c r="J364" s="40">
        <f>BETAW20T!L363*BETAW20T!I363/1000</f>
        <v>523.73936401767412</v>
      </c>
      <c r="K364" s="17">
        <f>BETAW20T!E363</f>
        <v>638.91150000000005</v>
      </c>
      <c r="L364" s="39">
        <f>BETAW20T!E363/BETAW20T!F363</f>
        <v>3.7805414201183436</v>
      </c>
    </row>
    <row r="365" spans="2:12" x14ac:dyDescent="0.3">
      <c r="B365" s="21">
        <f>BETAW20T!B364</f>
        <v>43889</v>
      </c>
      <c r="C365" s="46">
        <f>BETAW20T!C364/BETAW20T!C365*C366</f>
        <v>79.843312259824017</v>
      </c>
      <c r="D365" s="45">
        <f>BETAW20T!I364/BETAW20T!I365*D366</f>
        <v>79.283047201403264</v>
      </c>
      <c r="E365" s="41">
        <f t="shared" si="80"/>
        <v>-0.70170568149471313</v>
      </c>
      <c r="F365" s="44">
        <f>LN(BETAW20T!C364/BETAW20T!C365)</f>
        <v>-4.5150846799003469E-2</v>
      </c>
      <c r="G365" s="43">
        <f>LN(BETAW20T!I364/BETAW20T!I365)</f>
        <v>-4.5188922345821725E-2</v>
      </c>
      <c r="H365" s="42">
        <f t="shared" si="81"/>
        <v>-3.8075546818255868E-5</v>
      </c>
      <c r="I365" s="41">
        <f>(BETAW20T!D364/BETAW20T!I364-1)*100</f>
        <v>7.7967621285804922</v>
      </c>
      <c r="J365" s="40">
        <f>BETAW20T!L364*BETAW20T!I364/1000</f>
        <v>0</v>
      </c>
      <c r="K365" s="17">
        <f>BETAW20T!E364</f>
        <v>1171.9949999999999</v>
      </c>
      <c r="L365" s="39">
        <f>BETAW20T!E364/BETAW20T!F364</f>
        <v>4.5960588235294111</v>
      </c>
    </row>
    <row r="366" spans="2:12" x14ac:dyDescent="0.3">
      <c r="B366" s="21">
        <f>BETAW20T!B365</f>
        <v>43888</v>
      </c>
      <c r="C366" s="46">
        <f>BETAW20T!C365/BETAW20T!C366*C367</f>
        <v>83.530928474030034</v>
      </c>
      <c r="D366" s="45">
        <f>BETAW20T!I365/BETAW20T!I366*D367</f>
        <v>82.947945431376212</v>
      </c>
      <c r="E366" s="41">
        <f t="shared" si="80"/>
        <v>-0.69792477266079622</v>
      </c>
      <c r="F366" s="44">
        <f>LN(BETAW20T!C365/BETAW20T!C366)</f>
        <v>-4.3822338769710853E-2</v>
      </c>
      <c r="G366" s="43">
        <f>LN(BETAW20T!I365/BETAW20T!I366)</f>
        <v>-4.3839634436796573E-2</v>
      </c>
      <c r="H366" s="42">
        <f t="shared" si="81"/>
        <v>-1.7295667085720501E-5</v>
      </c>
      <c r="I366" s="41">
        <f>(BETAW20T!D365/BETAW20T!I365-1)*100</f>
        <v>1.4488279505799895</v>
      </c>
      <c r="J366" s="40">
        <f>BETAW20T!L365*BETAW20T!I365/1000</f>
        <v>0</v>
      </c>
      <c r="K366" s="17">
        <f>BETAW20T!E365</f>
        <v>354.77479999999997</v>
      </c>
      <c r="L366" s="39">
        <f>BETAW20T!E365/BETAW20T!F365</f>
        <v>2.4984140845070422</v>
      </c>
    </row>
    <row r="367" spans="2:12" x14ac:dyDescent="0.3">
      <c r="B367" s="21">
        <f>BETAW20T!B366</f>
        <v>43887</v>
      </c>
      <c r="C367" s="46">
        <f>BETAW20T!C366/BETAW20T!C367*C368</f>
        <v>87.272839965290743</v>
      </c>
      <c r="D367" s="45">
        <f>BETAW20T!I366/BETAW20T!I367*D368</f>
        <v>86.665240115546865</v>
      </c>
      <c r="E367" s="41">
        <f t="shared" si="80"/>
        <v>-0.69620726217403117</v>
      </c>
      <c r="F367" s="44">
        <f>LN(BETAW20T!C366/BETAW20T!C367)</f>
        <v>-6.2867463696522092E-3</v>
      </c>
      <c r="G367" s="43">
        <f>LN(BETAW20T!I366/BETAW20T!I367)</f>
        <v>-6.3262849544827079E-3</v>
      </c>
      <c r="H367" s="42">
        <f t="shared" si="81"/>
        <v>-3.9538584830498685E-5</v>
      </c>
      <c r="I367" s="41">
        <f>(BETAW20T!D366/BETAW20T!I366-1)*100</f>
        <v>0.25309360820797711</v>
      </c>
      <c r="J367" s="40">
        <f>BETAW20T!L366*BETAW20T!I366/1000</f>
        <v>0</v>
      </c>
      <c r="K367" s="17">
        <f>BETAW20T!E366</f>
        <v>309.82380000000001</v>
      </c>
      <c r="L367" s="39">
        <f>BETAW20T!E366/BETAW20T!F366</f>
        <v>2.8687388888888887</v>
      </c>
    </row>
    <row r="368" spans="2:12" x14ac:dyDescent="0.3">
      <c r="B368" s="21">
        <f>BETAW20T!B367</f>
        <v>43886</v>
      </c>
      <c r="C368" s="46">
        <f>BETAW20T!C367/BETAW20T!C368*C369</f>
        <v>87.823230445022972</v>
      </c>
      <c r="D368" s="45">
        <f>BETAW20T!I367/BETAW20T!I368*D369</f>
        <v>87.215247036061456</v>
      </c>
      <c r="E368" s="41">
        <f t="shared" si="80"/>
        <v>-0.69228085311905385</v>
      </c>
      <c r="F368" s="44">
        <f>LN(BETAW20T!C367/BETAW20T!C368)</f>
        <v>-2.7970503392829915E-2</v>
      </c>
      <c r="G368" s="43">
        <f>LN(BETAW20T!I367/BETAW20T!I368)</f>
        <v>-2.7969301316962548E-2</v>
      </c>
      <c r="H368" s="42">
        <f t="shared" si="81"/>
        <v>1.2020758673667031E-6</v>
      </c>
      <c r="I368" s="41">
        <f>(BETAW20T!D367/BETAW20T!I367-1)*100</f>
        <v>1.2836624714585021E-2</v>
      </c>
      <c r="J368" s="40">
        <f>BETAW20T!L367*BETAW20T!I367/1000</f>
        <v>0</v>
      </c>
      <c r="K368" s="17">
        <f>BETAW20T!E367</f>
        <v>811.57759999999996</v>
      </c>
      <c r="L368" s="39">
        <f>BETAW20T!E367/BETAW20T!F367</f>
        <v>6.1483151515151508</v>
      </c>
    </row>
    <row r="369" spans="2:12" x14ac:dyDescent="0.3">
      <c r="B369" s="21">
        <f>BETAW20T!B368</f>
        <v>43885</v>
      </c>
      <c r="C369" s="46">
        <f>BETAW20T!C368/BETAW20T!C369*C370</f>
        <v>90.314367174910174</v>
      </c>
      <c r="D369" s="45">
        <f>BETAW20T!I368/BETAW20T!I369*D370</f>
        <v>89.689030290258955</v>
      </c>
      <c r="E369" s="41">
        <f t="shared" si="80"/>
        <v>-0.69240022845993288</v>
      </c>
      <c r="F369" s="44">
        <f>LN(BETAW20T!C368/BETAW20T!C369)</f>
        <v>-4.2866334367020267E-2</v>
      </c>
      <c r="G369" s="43">
        <f>LN(BETAW20T!I368/BETAW20T!I369)</f>
        <v>-4.2934814097376421E-2</v>
      </c>
      <c r="H369" s="42">
        <f t="shared" si="81"/>
        <v>-6.847973035615379E-5</v>
      </c>
      <c r="I369" s="41">
        <f>(BETAW20T!D368/BETAW20T!I368-1)*100</f>
        <v>1.0380555095812483E-2</v>
      </c>
      <c r="J369" s="40">
        <f>BETAW20T!L368*BETAW20T!I368/1000</f>
        <v>0</v>
      </c>
      <c r="K369" s="17">
        <f>BETAW20T!E368</f>
        <v>850.54009999999994</v>
      </c>
      <c r="L369" s="39">
        <f>BETAW20T!E368/BETAW20T!F368</f>
        <v>4.3842273195876285</v>
      </c>
    </row>
    <row r="370" spans="2:12" x14ac:dyDescent="0.3">
      <c r="B370" s="21">
        <f>BETAW20T!B369</f>
        <v>43882</v>
      </c>
      <c r="C370" s="46">
        <f>BETAW20T!C369/BETAW20T!C370*C371</f>
        <v>94.26998884343628</v>
      </c>
      <c r="D370" s="45">
        <f>BETAW20T!I369/BETAW20T!I370*D371</f>
        <v>93.623674329770367</v>
      </c>
      <c r="E370" s="41">
        <f t="shared" si="80"/>
        <v>-0.68559943794976874</v>
      </c>
      <c r="F370" s="44">
        <f>LN(BETAW20T!C369/BETAW20T!C370)</f>
        <v>-5.4187311787854053E-3</v>
      </c>
      <c r="G370" s="43">
        <f>LN(BETAW20T!I369/BETAW20T!I370)</f>
        <v>-5.466027782841036E-3</v>
      </c>
      <c r="H370" s="42">
        <f t="shared" si="81"/>
        <v>-4.7296604055630659E-5</v>
      </c>
      <c r="I370" s="41">
        <f>(BETAW20T!D369/BETAW20T!I369-1)*100</f>
        <v>-0.14803573036906714</v>
      </c>
      <c r="J370" s="40">
        <f>BETAW20T!L369*BETAW20T!I369/1000</f>
        <v>569.64327558350828</v>
      </c>
      <c r="K370" s="17">
        <f>BETAW20T!E369</f>
        <v>394.15090000000004</v>
      </c>
      <c r="L370" s="39">
        <f>BETAW20T!E369/BETAW20T!F369</f>
        <v>12.714545161290324</v>
      </c>
    </row>
    <row r="371" spans="2:12" x14ac:dyDescent="0.3">
      <c r="B371" s="21">
        <f>BETAW20T!B370</f>
        <v>43881</v>
      </c>
      <c r="C371" s="46">
        <f>BETAW20T!C370/BETAW20T!C371*C372</f>
        <v>94.782199082682595</v>
      </c>
      <c r="D371" s="45">
        <f>BETAW20T!I370/BETAW20T!I371*D372</f>
        <v>94.136825105350439</v>
      </c>
      <c r="E371" s="41">
        <f t="shared" si="80"/>
        <v>-0.68090209298601323</v>
      </c>
      <c r="F371" s="44">
        <f>LN(BETAW20T!C370/BETAW20T!C371)</f>
        <v>-7.2583727687426085E-3</v>
      </c>
      <c r="G371" s="43">
        <f>LN(BETAW20T!I370/BETAW20T!I371)</f>
        <v>-7.283204275268183E-3</v>
      </c>
      <c r="H371" s="42">
        <f t="shared" si="81"/>
        <v>-2.4831506525574421E-5</v>
      </c>
      <c r="I371" s="41">
        <f>(BETAW20T!D370/BETAW20T!I370-1)*100</f>
        <v>6.0257074802061439E-3</v>
      </c>
      <c r="J371" s="40">
        <f>BETAW20T!L370*BETAW20T!I370/1000</f>
        <v>0</v>
      </c>
      <c r="K371" s="17">
        <f>BETAW20T!E370</f>
        <v>110.8023</v>
      </c>
      <c r="L371" s="39">
        <f>BETAW20T!E370/BETAW20T!F370</f>
        <v>4.1037888888888894</v>
      </c>
    </row>
    <row r="372" spans="2:12" x14ac:dyDescent="0.3">
      <c r="B372" s="21">
        <f>BETAW20T!B371</f>
        <v>43880</v>
      </c>
      <c r="C372" s="46">
        <f>BETAW20T!C371/BETAW20T!C372*C373</f>
        <v>95.472666418743088</v>
      </c>
      <c r="D372" s="45">
        <f>BETAW20T!I371/BETAW20T!I372*D373</f>
        <v>94.824945651890587</v>
      </c>
      <c r="E372" s="41">
        <f t="shared" si="80"/>
        <v>-0.67843581953770382</v>
      </c>
      <c r="F372" s="44">
        <f>LN(BETAW20T!C371/BETAW20T!C372)</f>
        <v>8.0013513043043891E-4</v>
      </c>
      <c r="G372" s="43">
        <f>LN(BETAW20T!I371/BETAW20T!I372)</f>
        <v>7.8269463017250599E-4</v>
      </c>
      <c r="H372" s="42">
        <f t="shared" si="81"/>
        <v>-1.744050025793292E-5</v>
      </c>
      <c r="I372" s="41">
        <f>(BETAW20T!D371/BETAW20T!I371-1)*100</f>
        <v>0.1122652619534259</v>
      </c>
      <c r="J372" s="40">
        <f>BETAW20T!L371*BETAW20T!I371/1000</f>
        <v>0</v>
      </c>
      <c r="K372" s="17">
        <f>BETAW20T!E371</f>
        <v>79.609589999999997</v>
      </c>
      <c r="L372" s="39">
        <f>BETAW20T!E371/BETAW20T!F371</f>
        <v>3.6186177272727273</v>
      </c>
    </row>
    <row r="373" spans="2:12" x14ac:dyDescent="0.3">
      <c r="B373" s="21">
        <f>BETAW20T!B372</f>
        <v>43879</v>
      </c>
      <c r="C373" s="46">
        <f>BETAW20T!C372/BETAW20T!C373*C374</f>
        <v>95.396305937771217</v>
      </c>
      <c r="D373" s="45">
        <f>BETAW20T!I372/BETAW20T!I373*D374</f>
        <v>94.750755713942937</v>
      </c>
      <c r="E373" s="41">
        <f t="shared" si="80"/>
        <v>-0.67670358666653829</v>
      </c>
      <c r="F373" s="44">
        <f>LN(BETAW20T!C372/BETAW20T!C373)</f>
        <v>-3.6111143146197633E-3</v>
      </c>
      <c r="G373" s="43">
        <f>LN(BETAW20T!I372/BETAW20T!I373)</f>
        <v>-3.630311514836183E-3</v>
      </c>
      <c r="H373" s="42">
        <f t="shared" si="81"/>
        <v>-1.919720021641971E-5</v>
      </c>
      <c r="I373" s="41">
        <f>(BETAW20T!D372/BETAW20T!I372-1)*100</f>
        <v>-8.6883168321538751E-2</v>
      </c>
      <c r="J373" s="40">
        <f>BETAW20T!L372*BETAW20T!I372/1000</f>
        <v>0</v>
      </c>
      <c r="K373" s="17">
        <f>BETAW20T!E372</f>
        <v>85.391249999999999</v>
      </c>
      <c r="L373" s="39">
        <f>BETAW20T!E372/BETAW20T!F372</f>
        <v>4.0662500000000001</v>
      </c>
    </row>
    <row r="374" spans="2:12" x14ac:dyDescent="0.3">
      <c r="B374" s="21">
        <f>BETAW20T!B373</f>
        <v>43878</v>
      </c>
      <c r="C374" s="46">
        <f>BETAW20T!C373/BETAW20T!C374*C375</f>
        <v>95.741415643981711</v>
      </c>
      <c r="D374" s="45">
        <f>BETAW20T!I373/BETAW20T!I374*D375</f>
        <v>95.095355597451871</v>
      </c>
      <c r="E374" s="41">
        <f t="shared" si="80"/>
        <v>-0.67479683915708799</v>
      </c>
      <c r="F374" s="44">
        <f>LN(BETAW20T!C373/BETAW20T!C374)</f>
        <v>2.7564478228005044E-3</v>
      </c>
      <c r="G374" s="43">
        <f>LN(BETAW20T!I373/BETAW20T!I374)</f>
        <v>2.6859873069553473E-3</v>
      </c>
      <c r="H374" s="42">
        <f t="shared" si="81"/>
        <v>-7.0460515845157008E-5</v>
      </c>
      <c r="I374" s="41">
        <f>(BETAW20T!D373/BETAW20T!I373-1)*100</f>
        <v>0.24238547913781883</v>
      </c>
      <c r="J374" s="40">
        <f>BETAW20T!L373*BETAW20T!I373/1000</f>
        <v>0</v>
      </c>
      <c r="K374" s="17">
        <f>BETAW20T!E373</f>
        <v>131.35139999999998</v>
      </c>
      <c r="L374" s="39">
        <f>BETAW20T!E373/BETAW20T!F373</f>
        <v>8.209462499999999</v>
      </c>
    </row>
    <row r="375" spans="2:12" x14ac:dyDescent="0.3">
      <c r="B375" s="21">
        <f>BETAW20T!B374</f>
        <v>43875</v>
      </c>
      <c r="C375" s="46">
        <f>BETAW20T!C374/BETAW20T!C375*C376</f>
        <v>95.477872815172972</v>
      </c>
      <c r="D375" s="45">
        <f>BETAW20T!I374/BETAW20T!I375*D376</f>
        <v>94.840273406488407</v>
      </c>
      <c r="E375" s="41">
        <f t="shared" si="80"/>
        <v>-0.66779808754101611</v>
      </c>
      <c r="F375" s="44">
        <f>LN(BETAW20T!C374/BETAW20T!C375)</f>
        <v>-2.2565468860192266E-3</v>
      </c>
      <c r="G375" s="43">
        <f>LN(BETAW20T!I374/BETAW20T!I375)</f>
        <v>-2.2819975833311113E-3</v>
      </c>
      <c r="H375" s="42">
        <f t="shared" si="81"/>
        <v>-2.5450697311884662E-5</v>
      </c>
      <c r="I375" s="41">
        <f>(BETAW20T!D374/BETAW20T!I374-1)*100</f>
        <v>0.15154036139291005</v>
      </c>
      <c r="J375" s="40">
        <f>BETAW20T!L374*BETAW20T!I374/1000</f>
        <v>0</v>
      </c>
      <c r="K375" s="17">
        <f>BETAW20T!E374</f>
        <v>96.053240000000002</v>
      </c>
      <c r="L375" s="39">
        <f>BETAW20T!E374/BETAW20T!F374</f>
        <v>4.5739638095238098</v>
      </c>
    </row>
    <row r="376" spans="2:12" x14ac:dyDescent="0.3">
      <c r="B376" s="21">
        <f>BETAW20T!B375</f>
        <v>43874</v>
      </c>
      <c r="C376" s="46">
        <f>BETAW20T!C375/BETAW20T!C376*C377</f>
        <v>95.693566381554533</v>
      </c>
      <c r="D376" s="45">
        <f>BETAW20T!I375/BETAW20T!I376*D377</f>
        <v>95.056945810128198</v>
      </c>
      <c r="E376" s="41">
        <f t="shared" si="80"/>
        <v>-0.6652699815659191</v>
      </c>
      <c r="F376" s="44">
        <f>LN(BETAW20T!C375/BETAW20T!C376)</f>
        <v>-2.9362518589750807E-3</v>
      </c>
      <c r="G376" s="43">
        <f>LN(BETAW20T!I375/BETAW20T!I376)</f>
        <v>-2.9553365370172243E-3</v>
      </c>
      <c r="H376" s="42">
        <f t="shared" si="81"/>
        <v>-1.908467804214364E-5</v>
      </c>
      <c r="I376" s="41">
        <f>(BETAW20T!D375/BETAW20T!I375-1)*100</f>
        <v>-2.1416148361708132E-2</v>
      </c>
      <c r="J376" s="40">
        <f>BETAW20T!L375*BETAW20T!I375/1000</f>
        <v>0</v>
      </c>
      <c r="K376" s="17">
        <f>BETAW20T!E375</f>
        <v>116.95739999999999</v>
      </c>
      <c r="L376" s="39">
        <f>BETAW20T!E375/BETAW20T!F375</f>
        <v>5.3162454545454541</v>
      </c>
    </row>
    <row r="377" spans="2:12" x14ac:dyDescent="0.3">
      <c r="B377" s="21">
        <f>BETAW20T!B376</f>
        <v>43873</v>
      </c>
      <c r="C377" s="46">
        <f>BETAW20T!C376/BETAW20T!C377*C378</f>
        <v>95.974959712408619</v>
      </c>
      <c r="D377" s="45">
        <f>BETAW20T!I376/BETAW20T!I377*D378</f>
        <v>95.33828659876464</v>
      </c>
      <c r="E377" s="41">
        <f t="shared" si="80"/>
        <v>-0.66337419213489124</v>
      </c>
      <c r="F377" s="44">
        <f>LN(BETAW20T!C376/BETAW20T!C377)</f>
        <v>8.9311792075288336E-3</v>
      </c>
      <c r="G377" s="43">
        <f>LN(BETAW20T!I376/BETAW20T!I377)</f>
        <v>8.9101400115850875E-3</v>
      </c>
      <c r="H377" s="42">
        <f t="shared" si="81"/>
        <v>-2.1039195943746078E-5</v>
      </c>
      <c r="I377" s="41">
        <f>(BETAW20T!D376/BETAW20T!I376-1)*100</f>
        <v>-6.8206849903329481E-2</v>
      </c>
      <c r="J377" s="40">
        <f>BETAW20T!L376*BETAW20T!I376/1000</f>
        <v>0</v>
      </c>
      <c r="K377" s="17">
        <f>BETAW20T!E376</f>
        <v>58.961379999999998</v>
      </c>
      <c r="L377" s="39">
        <f>BETAW20T!E376/BETAW20T!F376</f>
        <v>2.4567241666666666</v>
      </c>
    </row>
    <row r="378" spans="2:12" x14ac:dyDescent="0.3">
      <c r="B378" s="21">
        <f>BETAW20T!B377</f>
        <v>43872</v>
      </c>
      <c r="C378" s="46">
        <f>BETAW20T!C377/BETAW20T!C378*C379</f>
        <v>95.121606545184122</v>
      </c>
      <c r="D378" s="45">
        <f>BETAW20T!I377/BETAW20T!I378*D379</f>
        <v>94.492582383261947</v>
      </c>
      <c r="E378" s="41">
        <f t="shared" si="80"/>
        <v>-0.66128420741441429</v>
      </c>
      <c r="F378" s="44">
        <f>LN(BETAW20T!C377/BETAW20T!C378)</f>
        <v>6.9125151180723507E-3</v>
      </c>
      <c r="G378" s="43">
        <f>LN(BETAW20T!I377/BETAW20T!I378)</f>
        <v>6.8966691702882334E-3</v>
      </c>
      <c r="H378" s="42">
        <f t="shared" si="81"/>
        <v>-1.5845947784117256E-5</v>
      </c>
      <c r="I378" s="41">
        <f>(BETAW20T!D377/BETAW20T!I377-1)*100</f>
        <v>-3.6535591624431429E-2</v>
      </c>
      <c r="J378" s="40">
        <f>BETAW20T!L377*BETAW20T!I377/1000</f>
        <v>0</v>
      </c>
      <c r="K378" s="17">
        <f>BETAW20T!E377</f>
        <v>100.2418</v>
      </c>
      <c r="L378" s="39">
        <f>BETAW20T!E377/BETAW20T!F377</f>
        <v>4.7734190476190479</v>
      </c>
    </row>
    <row r="379" spans="2:12" x14ac:dyDescent="0.3">
      <c r="B379" s="21">
        <f>BETAW20T!B378</f>
        <v>43871</v>
      </c>
      <c r="C379" s="46">
        <f>BETAW20T!C378/BETAW20T!C379*C380</f>
        <v>94.466344365935342</v>
      </c>
      <c r="D379" s="45">
        <f>BETAW20T!I378/BETAW20T!I379*D380</f>
        <v>93.843140371042253</v>
      </c>
      <c r="E379" s="41">
        <f t="shared" si="80"/>
        <v>-0.65971007883927069</v>
      </c>
      <c r="F379" s="44">
        <f>LN(BETAW20T!C378/BETAW20T!C379)</f>
        <v>-8.2408893835455767E-3</v>
      </c>
      <c r="G379" s="43">
        <f>LN(BETAW20T!I378/BETAW20T!I379)</f>
        <v>-8.3124682778839814E-3</v>
      </c>
      <c r="H379" s="42">
        <f t="shared" si="81"/>
        <v>-7.1578894338404642E-5</v>
      </c>
      <c r="I379" s="41">
        <f>(BETAW20T!D378/BETAW20T!I378-1)*100</f>
        <v>-4.5289497998157735E-2</v>
      </c>
      <c r="J379" s="40">
        <f>BETAW20T!L378*BETAW20T!I378/1000</f>
        <v>0</v>
      </c>
      <c r="K379" s="17">
        <f>BETAW20T!E378</f>
        <v>122.5902</v>
      </c>
      <c r="L379" s="39">
        <f>BETAW20T!E378/BETAW20T!F378</f>
        <v>3.5025771428571426</v>
      </c>
    </row>
    <row r="380" spans="2:12" x14ac:dyDescent="0.3">
      <c r="B380" s="21">
        <f>BETAW20T!B379</f>
        <v>43868</v>
      </c>
      <c r="C380" s="46">
        <f>BETAW20T!C379/BETAW20T!C380*C381</f>
        <v>95.24804760133884</v>
      </c>
      <c r="D380" s="45">
        <f>BETAW20T!I379/BETAW20T!I380*D381</f>
        <v>94.62645964636647</v>
      </c>
      <c r="E380" s="41">
        <f t="shared" si="80"/>
        <v>-0.65259915623050446</v>
      </c>
      <c r="F380" s="44">
        <f>LN(BETAW20T!C379/BETAW20T!C380)</f>
        <v>-7.3895794685072352E-4</v>
      </c>
      <c r="G380" s="43">
        <f>LN(BETAW20T!I379/BETAW20T!I380)</f>
        <v>-7.6577213709521079E-4</v>
      </c>
      <c r="H380" s="42">
        <f t="shared" si="81"/>
        <v>-2.6814190244487269E-5</v>
      </c>
      <c r="I380" s="41">
        <f>(BETAW20T!D379/BETAW20T!I379-1)*100</f>
        <v>-0.12238343643151683</v>
      </c>
      <c r="J380" s="40">
        <f>BETAW20T!L379*BETAW20T!I379/1000</f>
        <v>0</v>
      </c>
      <c r="K380" s="17">
        <f>BETAW20T!E379</f>
        <v>95.61263000000001</v>
      </c>
      <c r="L380" s="39">
        <f>BETAW20T!E379/BETAW20T!F379</f>
        <v>3.5412085185185189</v>
      </c>
    </row>
    <row r="381" spans="2:12" x14ac:dyDescent="0.3">
      <c r="B381" s="21">
        <f>BETAW20T!B380</f>
        <v>43867</v>
      </c>
      <c r="C381" s="46">
        <f>BETAW20T!C380/BETAW20T!C381*C382</f>
        <v>95.318457914962252</v>
      </c>
      <c r="D381" s="45">
        <f>BETAW20T!I380/BETAW20T!I381*D382</f>
        <v>94.698949704486594</v>
      </c>
      <c r="E381" s="41">
        <f t="shared" si="80"/>
        <v>-0.64993520040824704</v>
      </c>
      <c r="F381" s="44">
        <f>LN(BETAW20T!C380/BETAW20T!C381)</f>
        <v>-5.2635591707019102E-3</v>
      </c>
      <c r="G381" s="43">
        <f>LN(BETAW20T!I380/BETAW20T!I381)</f>
        <v>-5.2851747777376817E-3</v>
      </c>
      <c r="H381" s="42">
        <f t="shared" si="81"/>
        <v>-2.1615607035771478E-5</v>
      </c>
      <c r="I381" s="41">
        <f>(BETAW20T!D380/BETAW20T!I380-1)*100</f>
        <v>-3.2224696484772775E-2</v>
      </c>
      <c r="J381" s="40">
        <f>BETAW20T!L380*BETAW20T!I380/1000</f>
        <v>0</v>
      </c>
      <c r="K381" s="17">
        <f>BETAW20T!E380</f>
        <v>129.59780000000001</v>
      </c>
      <c r="L381" s="39">
        <f>BETAW20T!E380/BETAW20T!F380</f>
        <v>4.1805741935483871</v>
      </c>
    </row>
    <row r="382" spans="2:12" x14ac:dyDescent="0.3">
      <c r="B382" s="21">
        <f>BETAW20T!B381</f>
        <v>43866</v>
      </c>
      <c r="C382" s="46">
        <f>BETAW20T!C381/BETAW20T!C382*C383</f>
        <v>95.821494979546358</v>
      </c>
      <c r="D382" s="45">
        <f>BETAW20T!I381/BETAW20T!I382*D383</f>
        <v>95.200775154421734</v>
      </c>
      <c r="E382" s="41">
        <f t="shared" si="80"/>
        <v>-0.64778766523849729</v>
      </c>
      <c r="F382" s="44">
        <f>LN(BETAW20T!C381/BETAW20T!C382)</f>
        <v>7.6958520364981851E-3</v>
      </c>
      <c r="G382" s="43">
        <f>LN(BETAW20T!I381/BETAW20T!I382)</f>
        <v>7.6497788489443613E-3</v>
      </c>
      <c r="H382" s="42">
        <f t="shared" si="81"/>
        <v>-4.6073187553823808E-5</v>
      </c>
      <c r="I382" s="41">
        <f>(BETAW20T!D381/BETAW20T!I381-1)*100</f>
        <v>-6.7291035536931609E-3</v>
      </c>
      <c r="J382" s="40">
        <f>BETAW20T!L381*BETAW20T!I381/1000</f>
        <v>543.03654149121144</v>
      </c>
      <c r="K382" s="17">
        <f>BETAW20T!E381</f>
        <v>450.77780000000001</v>
      </c>
      <c r="L382" s="39">
        <f>BETAW20T!E381/BETAW20T!F381</f>
        <v>7.2706096774193547</v>
      </c>
    </row>
    <row r="383" spans="2:12" x14ac:dyDescent="0.3">
      <c r="B383" s="21">
        <f>BETAW20T!B382</f>
        <v>43865</v>
      </c>
      <c r="C383" s="46">
        <f>BETAW20T!C382/BETAW20T!C383*C384</f>
        <v>95.086897235651463</v>
      </c>
      <c r="D383" s="45">
        <f>BETAW20T!I382/BETAW20T!I383*D384</f>
        <v>94.475288721525743</v>
      </c>
      <c r="E383" s="41">
        <f t="shared" si="80"/>
        <v>-0.64321008667470592</v>
      </c>
      <c r="F383" s="44">
        <f>LN(BETAW20T!C382/BETAW20T!C383)</f>
        <v>1.615183072239226E-2</v>
      </c>
      <c r="G383" s="43">
        <f>LN(BETAW20T!I382/BETAW20T!I383)</f>
        <v>1.6117074316215552E-2</v>
      </c>
      <c r="H383" s="42">
        <f t="shared" si="81"/>
        <v>-3.4756406176707222E-5</v>
      </c>
      <c r="I383" s="41">
        <f>(BETAW20T!D382/BETAW20T!I382-1)*100</f>
        <v>0.20443920993311604</v>
      </c>
      <c r="J383" s="40">
        <f>BETAW20T!L382*BETAW20T!I382/1000</f>
        <v>538.89828061277206</v>
      </c>
      <c r="K383" s="17">
        <f>BETAW20T!E382</f>
        <v>282.32830000000001</v>
      </c>
      <c r="L383" s="39">
        <f>BETAW20T!E382/BETAW20T!F382</f>
        <v>3.921226388888889</v>
      </c>
    </row>
    <row r="384" spans="2:12" x14ac:dyDescent="0.3">
      <c r="B384" s="21">
        <f>BETAW20T!B383</f>
        <v>43864</v>
      </c>
      <c r="C384" s="46">
        <f>BETAW20T!C383/BETAW20T!C384*C385</f>
        <v>93.563406470807038</v>
      </c>
      <c r="D384" s="45">
        <f>BETAW20T!I383/BETAW20T!I384*D385</f>
        <v>92.964828270131392</v>
      </c>
      <c r="E384" s="41">
        <f t="shared" si="80"/>
        <v>-0.63975674171548036</v>
      </c>
      <c r="F384" s="44">
        <f>LN(BETAW20T!C383/BETAW20T!C384)</f>
        <v>3.3735707272949428E-3</v>
      </c>
      <c r="G384" s="43">
        <f>LN(BETAW20T!I383/BETAW20T!I384)</f>
        <v>3.3126175727041761E-3</v>
      </c>
      <c r="H384" s="42">
        <f t="shared" si="81"/>
        <v>-6.0953154590766712E-5</v>
      </c>
      <c r="I384" s="41">
        <f>(BETAW20T!D383/BETAW20T!I383-1)*100</f>
        <v>-6.2690101058970882E-2</v>
      </c>
      <c r="J384" s="40">
        <f>BETAW20T!L383*BETAW20T!I383/1000</f>
        <v>0</v>
      </c>
      <c r="K384" s="17">
        <f>BETAW20T!E383</f>
        <v>244.24710000000002</v>
      </c>
      <c r="L384" s="39">
        <f>BETAW20T!E383/BETAW20T!F383</f>
        <v>3.0153962962962964</v>
      </c>
    </row>
    <row r="385" spans="2:12" x14ac:dyDescent="0.3">
      <c r="B385" s="21">
        <f>BETAW20T!B384</f>
        <v>43861</v>
      </c>
      <c r="C385" s="46">
        <f>BETAW20T!C384/BETAW20T!C385*C386</f>
        <v>93.248295524978346</v>
      </c>
      <c r="D385" s="45">
        <f>BETAW20T!I384/BETAW20T!I385*D386</f>
        <v>92.657380855360898</v>
      </c>
      <c r="E385" s="41">
        <f t="shared" si="80"/>
        <v>-0.63370023686830645</v>
      </c>
      <c r="F385" s="44">
        <f>LN(BETAW20T!C384/BETAW20T!C385)</f>
        <v>-6.7938968100391336E-3</v>
      </c>
      <c r="G385" s="43">
        <f>LN(BETAW20T!I384/BETAW20T!I385)</f>
        <v>-6.8375612198094821E-3</v>
      </c>
      <c r="H385" s="42">
        <f t="shared" si="81"/>
        <v>-4.3664409770348411E-5</v>
      </c>
      <c r="I385" s="41">
        <f>(BETAW20T!D384/BETAW20T!I384-1)*100</f>
        <v>-0.1851778246735214</v>
      </c>
      <c r="J385" s="40">
        <f>BETAW20T!L384*BETAW20T!I384/1000</f>
        <v>0</v>
      </c>
      <c r="K385" s="17">
        <f>BETAW20T!E384</f>
        <v>150.91139999999999</v>
      </c>
      <c r="L385" s="39">
        <f>BETAW20T!E384/BETAW20T!F384</f>
        <v>2.321713846153846</v>
      </c>
    </row>
    <row r="386" spans="2:12" x14ac:dyDescent="0.3">
      <c r="B386" s="21">
        <f>BETAW20T!B385</f>
        <v>43860</v>
      </c>
      <c r="C386" s="46">
        <f>BETAW20T!C385/BETAW20T!C386*C387</f>
        <v>93.883971736705135</v>
      </c>
      <c r="D386" s="45">
        <f>BETAW20T!I385/BETAW20T!I386*D387</f>
        <v>93.293102284741039</v>
      </c>
      <c r="E386" s="41">
        <f t="shared" si="80"/>
        <v>-0.62936137131178738</v>
      </c>
      <c r="F386" s="44">
        <f>LN(BETAW20T!C385/BETAW20T!C386)</f>
        <v>-8.7133575063879157E-3</v>
      </c>
      <c r="G386" s="43">
        <f>LN(BETAW20T!I385/BETAW20T!I386)</f>
        <v>-8.7321884675819281E-3</v>
      </c>
      <c r="H386" s="42">
        <f t="shared" si="81"/>
        <v>-1.8830961194012466E-5</v>
      </c>
      <c r="I386" s="41">
        <f>(BETAW20T!D385/BETAW20T!I385-1)*100</f>
        <v>-4.7908716836442267E-2</v>
      </c>
      <c r="J386" s="40">
        <f>BETAW20T!L385*BETAW20T!I385/1000</f>
        <v>0</v>
      </c>
      <c r="K386" s="17">
        <f>BETAW20T!E385</f>
        <v>121.9543</v>
      </c>
      <c r="L386" s="39">
        <f>BETAW20T!E385/BETAW20T!F385</f>
        <v>2.5947723404255321</v>
      </c>
    </row>
    <row r="387" spans="2:12" x14ac:dyDescent="0.3">
      <c r="B387" s="21">
        <f>BETAW20T!B386</f>
        <v>43859</v>
      </c>
      <c r="C387" s="46">
        <f>BETAW20T!C386/BETAW20T!C387*C388</f>
        <v>94.705590678071189</v>
      </c>
      <c r="D387" s="45">
        <f>BETAW20T!I386/BETAW20T!I387*D388</f>
        <v>94.111322463845923</v>
      </c>
      <c r="E387" s="41">
        <f t="shared" si="80"/>
        <v>-0.62749010905315261</v>
      </c>
      <c r="F387" s="44">
        <f>LN(BETAW20T!C386/BETAW20T!C387)</f>
        <v>6.8066034551428608E-5</v>
      </c>
      <c r="G387" s="43">
        <f>LN(BETAW20T!I386/BETAW20T!I387)</f>
        <v>5.0685761217489867E-5</v>
      </c>
      <c r="H387" s="42">
        <f t="shared" si="81"/>
        <v>-1.7380273333938741E-5</v>
      </c>
      <c r="I387" s="41">
        <f>(BETAW20T!D386/BETAW20T!I386-1)*100</f>
        <v>-5.0700923736290981E-2</v>
      </c>
      <c r="J387" s="40">
        <f>BETAW20T!L386*BETAW20T!I386/1000</f>
        <v>572.61031872100091</v>
      </c>
      <c r="K387" s="17">
        <f>BETAW20T!E386</f>
        <v>337.55379999999997</v>
      </c>
      <c r="L387" s="39">
        <f>BETAW20T!E386/BETAW20T!F386</f>
        <v>7.18199574468085</v>
      </c>
    </row>
    <row r="388" spans="2:12" x14ac:dyDescent="0.3">
      <c r="B388" s="21">
        <f>BETAW20T!B387</f>
        <v>43858</v>
      </c>
      <c r="C388" s="46">
        <f>BETAW20T!C387/BETAW20T!C388*C389</f>
        <v>94.699144663443704</v>
      </c>
      <c r="D388" s="45">
        <f>BETAW20T!I387/BETAW20T!I388*D389</f>
        <v>94.106552480713788</v>
      </c>
      <c r="E388" s="41">
        <f t="shared" si="80"/>
        <v>-0.62576297266038194</v>
      </c>
      <c r="F388" s="44">
        <f>LN(BETAW20T!C387/BETAW20T!C388)</f>
        <v>6.8142916673636722E-3</v>
      </c>
      <c r="G388" s="43">
        <f>LN(BETAW20T!I387/BETAW20T!I388)</f>
        <v>6.8010666688491442E-3</v>
      </c>
      <c r="H388" s="42">
        <f t="shared" si="81"/>
        <v>-1.3224998514528054E-5</v>
      </c>
      <c r="I388" s="41">
        <f>(BETAW20T!D387/BETAW20T!I387-1)*100</f>
        <v>-4.5634789040094326E-2</v>
      </c>
      <c r="J388" s="40">
        <f>BETAW20T!L387*BETAW20T!I387/1000</f>
        <v>0</v>
      </c>
      <c r="K388" s="17">
        <f>BETAW20T!E387</f>
        <v>123.8843</v>
      </c>
      <c r="L388" s="39">
        <f>BETAW20T!E387/BETAW20T!F387</f>
        <v>2.1734087719298243</v>
      </c>
    </row>
    <row r="389" spans="2:12" x14ac:dyDescent="0.3">
      <c r="B389" s="21">
        <f>BETAW20T!B388</f>
        <v>43857</v>
      </c>
      <c r="C389" s="46">
        <f>BETAW20T!C388/BETAW20T!C389*C390</f>
        <v>94.056030742531334</v>
      </c>
      <c r="D389" s="45">
        <f>BETAW20T!I388/BETAW20T!I389*D390</f>
        <v>93.468699043822696</v>
      </c>
      <c r="E389" s="41">
        <f t="shared" si="80"/>
        <v>-0.62444873983296123</v>
      </c>
      <c r="F389" s="44">
        <f>LN(BETAW20T!C388/BETAW20T!C389)</f>
        <v>-3.3267149496698567E-2</v>
      </c>
      <c r="G389" s="43">
        <f>LN(BETAW20T!I388/BETAW20T!I389)</f>
        <v>-3.3339274994520177E-2</v>
      </c>
      <c r="H389" s="42">
        <f t="shared" si="81"/>
        <v>-7.2125497821609597E-5</v>
      </c>
      <c r="I389" s="41">
        <f>(BETAW20T!D388/BETAW20T!I388-1)*100</f>
        <v>0.15819491706290378</v>
      </c>
      <c r="J389" s="40">
        <f>BETAW20T!L388*BETAW20T!I388/1000</f>
        <v>0</v>
      </c>
      <c r="K389" s="17">
        <f>BETAW20T!E388</f>
        <v>214.67310000000001</v>
      </c>
      <c r="L389" s="39">
        <f>BETAW20T!E388/BETAW20T!F388</f>
        <v>2.6179646341463414</v>
      </c>
    </row>
    <row r="390" spans="2:12" x14ac:dyDescent="0.3">
      <c r="B390" s="21">
        <f>BETAW20T!B389</f>
        <v>43854</v>
      </c>
      <c r="C390" s="46">
        <f>BETAW20T!C389/BETAW20T!C390*C391</f>
        <v>97.237634808479015</v>
      </c>
      <c r="D390" s="45">
        <f>BETAW20T!I389/BETAW20T!I390*D391</f>
        <v>96.637405392894181</v>
      </c>
      <c r="E390" s="41">
        <f t="shared" si="80"/>
        <v>-0.61728097024064121</v>
      </c>
      <c r="F390" s="44">
        <f>LN(BETAW20T!C389/BETAW20T!C390)</f>
        <v>2.7293157785663494E-3</v>
      </c>
      <c r="G390" s="43">
        <f>LN(BETAW20T!I389/BETAW20T!I390)</f>
        <v>2.6998261202748675E-3</v>
      </c>
      <c r="H390" s="42">
        <f t="shared" si="81"/>
        <v>-2.948965829148182E-5</v>
      </c>
      <c r="I390" s="41">
        <f>(BETAW20T!D389/BETAW20T!I389-1)*100</f>
        <v>-2.3810550678993181E-2</v>
      </c>
      <c r="J390" s="40">
        <f>BETAW20T!L389*BETAW20T!I389/1000</f>
        <v>0</v>
      </c>
      <c r="K390" s="17">
        <f>BETAW20T!E389</f>
        <v>169.89359999999999</v>
      </c>
      <c r="L390" s="39">
        <f>BETAW20T!E389/BETAW20T!F389</f>
        <v>4.9968705882352937</v>
      </c>
    </row>
    <row r="391" spans="2:12" x14ac:dyDescent="0.3">
      <c r="B391" s="21">
        <f>BETAW20T!B390</f>
        <v>43853</v>
      </c>
      <c r="C391" s="46">
        <f>BETAW20T!C390/BETAW20T!C391*C392</f>
        <v>96.972604437833184</v>
      </c>
      <c r="D391" s="45">
        <f>BETAW20T!I390/BETAW20T!I391*D392</f>
        <v>96.376853082850147</v>
      </c>
      <c r="E391" s="41">
        <f t="shared" si="80"/>
        <v>-0.61435016460237302</v>
      </c>
      <c r="F391" s="44">
        <f>LN(BETAW20T!C390/BETAW20T!C391)</f>
        <v>8.5939883183114003E-4</v>
      </c>
      <c r="G391" s="43">
        <f>LN(BETAW20T!I390/BETAW20T!I391)</f>
        <v>8.2089833066981361E-4</v>
      </c>
      <c r="H391" s="42">
        <f t="shared" si="81"/>
        <v>-3.8500501161326428E-5</v>
      </c>
      <c r="I391" s="41">
        <f>(BETAW20T!D390/BETAW20T!I390-1)*100</f>
        <v>-2.6381291443355881E-2</v>
      </c>
      <c r="J391" s="40">
        <f>BETAW20T!L390*BETAW20T!I390/1000</f>
        <v>0</v>
      </c>
      <c r="K391" s="17">
        <f>BETAW20T!E390</f>
        <v>103.33489999999999</v>
      </c>
      <c r="L391" s="39">
        <f>BETAW20T!E390/BETAW20T!F390</f>
        <v>3.5632724137931033</v>
      </c>
    </row>
    <row r="392" spans="2:12" x14ac:dyDescent="0.3">
      <c r="B392" s="21">
        <f>BETAW20T!B391</f>
        <v>43852</v>
      </c>
      <c r="C392" s="46">
        <f>BETAW20T!C391/BETAW20T!C392*C393</f>
        <v>96.889302094954786</v>
      </c>
      <c r="D392" s="45">
        <f>BETAW20T!I391/BETAW20T!I392*D393</f>
        <v>96.297769949086472</v>
      </c>
      <c r="E392" s="41">
        <f t="shared" si="80"/>
        <v>-0.61052369361541681</v>
      </c>
      <c r="F392" s="44">
        <f>LN(BETAW20T!C391/BETAW20T!C392)</f>
        <v>-5.3311682419355756E-3</v>
      </c>
      <c r="G392" s="43">
        <f>LN(BETAW20T!I391/BETAW20T!I392)</f>
        <v>-5.3390628726804343E-3</v>
      </c>
      <c r="H392" s="42">
        <f t="shared" si="81"/>
        <v>-7.89463074485873E-6</v>
      </c>
      <c r="I392" s="41">
        <f>(BETAW20T!D391/BETAW20T!I391-1)*100</f>
        <v>-2.6202772703398658E-2</v>
      </c>
      <c r="J392" s="40">
        <f>BETAW20T!L391*BETAW20T!I391/1000</f>
        <v>366.19595349334293</v>
      </c>
      <c r="K392" s="17">
        <f>BETAW20T!E391</f>
        <v>185.14709999999999</v>
      </c>
      <c r="L392" s="39">
        <f>BETAW20T!E391/BETAW20T!F391</f>
        <v>5.9724870967741932</v>
      </c>
    </row>
    <row r="393" spans="2:12" x14ac:dyDescent="0.3">
      <c r="B393" s="21">
        <f>BETAW20T!B392</f>
        <v>43851</v>
      </c>
      <c r="C393" s="46">
        <f>BETAW20T!C392/BETAW20T!C393*C394</f>
        <v>97.40721457791004</v>
      </c>
      <c r="D393" s="45">
        <f>BETAW20T!I392/BETAW20T!I393*D394</f>
        <v>96.813284755738493</v>
      </c>
      <c r="E393" s="41">
        <f t="shared" si="80"/>
        <v>-0.60973904730280415</v>
      </c>
      <c r="F393" s="44">
        <f>LN(BETAW20T!C392/BETAW20T!C393)</f>
        <v>-9.2345882987337636E-3</v>
      </c>
      <c r="G393" s="43">
        <f>LN(BETAW20T!I392/BETAW20T!I393)</f>
        <v>-9.2448251153978804E-3</v>
      </c>
      <c r="H393" s="42">
        <f t="shared" si="81"/>
        <v>-1.0236816664116813E-5</v>
      </c>
      <c r="I393" s="41">
        <f>(BETAW20T!D392/BETAW20T!I392-1)*100</f>
        <v>0.22916207375420772</v>
      </c>
      <c r="J393" s="40">
        <f>BETAW20T!L392*BETAW20T!I392/1000</f>
        <v>0</v>
      </c>
      <c r="K393" s="17">
        <f>BETAW20T!E392</f>
        <v>195.3451</v>
      </c>
      <c r="L393" s="39">
        <f>BETAW20T!E392/BETAW20T!F392</f>
        <v>8.4932652173913041</v>
      </c>
    </row>
    <row r="394" spans="2:12" x14ac:dyDescent="0.3">
      <c r="B394" s="21">
        <f>BETAW20T!B393</f>
        <v>43850</v>
      </c>
      <c r="C394" s="46">
        <f>BETAW20T!C393/BETAW20T!C394*C395</f>
        <v>98.31089624395689</v>
      </c>
      <c r="D394" s="45">
        <f>BETAW20T!I393/BETAW20T!I394*D395</f>
        <v>97.712456581188221</v>
      </c>
      <c r="E394" s="41">
        <f t="shared" si="80"/>
        <v>-0.60872160221553395</v>
      </c>
      <c r="F394" s="44">
        <f>LN(BETAW20T!C393/BETAW20T!C394)</f>
        <v>9.6632869504887948E-4</v>
      </c>
      <c r="G394" s="43">
        <f>LN(BETAW20T!I393/BETAW20T!I394)</f>
        <v>8.9570354813716421E-4</v>
      </c>
      <c r="H394" s="42">
        <f t="shared" si="81"/>
        <v>-7.0625146911715265E-5</v>
      </c>
      <c r="I394" s="41">
        <f>(BETAW20T!D393/BETAW20T!I393-1)*100</f>
        <v>6.5538910698270669E-3</v>
      </c>
      <c r="J394" s="40">
        <f>BETAW20T!L393*BETAW20T!I393/1000</f>
        <v>0</v>
      </c>
      <c r="K394" s="17">
        <f>BETAW20T!E393</f>
        <v>98.259539999999987</v>
      </c>
      <c r="L394" s="39">
        <f>BETAW20T!E393/BETAW20T!F393</f>
        <v>3.0706106249999996</v>
      </c>
    </row>
    <row r="395" spans="2:12" x14ac:dyDescent="0.3">
      <c r="B395" s="21">
        <f>BETAW20T!B394</f>
        <v>43847</v>
      </c>
      <c r="C395" s="46">
        <f>BETAW20T!C394/BETAW20T!C395*C396</f>
        <v>98.215941490021109</v>
      </c>
      <c r="D395" s="45">
        <f>BETAW20T!I394/BETAW20T!I395*D396</f>
        <v>97.624974372042615</v>
      </c>
      <c r="E395" s="41">
        <f t="shared" si="80"/>
        <v>-0.60170183069367944</v>
      </c>
      <c r="F395" s="44">
        <f>LN(BETAW20T!C394/BETAW20T!C395)</f>
        <v>1.0203257845626777E-3</v>
      </c>
      <c r="G395" s="43">
        <f>LN(BETAW20T!I394/BETAW20T!I395)</f>
        <v>9.9052460478069363E-4</v>
      </c>
      <c r="H395" s="42">
        <f t="shared" si="81"/>
        <v>-2.9801179781984094E-5</v>
      </c>
      <c r="I395" s="41">
        <f>(BETAW20T!D394/BETAW20T!I394-1)*100</f>
        <v>1.5360635085359675E-2</v>
      </c>
      <c r="J395" s="40">
        <f>BETAW20T!L394*BETAW20T!I394/1000</f>
        <v>0</v>
      </c>
      <c r="K395" s="17">
        <f>BETAW20T!E394</f>
        <v>112.92689999999999</v>
      </c>
      <c r="L395" s="39">
        <f>BETAW20T!E394/BETAW20T!F394</f>
        <v>4.343342307692307</v>
      </c>
    </row>
    <row r="396" spans="2:12" x14ac:dyDescent="0.3">
      <c r="B396" s="21">
        <f>BETAW20T!B395</f>
        <v>43846</v>
      </c>
      <c r="C396" s="46">
        <f>BETAW20T!C395/BETAW20T!C396*C397</f>
        <v>98.11578033965543</v>
      </c>
      <c r="D396" s="45">
        <f>BETAW20T!I395/BETAW20T!I396*D397</f>
        <v>97.528322308911768</v>
      </c>
      <c r="E396" s="41">
        <f t="shared" si="80"/>
        <v>-0.59873960000115245</v>
      </c>
      <c r="F396" s="44">
        <f>LN(BETAW20T!C395/BETAW20T!C396)</f>
        <v>3.990262585044908E-3</v>
      </c>
      <c r="G396" s="43">
        <f>LN(BETAW20T!I395/BETAW20T!I396)</f>
        <v>3.9611246622894003E-3</v>
      </c>
      <c r="H396" s="42">
        <f t="shared" si="81"/>
        <v>-2.9137922755507681E-5</v>
      </c>
      <c r="I396" s="41">
        <f>(BETAW20T!D395/BETAW20T!I395-1)*100</f>
        <v>6.624466597848766E-3</v>
      </c>
      <c r="J396" s="40">
        <f>BETAW20T!L395*BETAW20T!I395/1000</f>
        <v>0</v>
      </c>
      <c r="K396" s="17">
        <f>BETAW20T!E395</f>
        <v>356.0992</v>
      </c>
      <c r="L396" s="39">
        <f>BETAW20T!E395/BETAW20T!F395</f>
        <v>12.717828571428571</v>
      </c>
    </row>
    <row r="397" spans="2:12" x14ac:dyDescent="0.3">
      <c r="B397" s="21">
        <f>BETAW20T!B396</f>
        <v>43845</v>
      </c>
      <c r="C397" s="46">
        <f>BETAW20T!C396/BETAW20T!C397*C398</f>
        <v>97.725052683773427</v>
      </c>
      <c r="D397" s="45">
        <f>BETAW20T!I396/BETAW20T!I397*D398</f>
        <v>97.142764591366998</v>
      </c>
      <c r="E397" s="41">
        <f t="shared" si="80"/>
        <v>-0.59584321155665698</v>
      </c>
      <c r="F397" s="44">
        <f>LN(BETAW20T!C396/BETAW20T!C397)</f>
        <v>-8.2238656123082721E-3</v>
      </c>
      <c r="G397" s="43">
        <f>LN(BETAW20T!I396/BETAW20T!I397)</f>
        <v>-8.2303701167874745E-3</v>
      </c>
      <c r="H397" s="42">
        <f t="shared" si="81"/>
        <v>-6.5045044792023943E-6</v>
      </c>
      <c r="I397" s="41">
        <f>(BETAW20T!D396/BETAW20T!I396-1)*100</f>
        <v>2.4565319470393199E-2</v>
      </c>
      <c r="J397" s="40">
        <f>BETAW20T!L396*BETAW20T!I396/1000</f>
        <v>0</v>
      </c>
      <c r="K397" s="17">
        <f>BETAW20T!E396</f>
        <v>278.27780000000001</v>
      </c>
      <c r="L397" s="39">
        <f>BETAW20T!E396/BETAW20T!F396</f>
        <v>4.8820666666666668</v>
      </c>
    </row>
    <row r="398" spans="2:12" x14ac:dyDescent="0.3">
      <c r="B398" s="21">
        <f>BETAW20T!B397</f>
        <v>43844</v>
      </c>
      <c r="C398" s="46">
        <f>BETAW20T!C397/BETAW20T!C398*C399</f>
        <v>98.532044130407868</v>
      </c>
      <c r="D398" s="45">
        <f>BETAW20T!I397/BETAW20T!I398*D399</f>
        <v>97.945584719671388</v>
      </c>
      <c r="E398" s="41">
        <f t="shared" si="80"/>
        <v>-0.59519663467074713</v>
      </c>
      <c r="F398" s="44">
        <f>LN(BETAW20T!C397/BETAW20T!C398)</f>
        <v>-5.2350096467431101E-3</v>
      </c>
      <c r="G398" s="43">
        <f>LN(BETAW20T!I397/BETAW20T!I398)</f>
        <v>-5.2689286437018973E-3</v>
      </c>
      <c r="H398" s="42">
        <f t="shared" si="81"/>
        <v>-3.3918996958787195E-5</v>
      </c>
      <c r="I398" s="41">
        <f>(BETAW20T!D397/BETAW20T!I397-1)*100</f>
        <v>0.14439736931781688</v>
      </c>
      <c r="J398" s="40">
        <f>BETAW20T!L397*BETAW20T!I397/1000</f>
        <v>0</v>
      </c>
      <c r="K398" s="17">
        <f>BETAW20T!E397</f>
        <v>120.7675</v>
      </c>
      <c r="L398" s="39">
        <f>BETAW20T!E397/BETAW20T!F397</f>
        <v>3.1780921052631577</v>
      </c>
    </row>
    <row r="399" spans="2:12" x14ac:dyDescent="0.3">
      <c r="B399" s="21">
        <f>BETAW20T!B398</f>
        <v>43843</v>
      </c>
      <c r="C399" s="46">
        <f>BETAW20T!C398/BETAW20T!C399*C400</f>
        <v>99.049212842444561</v>
      </c>
      <c r="D399" s="45">
        <f>BETAW20T!I398/BETAW20T!I399*D400</f>
        <v>98.463014971003702</v>
      </c>
      <c r="E399" s="41">
        <f t="shared" si="80"/>
        <v>-0.59182486626452313</v>
      </c>
      <c r="F399" s="44">
        <f>LN(BETAW20T!C398/BETAW20T!C399)</f>
        <v>1.2153198422480138E-2</v>
      </c>
      <c r="G399" s="43">
        <f>LN(BETAW20T!I398/BETAW20T!I399)</f>
        <v>1.2080791749379701E-2</v>
      </c>
      <c r="H399" s="42">
        <f t="shared" si="81"/>
        <v>-7.2406673100437052E-5</v>
      </c>
      <c r="I399" s="41">
        <f>(BETAW20T!D398/BETAW20T!I398-1)*100</f>
        <v>-7.96683447195079E-3</v>
      </c>
      <c r="J399" s="40">
        <f>BETAW20T!L398*BETAW20T!I398/1000</f>
        <v>-2336.5170264439057</v>
      </c>
      <c r="K399" s="17">
        <f>BETAW20T!E398</f>
        <v>94.893129999999999</v>
      </c>
      <c r="L399" s="39">
        <f>BETAW20T!E398/BETAW20T!F398</f>
        <v>3.1631043333333335</v>
      </c>
    </row>
    <row r="400" spans="2:12" x14ac:dyDescent="0.3">
      <c r="B400" s="21">
        <f>BETAW20T!B399</f>
        <v>43840</v>
      </c>
      <c r="C400" s="46">
        <f>BETAW20T!C399/BETAW20T!C400*C401</f>
        <v>97.852733358125732</v>
      </c>
      <c r="D400" s="45">
        <f>BETAW20T!I399/BETAW20T!I400*D401</f>
        <v>97.280660063743269</v>
      </c>
      <c r="E400" s="41">
        <f t="shared" si="80"/>
        <v>-0.58462679043288501</v>
      </c>
      <c r="F400" s="44">
        <f>LN(BETAW20T!C399/BETAW20T!C400)</f>
        <v>4.7593498887473825E-3</v>
      </c>
      <c r="G400" s="43">
        <f>LN(BETAW20T!I399/BETAW20T!I400)</f>
        <v>4.5823926350530841E-3</v>
      </c>
      <c r="H400" s="42">
        <f t="shared" si="81"/>
        <v>-1.7695725369429836E-4</v>
      </c>
      <c r="I400" s="41">
        <f>(BETAW20T!D399/BETAW20T!I399-1)*100</f>
        <v>-0.11721964246266259</v>
      </c>
      <c r="J400" s="40">
        <f>BETAW20T!L399*BETAW20T!I399/1000</f>
        <v>0</v>
      </c>
      <c r="K400" s="17">
        <f>BETAW20T!E399</f>
        <v>78.361720000000005</v>
      </c>
      <c r="L400" s="39">
        <f>BETAW20T!E399/BETAW20T!F399</f>
        <v>2.7986328571428571</v>
      </c>
    </row>
    <row r="401" spans="2:12" x14ac:dyDescent="0.3">
      <c r="B401" s="21">
        <f>BETAW20T!B400</f>
        <v>43839</v>
      </c>
      <c r="C401" s="46">
        <f>BETAW20T!C400/BETAW20T!C401*C402</f>
        <v>97.388124457667075</v>
      </c>
      <c r="D401" s="45">
        <f>BETAW20T!I400/BETAW20T!I401*D402</f>
        <v>96.835901690545626</v>
      </c>
      <c r="E401" s="41">
        <f t="shared" si="80"/>
        <v>-0.56703296238289624</v>
      </c>
      <c r="F401" s="44">
        <f>LN(BETAW20T!C400/BETAW20T!C401)</f>
        <v>1.9480033814896609E-2</v>
      </c>
      <c r="G401" s="43">
        <f>LN(BETAW20T!I400/BETAW20T!I401)</f>
        <v>1.9459262910122108E-2</v>
      </c>
      <c r="H401" s="42">
        <f t="shared" si="81"/>
        <v>-2.0770904774501664E-5</v>
      </c>
      <c r="I401" s="41">
        <f>(BETAW20T!D400/BETAW20T!I400-1)*100</f>
        <v>1.5660397472716525E-2</v>
      </c>
      <c r="J401" s="40">
        <f>BETAW20T!L400*BETAW20T!I400/1000</f>
        <v>0</v>
      </c>
      <c r="K401" s="17">
        <f>BETAW20T!E400</f>
        <v>255.3784</v>
      </c>
      <c r="L401" s="39">
        <f>BETAW20T!E400/BETAW20T!F400</f>
        <v>6.7204842105263154</v>
      </c>
    </row>
    <row r="402" spans="2:12" x14ac:dyDescent="0.3">
      <c r="B402" s="21">
        <f>BETAW20T!B401</f>
        <v>43838</v>
      </c>
      <c r="C402" s="46">
        <f>BETAW20T!C401/BETAW20T!C402*C403</f>
        <v>95.509359117391881</v>
      </c>
      <c r="D402" s="45">
        <f>BETAW20T!I401/BETAW20T!I402*D403</f>
        <v>94.96976215643555</v>
      </c>
      <c r="E402" s="41">
        <f t="shared" ref="E402:E465" si="82">(D402/C402-1)*100</f>
        <v>-0.56496762824375102</v>
      </c>
      <c r="F402" s="44">
        <f>LN(BETAW20T!C401/BETAW20T!C402)</f>
        <v>-1.3620455048466932E-2</v>
      </c>
      <c r="G402" s="43">
        <f>LN(BETAW20T!I401/BETAW20T!I402)</f>
        <v>-1.3634244665488409E-2</v>
      </c>
      <c r="H402" s="42">
        <f t="shared" ref="H402:H465" si="83">G402-F402</f>
        <v>-1.3789617021477477E-5</v>
      </c>
      <c r="I402" s="41">
        <f>(BETAW20T!D401/BETAW20T!I401-1)*100</f>
        <v>-6.8082531175073235E-2</v>
      </c>
      <c r="J402" s="40">
        <f>BETAW20T!L401*BETAW20T!I401/1000</f>
        <v>0</v>
      </c>
      <c r="K402" s="17">
        <f>BETAW20T!E401</f>
        <v>141.8982</v>
      </c>
      <c r="L402" s="39">
        <f>BETAW20T!E401/BETAW20T!F401</f>
        <v>1.9175432432432433</v>
      </c>
    </row>
    <row r="403" spans="2:12" x14ac:dyDescent="0.3">
      <c r="B403" s="21">
        <f>BETAW20T!B402</f>
        <v>43837</v>
      </c>
      <c r="C403" s="46">
        <f>BETAW20T!C402/BETAW20T!C403*C404</f>
        <v>96.819139704970908</v>
      </c>
      <c r="D403" s="45">
        <f>BETAW20T!I402/BETAW20T!I403*D404</f>
        <v>96.273470472827555</v>
      </c>
      <c r="E403" s="41">
        <f t="shared" si="82"/>
        <v>-0.56359644777481677</v>
      </c>
      <c r="F403" s="44">
        <f>LN(BETAW20T!C402/BETAW20T!C403)</f>
        <v>-1.3412162954752352E-2</v>
      </c>
      <c r="G403" s="43">
        <f>LN(BETAW20T!I402/BETAW20T!I403)</f>
        <v>-1.3505548935096222E-2</v>
      </c>
      <c r="H403" s="42">
        <f t="shared" si="83"/>
        <v>-9.3385980343869968E-5</v>
      </c>
      <c r="I403" s="41">
        <f>(BETAW20T!D402/BETAW20T!I402-1)*100</f>
        <v>2.6345344539402404E-2</v>
      </c>
      <c r="J403" s="40">
        <f>BETAW20T!L402*BETAW20T!I402/1000</f>
        <v>0</v>
      </c>
      <c r="K403" s="17">
        <f>BETAW20T!E402</f>
        <v>528.05439999999999</v>
      </c>
      <c r="L403" s="39">
        <f>BETAW20T!E402/BETAW20T!F402</f>
        <v>6.8578493506493503</v>
      </c>
    </row>
    <row r="404" spans="2:12" x14ac:dyDescent="0.3">
      <c r="B404" s="21">
        <f>BETAW20T!B403</f>
        <v>43833</v>
      </c>
      <c r="C404" s="46">
        <f>BETAW20T!C403/BETAW20T!C404*C405</f>
        <v>98.126441056154746</v>
      </c>
      <c r="D404" s="45">
        <f>BETAW20T!I403/BETAW20T!I404*D405</f>
        <v>97.582516333494169</v>
      </c>
      <c r="E404" s="41">
        <f t="shared" si="82"/>
        <v>-0.55431004814421314</v>
      </c>
      <c r="F404" s="44">
        <f>LN(BETAW20T!C403/BETAW20T!C404)</f>
        <v>-1.1944758778566184E-2</v>
      </c>
      <c r="G404" s="43">
        <f>LN(BETAW20T!I403/BETAW20T!I404)</f>
        <v>-1.1962865531676524E-2</v>
      </c>
      <c r="H404" s="42">
        <f t="shared" si="83"/>
        <v>-1.8106753110340087E-5</v>
      </c>
      <c r="I404" s="41">
        <f>(BETAW20T!D403/BETAW20T!I403-1)*100</f>
        <v>-0.10281233898039588</v>
      </c>
      <c r="J404" s="40">
        <f>BETAW20T!L403*BETAW20T!I403/1000</f>
        <v>0</v>
      </c>
      <c r="K404" s="17">
        <f>BETAW20T!E403</f>
        <v>404.2457</v>
      </c>
      <c r="L404" s="39">
        <f>BETAW20T!E403/BETAW20T!F403</f>
        <v>5.9447897058823527</v>
      </c>
    </row>
    <row r="405" spans="2:12" x14ac:dyDescent="0.3">
      <c r="B405" s="21">
        <f>BETAW20T!B404</f>
        <v>43832</v>
      </c>
      <c r="C405" s="46">
        <f>BETAW20T!C404/BETAW20T!C405*C406</f>
        <v>99.305565885707239</v>
      </c>
      <c r="D405" s="45">
        <f>BETAW20T!I404/BETAW20T!I405*D406</f>
        <v>98.756893306132483</v>
      </c>
      <c r="E405" s="41">
        <f t="shared" si="82"/>
        <v>-0.55250939328640447</v>
      </c>
      <c r="F405" s="44">
        <f>LN(BETAW20T!C404/BETAW20T!C405)</f>
        <v>2.2991085841816392E-2</v>
      </c>
      <c r="G405" s="43">
        <f>LN(BETAW20T!I404/BETAW20T!I405)</f>
        <v>2.2910247890419483E-2</v>
      </c>
      <c r="H405" s="42">
        <f t="shared" si="83"/>
        <v>-8.0837951396909441E-5</v>
      </c>
      <c r="I405" s="41">
        <f>(BETAW20T!D404/BETAW20T!I404-1)*100</f>
        <v>-0.49191526119537476</v>
      </c>
      <c r="J405" s="40">
        <f>BETAW20T!L404*BETAW20T!I404/1000</f>
        <v>0</v>
      </c>
      <c r="K405" s="17">
        <f>BETAW20T!E404</f>
        <v>200.14420000000001</v>
      </c>
      <c r="L405" s="39">
        <f>BETAW20T!E404/BETAW20T!F404</f>
        <v>3.1768920634920637</v>
      </c>
    </row>
    <row r="406" spans="2:12" x14ac:dyDescent="0.3">
      <c r="B406" s="21">
        <f>BETAW20T!B405</f>
        <v>43829</v>
      </c>
      <c r="C406" s="46">
        <f>BETAW20T!C405/BETAW20T!C406*C407</f>
        <v>97.048469071526014</v>
      </c>
      <c r="D406" s="45">
        <f>BETAW20T!I405/BETAW20T!I406*D407</f>
        <v>96.520069333178824</v>
      </c>
      <c r="E406" s="41">
        <f t="shared" si="82"/>
        <v>-0.54446993693197943</v>
      </c>
      <c r="F406" s="44">
        <f>LN(BETAW20T!C405/BETAW20T!C406)</f>
        <v>-7.6609766384308367E-4</v>
      </c>
      <c r="G406" s="43">
        <f>LN(BETAW20T!I405/BETAW20T!I406)</f>
        <v>-8.5769601196578461E-4</v>
      </c>
      <c r="H406" s="42">
        <f t="shared" si="83"/>
        <v>-9.159834812270094E-5</v>
      </c>
      <c r="I406" s="41">
        <f>(BETAW20T!D405/BETAW20T!I405-1)*100</f>
        <v>1.5992322000890624E-2</v>
      </c>
      <c r="J406" s="40">
        <f>BETAW20T!L405*BETAW20T!I405/1000</f>
        <v>0</v>
      </c>
      <c r="K406" s="17">
        <f>BETAW20T!E405</f>
        <v>154.45260000000002</v>
      </c>
      <c r="L406" s="39">
        <f>BETAW20T!E405/BETAW20T!F405</f>
        <v>4.8266437500000006</v>
      </c>
    </row>
    <row r="407" spans="2:12" x14ac:dyDescent="0.3">
      <c r="B407" s="21">
        <f>BETAW20T!B406</f>
        <v>43826</v>
      </c>
      <c r="C407" s="46">
        <f>BETAW20T!C406/BETAW20T!C407*C408</f>
        <v>97.122846163381723</v>
      </c>
      <c r="D407" s="45">
        <f>BETAW20T!I406/BETAW20T!I407*D408</f>
        <v>96.602889724002836</v>
      </c>
      <c r="E407" s="41">
        <f t="shared" si="82"/>
        <v>-0.53535955742504138</v>
      </c>
      <c r="F407" s="44">
        <f>LN(BETAW20T!C406/BETAW20T!C407)</f>
        <v>4.2823440763961051E-3</v>
      </c>
      <c r="G407" s="43">
        <f>LN(BETAW20T!I406/BETAW20T!I407)</f>
        <v>4.1947636556771894E-3</v>
      </c>
      <c r="H407" s="42">
        <f t="shared" si="83"/>
        <v>-8.7580420718915732E-5</v>
      </c>
      <c r="I407" s="41">
        <f>(BETAW20T!D406/BETAW20T!I406-1)*100</f>
        <v>3.9131911714829215E-2</v>
      </c>
      <c r="J407" s="40">
        <f>BETAW20T!L406*BETAW20T!I406/1000</f>
        <v>0</v>
      </c>
      <c r="K407" s="17">
        <f>BETAW20T!E406</f>
        <v>760.10680000000002</v>
      </c>
      <c r="L407" s="39">
        <f>BETAW20T!E406/BETAW20T!F406</f>
        <v>17.676902325581395</v>
      </c>
    </row>
    <row r="408" spans="2:12" x14ac:dyDescent="0.3">
      <c r="B408" s="21">
        <f>BETAW20T!B407</f>
        <v>43822</v>
      </c>
      <c r="C408" s="46">
        <f>BETAW20T!C407/BETAW20T!C408*C409</f>
        <v>96.707821990826886</v>
      </c>
      <c r="D408" s="45">
        <f>BETAW20T!I407/BETAW20T!I408*D409</f>
        <v>96.198512160262524</v>
      </c>
      <c r="E408" s="41">
        <f t="shared" si="82"/>
        <v>-0.52664802089398277</v>
      </c>
      <c r="F408" s="44">
        <f>LN(BETAW20T!C407/BETAW20T!C408)</f>
        <v>6.7910054145152885E-3</v>
      </c>
      <c r="G408" s="43">
        <f>LN(BETAW20T!I407/BETAW20T!I408)</f>
        <v>6.6828646676675273E-3</v>
      </c>
      <c r="H408" s="42">
        <f t="shared" si="83"/>
        <v>-1.0814074684776121E-4</v>
      </c>
      <c r="I408" s="41">
        <f>(BETAW20T!D407/BETAW20T!I407-1)*100</f>
        <v>-0.16907328028286095</v>
      </c>
      <c r="J408" s="40">
        <f>BETAW20T!L407*BETAW20T!I407/1000</f>
        <v>731.63700268019466</v>
      </c>
      <c r="K408" s="17">
        <f>BETAW20T!E407</f>
        <v>71.332729999999998</v>
      </c>
      <c r="L408" s="39">
        <f>BETAW20T!E407/BETAW20T!F407</f>
        <v>2.8533092</v>
      </c>
    </row>
    <row r="409" spans="2:12" x14ac:dyDescent="0.3">
      <c r="B409" s="21">
        <f>BETAW20T!B408</f>
        <v>43819</v>
      </c>
      <c r="C409" s="46">
        <f>BETAW20T!C408/BETAW20T!C409*C410</f>
        <v>96.053303582496639</v>
      </c>
      <c r="D409" s="45">
        <f>BETAW20T!I408/BETAW20T!I409*D410</f>
        <v>95.557773890485478</v>
      </c>
      <c r="E409" s="41">
        <f t="shared" si="82"/>
        <v>-0.51589031665690843</v>
      </c>
      <c r="F409" s="44">
        <f>LN(BETAW20T!C408/BETAW20T!C409)</f>
        <v>-2.6653072373517251E-3</v>
      </c>
      <c r="G409" s="43">
        <f>LN(BETAW20T!I408/BETAW20T!I409)</f>
        <v>-2.7073844746987913E-3</v>
      </c>
      <c r="H409" s="42">
        <f t="shared" si="83"/>
        <v>-4.2077237347066219E-5</v>
      </c>
      <c r="I409" s="41">
        <f>(BETAW20T!D408/BETAW20T!I408-1)*100</f>
        <v>4.9709439788436782E-3</v>
      </c>
      <c r="J409" s="40">
        <f>BETAW20T!L408*BETAW20T!I408/1000</f>
        <v>0</v>
      </c>
      <c r="K409" s="17">
        <f>BETAW20T!E408</f>
        <v>58.121490000000001</v>
      </c>
      <c r="L409" s="39">
        <f>BETAW20T!E408/BETAW20T!F408</f>
        <v>2.76769</v>
      </c>
    </row>
    <row r="410" spans="2:12" x14ac:dyDescent="0.3">
      <c r="B410" s="21">
        <f>BETAW20T!B409</f>
        <v>43818</v>
      </c>
      <c r="C410" s="46">
        <f>BETAW20T!C409/BETAW20T!C410*C411</f>
        <v>96.309656625759317</v>
      </c>
      <c r="D410" s="45">
        <f>BETAW20T!I409/BETAW20T!I410*D411</f>
        <v>95.816836056153718</v>
      </c>
      <c r="E410" s="41">
        <f t="shared" si="82"/>
        <v>-0.51170421209225658</v>
      </c>
      <c r="F410" s="44">
        <f>LN(BETAW20T!C409/BETAW20T!C410)</f>
        <v>8.7819946436509182E-4</v>
      </c>
      <c r="G410" s="43">
        <f>LN(BETAW20T!I409/BETAW20T!I410)</f>
        <v>8.5057879221115665E-4</v>
      </c>
      <c r="H410" s="42">
        <f t="shared" si="83"/>
        <v>-2.7620672153935168E-5</v>
      </c>
      <c r="I410" s="41">
        <f>(BETAW20T!D409/BETAW20T!I409-1)*100</f>
        <v>9.0337233510817683E-3</v>
      </c>
      <c r="J410" s="40">
        <f>BETAW20T!L409*BETAW20T!I409/1000</f>
        <v>0</v>
      </c>
      <c r="K410" s="17">
        <f>BETAW20T!E409</f>
        <v>111.2919</v>
      </c>
      <c r="L410" s="39">
        <f>BETAW20T!E409/BETAW20T!F409</f>
        <v>5.5645949999999997</v>
      </c>
    </row>
    <row r="411" spans="2:12" x14ac:dyDescent="0.3">
      <c r="B411" s="21">
        <f>BETAW20T!B410</f>
        <v>43817</v>
      </c>
      <c r="C411" s="46">
        <f>BETAW20T!C410/BETAW20T!C411*C412</f>
        <v>96.225114664683332</v>
      </c>
      <c r="D411" s="45">
        <f>BETAW20T!I410/BETAW20T!I411*D412</f>
        <v>95.735370938629771</v>
      </c>
      <c r="E411" s="41">
        <f t="shared" si="82"/>
        <v>-0.50895624054091426</v>
      </c>
      <c r="F411" s="44">
        <f>LN(BETAW20T!C410/BETAW20T!C411)</f>
        <v>-1.880665348873592E-4</v>
      </c>
      <c r="G411" s="43">
        <f>LN(BETAW20T!I410/BETAW20T!I411)</f>
        <v>-2.0675647327813472E-4</v>
      </c>
      <c r="H411" s="42">
        <f t="shared" si="83"/>
        <v>-1.8689938390775522E-5</v>
      </c>
      <c r="I411" s="41">
        <f>(BETAW20T!D410/BETAW20T!I410-1)*100</f>
        <v>3.919906615321711E-2</v>
      </c>
      <c r="J411" s="40">
        <f>BETAW20T!L410*BETAW20T!I410/1000</f>
        <v>0</v>
      </c>
      <c r="K411" s="17">
        <f>BETAW20T!E410</f>
        <v>148.67579999999998</v>
      </c>
      <c r="L411" s="39">
        <f>BETAW20T!E410/BETAW20T!F410</f>
        <v>6.1948249999999989</v>
      </c>
    </row>
    <row r="412" spans="2:12" x14ac:dyDescent="0.3">
      <c r="B412" s="21">
        <f>BETAW20T!B411</f>
        <v>43816</v>
      </c>
      <c r="C412" s="46">
        <f>BETAW20T!C411/BETAW20T!C412*C413</f>
        <v>96.243213090368215</v>
      </c>
      <c r="D412" s="45">
        <f>BETAW20T!I411/BETAW20T!I412*D413</f>
        <v>95.755166892693325</v>
      </c>
      <c r="E412" s="41">
        <f t="shared" si="82"/>
        <v>-0.50709674168570862</v>
      </c>
      <c r="F412" s="44">
        <f>LN(BETAW20T!C411/BETAW20T!C412)</f>
        <v>9.1011228854972134E-3</v>
      </c>
      <c r="G412" s="43">
        <f>LN(BETAW20T!I411/BETAW20T!I412)</f>
        <v>9.068995479104067E-3</v>
      </c>
      <c r="H412" s="42">
        <f t="shared" si="83"/>
        <v>-3.2127406393146415E-5</v>
      </c>
      <c r="I412" s="41">
        <f>(BETAW20T!D411/BETAW20T!I411-1)*100</f>
        <v>-8.9450731178608578E-3</v>
      </c>
      <c r="J412" s="40">
        <f>BETAW20T!L411*BETAW20T!I411/1000</f>
        <v>0</v>
      </c>
      <c r="K412" s="17">
        <f>BETAW20T!E411</f>
        <v>46.361660000000001</v>
      </c>
      <c r="L412" s="39">
        <f>BETAW20T!E411/BETAW20T!F411</f>
        <v>1.7831407692307693</v>
      </c>
    </row>
    <row r="413" spans="2:12" x14ac:dyDescent="0.3">
      <c r="B413" s="21">
        <f>BETAW20T!B412</f>
        <v>43815</v>
      </c>
      <c r="C413" s="46">
        <f>BETAW20T!C412/BETAW20T!C413*C414</f>
        <v>95.371265650179808</v>
      </c>
      <c r="D413" s="45">
        <f>BETAW20T!I412/BETAW20T!I413*D414</f>
        <v>94.890689612340282</v>
      </c>
      <c r="E413" s="41">
        <f t="shared" si="82"/>
        <v>-0.50390024140213319</v>
      </c>
      <c r="F413" s="44">
        <f>LN(BETAW20T!C412/BETAW20T!C413)</f>
        <v>3.0461237576373144E-3</v>
      </c>
      <c r="G413" s="43">
        <f>LN(BETAW20T!I412/BETAW20T!I413)</f>
        <v>2.9758228952629388E-3</v>
      </c>
      <c r="H413" s="42">
        <f t="shared" si="83"/>
        <v>-7.0300862374375606E-5</v>
      </c>
      <c r="I413" s="41">
        <f>(BETAW20T!D412/BETAW20T!I412-1)*100</f>
        <v>4.290359080525441E-2</v>
      </c>
      <c r="J413" s="40">
        <f>BETAW20T!L412*BETAW20T!I412/1000</f>
        <v>0</v>
      </c>
      <c r="K413" s="17">
        <f>BETAW20T!E412</f>
        <v>383.83409999999998</v>
      </c>
      <c r="L413" s="39">
        <f>BETAW20T!E412/BETAW20T!F412</f>
        <v>14.216077777777777</v>
      </c>
    </row>
    <row r="414" spans="2:12" x14ac:dyDescent="0.3">
      <c r="B414" s="21">
        <f>BETAW20T!B413</f>
        <v>43812</v>
      </c>
      <c r="C414" s="46">
        <f>BETAW20T!C413/BETAW20T!C414*C415</f>
        <v>95.081194991942539</v>
      </c>
      <c r="D414" s="45">
        <f>BETAW20T!I413/BETAW20T!I414*D415</f>
        <v>94.60873146247738</v>
      </c>
      <c r="E414" s="41">
        <f t="shared" si="82"/>
        <v>-0.49690533391507641</v>
      </c>
      <c r="F414" s="44">
        <f>LN(BETAW20T!C413/BETAW20T!C414)</f>
        <v>2.0515933140313673E-3</v>
      </c>
      <c r="G414" s="43">
        <f>LN(BETAW20T!I413/BETAW20T!I414)</f>
        <v>2.0320501207561634E-3</v>
      </c>
      <c r="H414" s="42">
        <f t="shared" si="83"/>
        <v>-1.9543193275203905E-5</v>
      </c>
      <c r="I414" s="41">
        <f>(BETAW20T!D413/BETAW20T!I413-1)*100</f>
        <v>7.5132799605359679E-3</v>
      </c>
      <c r="J414" s="40">
        <f>BETAW20T!L413*BETAW20T!I413/1000</f>
        <v>0</v>
      </c>
      <c r="K414" s="17">
        <f>BETAW20T!E413</f>
        <v>272.60000000000002</v>
      </c>
      <c r="L414" s="39">
        <f>BETAW20T!E413/BETAW20T!F413</f>
        <v>5.3450980392156868</v>
      </c>
    </row>
    <row r="415" spans="2:12" x14ac:dyDescent="0.3">
      <c r="B415" s="21">
        <f>BETAW20T!B414</f>
        <v>43811</v>
      </c>
      <c r="C415" s="46">
        <f>BETAW20T!C414/BETAW20T!C415*C416</f>
        <v>94.886327011280585</v>
      </c>
      <c r="D415" s="45">
        <f>BETAW20T!I414/BETAW20T!I415*D416</f>
        <v>94.416676976541524</v>
      </c>
      <c r="E415" s="41">
        <f t="shared" si="82"/>
        <v>-0.49496070670248526</v>
      </c>
      <c r="F415" s="44">
        <f>LN(BETAW20T!C414/BETAW20T!C415)</f>
        <v>2.6438342804929016E-2</v>
      </c>
      <c r="G415" s="43">
        <f>LN(BETAW20T!I414/BETAW20T!I415)</f>
        <v>2.6403233860976528E-2</v>
      </c>
      <c r="H415" s="42">
        <f t="shared" si="83"/>
        <v>-3.5108943952488064E-5</v>
      </c>
      <c r="I415" s="41">
        <f>(BETAW20T!D414/BETAW20T!I414-1)*100</f>
        <v>1.597725759172608E-2</v>
      </c>
      <c r="J415" s="40">
        <f>BETAW20T!L414*BETAW20T!I414/1000</f>
        <v>718.08526966673708</v>
      </c>
      <c r="K415" s="17">
        <f>BETAW20T!E414</f>
        <v>305.3</v>
      </c>
      <c r="L415" s="39">
        <f>BETAW20T!E414/BETAW20T!F414</f>
        <v>6.6369565217391306</v>
      </c>
    </row>
    <row r="416" spans="2:12" x14ac:dyDescent="0.3">
      <c r="B416" s="21">
        <f>BETAW20T!B415</f>
        <v>43810</v>
      </c>
      <c r="C416" s="46">
        <f>BETAW20T!C415/BETAW20T!C416*C417</f>
        <v>92.410561547043585</v>
      </c>
      <c r="D416" s="45">
        <f>BETAW20T!I415/BETAW20T!I416*D417</f>
        <v>91.956394013752302</v>
      </c>
      <c r="E416" s="41">
        <f t="shared" si="82"/>
        <v>-0.49146712852737862</v>
      </c>
      <c r="F416" s="44">
        <f>LN(BETAW20T!C415/BETAW20T!C416)</f>
        <v>-3.3051683340661327E-3</v>
      </c>
      <c r="G416" s="43">
        <f>LN(BETAW20T!I415/BETAW20T!I416)</f>
        <v>-3.3319397886539853E-3</v>
      </c>
      <c r="H416" s="42">
        <f t="shared" si="83"/>
        <v>-2.677145458785269E-5</v>
      </c>
      <c r="I416" s="41">
        <f>(BETAW20T!D415/BETAW20T!I415-1)*100</f>
        <v>3.7737223939293685E-3</v>
      </c>
      <c r="J416" s="40">
        <f>BETAW20T!L415*BETAW20T!I415/1000</f>
        <v>0</v>
      </c>
      <c r="K416" s="17">
        <f>BETAW20T!E415</f>
        <v>201</v>
      </c>
      <c r="L416" s="39">
        <f>BETAW20T!E415/BETAW20T!F415</f>
        <v>3.1904761904761907</v>
      </c>
    </row>
    <row r="417" spans="2:12" x14ac:dyDescent="0.3">
      <c r="B417" s="21">
        <f>BETAW20T!B416</f>
        <v>43809</v>
      </c>
      <c r="C417" s="46">
        <f>BETAW20T!C416/BETAW20T!C417*C418</f>
        <v>92.716499318210055</v>
      </c>
      <c r="D417" s="45">
        <f>BETAW20T!I416/BETAW20T!I417*D418</f>
        <v>92.263298190974638</v>
      </c>
      <c r="E417" s="41">
        <f t="shared" si="82"/>
        <v>-0.48880310469876509</v>
      </c>
      <c r="F417" s="44">
        <f>LN(BETAW20T!C416/BETAW20T!C417)</f>
        <v>-6.0330198569872396E-3</v>
      </c>
      <c r="G417" s="43">
        <f>LN(BETAW20T!I416/BETAW20T!I417)</f>
        <v>-6.0513392165273509E-3</v>
      </c>
      <c r="H417" s="42">
        <f t="shared" si="83"/>
        <v>-1.8319359540111373E-5</v>
      </c>
      <c r="I417" s="41">
        <f>(BETAW20T!D416/BETAW20T!I416-1)*100</f>
        <v>1.3144388108354832E-2</v>
      </c>
      <c r="J417" s="40">
        <f>BETAW20T!L416*BETAW20T!I416/1000</f>
        <v>0</v>
      </c>
      <c r="K417" s="17">
        <f>BETAW20T!E416</f>
        <v>322</v>
      </c>
      <c r="L417" s="39">
        <f>BETAW20T!E416/BETAW20T!F416</f>
        <v>4.4109589041095889</v>
      </c>
    </row>
    <row r="418" spans="2:12" x14ac:dyDescent="0.3">
      <c r="B418" s="21">
        <f>BETAW20T!B417</f>
        <v>43808</v>
      </c>
      <c r="C418" s="46">
        <f>BETAW20T!C417/BETAW20T!C418*C419</f>
        <v>93.277550514441629</v>
      </c>
      <c r="D418" s="45">
        <f>BETAW20T!I417/BETAW20T!I418*D419</f>
        <v>92.823307399506419</v>
      </c>
      <c r="E418" s="41">
        <f t="shared" si="82"/>
        <v>-0.48698010660654933</v>
      </c>
      <c r="F418" s="44">
        <f>LN(BETAW20T!C417/BETAW20T!C418)</f>
        <v>-3.1711728724127079E-3</v>
      </c>
      <c r="G418" s="43">
        <f>LN(BETAW20T!I417/BETAW20T!I418)</f>
        <v>-3.2873085074830244E-3</v>
      </c>
      <c r="H418" s="42">
        <f t="shared" si="83"/>
        <v>-1.161356350703165E-4</v>
      </c>
      <c r="I418" s="41">
        <f>(BETAW20T!D417/BETAW20T!I417-1)*100</f>
        <v>4.6871469126408272E-3</v>
      </c>
      <c r="J418" s="40">
        <f>BETAW20T!L417*BETAW20T!I417/1000</f>
        <v>705.96691029375984</v>
      </c>
      <c r="K418" s="17">
        <f>BETAW20T!E417</f>
        <v>309.89999999999998</v>
      </c>
      <c r="L418" s="39">
        <f>BETAW20T!E417/BETAW20T!F417</f>
        <v>4.6954545454545453</v>
      </c>
    </row>
    <row r="419" spans="2:12" x14ac:dyDescent="0.3">
      <c r="B419" s="21">
        <f>BETAW20T!B418</f>
        <v>43805</v>
      </c>
      <c r="C419" s="46">
        <f>BETAW20T!C418/BETAW20T!C419*C420</f>
        <v>93.573819263666877</v>
      </c>
      <c r="D419" s="45">
        <f>BETAW20T!I418/BETAW20T!I419*D420</f>
        <v>93.128948340406424</v>
      </c>
      <c r="E419" s="41">
        <f t="shared" si="82"/>
        <v>-0.47542242772726784</v>
      </c>
      <c r="F419" s="44">
        <f>LN(BETAW20T!C418/BETAW20T!C419)</f>
        <v>-9.1254984989057077E-3</v>
      </c>
      <c r="G419" s="43">
        <f>LN(BETAW20T!I418/BETAW20T!I419)</f>
        <v>-9.1387395342301947E-3</v>
      </c>
      <c r="H419" s="42">
        <f t="shared" si="83"/>
        <v>-1.3241035324487033E-5</v>
      </c>
      <c r="I419" s="41">
        <f>(BETAW20T!D418/BETAW20T!I418-1)*100</f>
        <v>-1.2912761454031418E-2</v>
      </c>
      <c r="J419" s="40">
        <f>BETAW20T!L418*BETAW20T!I418/1000</f>
        <v>0</v>
      </c>
      <c r="K419" s="17">
        <f>BETAW20T!E418</f>
        <v>308</v>
      </c>
      <c r="L419" s="39">
        <f>BETAW20T!E418/BETAW20T!F418</f>
        <v>2.9902912621359223</v>
      </c>
    </row>
    <row r="420" spans="2:12" x14ac:dyDescent="0.3">
      <c r="B420" s="21">
        <f>BETAW20T!B419</f>
        <v>43804</v>
      </c>
      <c r="C420" s="46">
        <f>BETAW20T!C419/BETAW20T!C420*C421</f>
        <v>94.431635056402712</v>
      </c>
      <c r="D420" s="45">
        <f>BETAW20T!I419/BETAW20T!I420*D421</f>
        <v>93.983930320777489</v>
      </c>
      <c r="E420" s="41">
        <f t="shared" si="82"/>
        <v>-0.47410461055537034</v>
      </c>
      <c r="F420" s="44">
        <f>LN(BETAW20T!C419/BETAW20T!C420)</f>
        <v>4.9005385485517087E-3</v>
      </c>
      <c r="G420" s="43">
        <f>LN(BETAW20T!I419/BETAW20T!I420)</f>
        <v>4.8577490384199909E-3</v>
      </c>
      <c r="H420" s="42">
        <f t="shared" si="83"/>
        <v>-4.2789510131717792E-5</v>
      </c>
      <c r="I420" s="41">
        <f>(BETAW20T!D419/BETAW20T!I419-1)*100</f>
        <v>8.3681560238968444E-4</v>
      </c>
      <c r="J420" s="40">
        <f>BETAW20T!L419*BETAW20T!I419/1000</f>
        <v>714.79401849212832</v>
      </c>
      <c r="K420" s="17">
        <f>BETAW20T!E419</f>
        <v>237.6</v>
      </c>
      <c r="L420" s="39">
        <f>BETAW20T!E419/BETAW20T!F419</f>
        <v>5.28</v>
      </c>
    </row>
    <row r="421" spans="2:12" x14ac:dyDescent="0.3">
      <c r="B421" s="21">
        <f>BETAW20T!B420</f>
        <v>43803</v>
      </c>
      <c r="C421" s="46">
        <f>BETAW20T!C420/BETAW20T!C421*C422</f>
        <v>93.970001239618284</v>
      </c>
      <c r="D421" s="45">
        <f>BETAW20T!I420/BETAW20T!I421*D422</f>
        <v>93.528487083726588</v>
      </c>
      <c r="E421" s="41">
        <f t="shared" si="82"/>
        <v>-0.46984585513185628</v>
      </c>
      <c r="F421" s="44">
        <f>LN(BETAW20T!C420/BETAW20T!C421)</f>
        <v>-3.8498147659445769E-3</v>
      </c>
      <c r="G421" s="43">
        <f>LN(BETAW20T!I420/BETAW20T!I421)</f>
        <v>-3.8704165337504915E-3</v>
      </c>
      <c r="H421" s="42">
        <f t="shared" si="83"/>
        <v>-2.0601767805914634E-5</v>
      </c>
      <c r="I421" s="41">
        <f>(BETAW20T!D420/BETAW20T!I420-1)*100</f>
        <v>0.37533223526624582</v>
      </c>
      <c r="J421" s="40">
        <f>BETAW20T!L420*BETAW20T!I420/1000</f>
        <v>0</v>
      </c>
      <c r="K421" s="17">
        <f>BETAW20T!E420</f>
        <v>250.2</v>
      </c>
      <c r="L421" s="39">
        <f>BETAW20T!E420/BETAW20T!F420</f>
        <v>4.4678571428571425</v>
      </c>
    </row>
    <row r="422" spans="2:12" x14ac:dyDescent="0.3">
      <c r="B422" s="21">
        <f>BETAW20T!B421</f>
        <v>43802</v>
      </c>
      <c r="C422" s="46">
        <f>BETAW20T!C421/BETAW20T!C422*C423</f>
        <v>94.3324656005951</v>
      </c>
      <c r="D422" s="45">
        <f>BETAW20T!I421/BETAW20T!I422*D423</f>
        <v>93.891182725347434</v>
      </c>
      <c r="E422" s="41">
        <f t="shared" si="82"/>
        <v>-0.46779533688440234</v>
      </c>
      <c r="F422" s="44">
        <f>LN(BETAW20T!C421/BETAW20T!C422)</f>
        <v>-1.5376974050466551E-2</v>
      </c>
      <c r="G422" s="43">
        <f>LN(BETAW20T!I421/BETAW20T!I422)</f>
        <v>-1.5401495638526101E-2</v>
      </c>
      <c r="H422" s="42">
        <f t="shared" si="83"/>
        <v>-2.4521588059550278E-5</v>
      </c>
      <c r="I422" s="41">
        <f>(BETAW20T!D421/BETAW20T!I421-1)*100</f>
        <v>0.2956737455767966</v>
      </c>
      <c r="J422" s="40">
        <f>BETAW20T!L421*BETAW20T!I421/1000</f>
        <v>0</v>
      </c>
      <c r="K422" s="17">
        <f>BETAW20T!E421</f>
        <v>472</v>
      </c>
      <c r="L422" s="39">
        <f>BETAW20T!E421/BETAW20T!F421</f>
        <v>4.290909090909091</v>
      </c>
    </row>
    <row r="423" spans="2:12" x14ac:dyDescent="0.3">
      <c r="B423" s="21">
        <f>BETAW20T!B422</f>
        <v>43801</v>
      </c>
      <c r="C423" s="46">
        <f>BETAW20T!C422/BETAW20T!C423*C424</f>
        <v>95.794223379199295</v>
      </c>
      <c r="D423" s="45">
        <f>BETAW20T!I422/BETAW20T!I423*D424</f>
        <v>95.348440535741048</v>
      </c>
      <c r="E423" s="41">
        <f t="shared" si="82"/>
        <v>-0.46535461923797872</v>
      </c>
      <c r="F423" s="44">
        <f>LN(BETAW20T!C422/BETAW20T!C423)</f>
        <v>-1.7112681388798543E-2</v>
      </c>
      <c r="G423" s="43">
        <f>LN(BETAW20T!I422/BETAW20T!I423)</f>
        <v>-1.7173579175647258E-2</v>
      </c>
      <c r="H423" s="42">
        <f t="shared" si="83"/>
        <v>-6.0897786848715385E-5</v>
      </c>
      <c r="I423" s="41">
        <f>(BETAW20T!D422/BETAW20T!I422-1)*100</f>
        <v>3.8901339214802988E-3</v>
      </c>
      <c r="J423" s="40">
        <f>BETAW20T!L422*BETAW20T!I422/1000</f>
        <v>0</v>
      </c>
      <c r="K423" s="17">
        <f>BETAW20T!E422</f>
        <v>438.4</v>
      </c>
      <c r="L423" s="39">
        <f>BETAW20T!E422/BETAW20T!F422</f>
        <v>7.0709677419354833</v>
      </c>
    </row>
    <row r="424" spans="2:12" x14ac:dyDescent="0.3">
      <c r="B424" s="21">
        <f>BETAW20T!B423</f>
        <v>43798</v>
      </c>
      <c r="C424" s="46">
        <f>BETAW20T!C423/BETAW20T!C424*C425</f>
        <v>97.447626131151694</v>
      </c>
      <c r="D424" s="45">
        <f>BETAW20T!I423/BETAW20T!I424*D425</f>
        <v>97.000056010487199</v>
      </c>
      <c r="E424" s="41">
        <f t="shared" si="82"/>
        <v>-0.45929299505164112</v>
      </c>
      <c r="F424" s="44">
        <f>LN(BETAW20T!C423/BETAW20T!C424)</f>
        <v>-4.6931462012106372E-3</v>
      </c>
      <c r="G424" s="43">
        <f>LN(BETAW20T!I423/BETAW20T!I424)</f>
        <v>-4.7415111349184465E-3</v>
      </c>
      <c r="H424" s="42">
        <f t="shared" si="83"/>
        <v>-4.8364933707809379E-5</v>
      </c>
      <c r="I424" s="41">
        <f>(BETAW20T!D423/BETAW20T!I423-1)*100</f>
        <v>3.6173253614713019E-2</v>
      </c>
      <c r="J424" s="40">
        <f>BETAW20T!L423*BETAW20T!I423/1000</f>
        <v>0</v>
      </c>
      <c r="K424" s="17">
        <f>BETAW20T!E423</f>
        <v>65.7</v>
      </c>
      <c r="L424" s="39">
        <f>BETAW20T!E423/BETAW20T!F423</f>
        <v>2.4333333333333336</v>
      </c>
    </row>
    <row r="425" spans="2:12" x14ac:dyDescent="0.3">
      <c r="B425" s="21">
        <f>BETAW20T!B424</f>
        <v>43797</v>
      </c>
      <c r="C425" s="46">
        <f>BETAW20T!C424/BETAW20T!C425*C426</f>
        <v>97.906036940622371</v>
      </c>
      <c r="D425" s="45">
        <f>BETAW20T!I424/BETAW20T!I425*D426</f>
        <v>97.461074955663719</v>
      </c>
      <c r="E425" s="41">
        <f t="shared" si="82"/>
        <v>-0.45447859893308351</v>
      </c>
      <c r="F425" s="44">
        <f>LN(BETAW20T!C424/BETAW20T!C425)</f>
        <v>-5.6285397895359966E-3</v>
      </c>
      <c r="G425" s="43">
        <f>LN(BETAW20T!I424/BETAW20T!I425)</f>
        <v>-5.6281444392628707E-3</v>
      </c>
      <c r="H425" s="42">
        <f t="shared" si="83"/>
        <v>3.9535027312586485E-7</v>
      </c>
      <c r="I425" s="41">
        <f>(BETAW20T!D424/BETAW20T!I424-1)*100</f>
        <v>-5.3172783756938458E-3</v>
      </c>
      <c r="J425" s="40">
        <f>BETAW20T!L424*BETAW20T!I424/1000</f>
        <v>0</v>
      </c>
      <c r="K425" s="17">
        <f>BETAW20T!E424</f>
        <v>70.244880000000009</v>
      </c>
      <c r="L425" s="39">
        <f>BETAW20T!E424/BETAW20T!F424</f>
        <v>3.3449942857142863</v>
      </c>
    </row>
    <row r="426" spans="2:12" x14ac:dyDescent="0.3">
      <c r="B426" s="21">
        <f>BETAW20T!B425</f>
        <v>43796</v>
      </c>
      <c r="C426" s="46">
        <f>BETAW20T!C425/BETAW20T!C426*C427</f>
        <v>98.458658733110283</v>
      </c>
      <c r="D426" s="45">
        <f>BETAW20T!I425/BETAW20T!I426*D427</f>
        <v>98.011146451630552</v>
      </c>
      <c r="E426" s="41">
        <f t="shared" si="82"/>
        <v>-0.45451795427438046</v>
      </c>
      <c r="F426" s="44">
        <f>LN(BETAW20T!C425/BETAW20T!C426)</f>
        <v>-4.2289204665066143E-3</v>
      </c>
      <c r="G426" s="43">
        <f>LN(BETAW20T!I425/BETAW20T!I426)</f>
        <v>-4.2623483146255019E-3</v>
      </c>
      <c r="H426" s="42">
        <f t="shared" si="83"/>
        <v>-3.3427848118887556E-5</v>
      </c>
      <c r="I426" s="41">
        <f>(BETAW20T!D425/BETAW20T!I425-1)*100</f>
        <v>-3.082552767275093E-3</v>
      </c>
      <c r="J426" s="40">
        <f>BETAW20T!L425*BETAW20T!I425/1000</f>
        <v>0</v>
      </c>
      <c r="K426" s="17">
        <f>BETAW20T!E425</f>
        <v>78.330089999999998</v>
      </c>
      <c r="L426" s="39">
        <f>BETAW20T!E425/BETAW20T!F425</f>
        <v>4.6076523529411766</v>
      </c>
    </row>
    <row r="427" spans="2:12" x14ac:dyDescent="0.3">
      <c r="B427" s="21">
        <f>BETAW20T!B426</f>
        <v>43795</v>
      </c>
      <c r="C427" s="46">
        <f>BETAW20T!C426/BETAW20T!C427*C428</f>
        <v>98.875914218420803</v>
      </c>
      <c r="D427" s="45">
        <f>BETAW20T!I426/BETAW20T!I427*D428</f>
        <v>98.429795677112253</v>
      </c>
      <c r="E427" s="41">
        <f t="shared" si="82"/>
        <v>-0.45119030740191635</v>
      </c>
      <c r="F427" s="44">
        <f>LN(BETAW20T!C426/BETAW20T!C427)</f>
        <v>-3.1743674171022442E-3</v>
      </c>
      <c r="G427" s="43">
        <f>LN(BETAW20T!I426/BETAW20T!I427)</f>
        <v>-3.1935476804033553E-3</v>
      </c>
      <c r="H427" s="42">
        <f t="shared" si="83"/>
        <v>-1.9180263301111101E-5</v>
      </c>
      <c r="I427" s="41">
        <f>(BETAW20T!D426/BETAW20T!I426-1)*100</f>
        <v>-9.3658483842906648E-4</v>
      </c>
      <c r="J427" s="40">
        <f>BETAW20T!L426*BETAW20T!I426/1000</f>
        <v>0</v>
      </c>
      <c r="K427" s="17">
        <f>BETAW20T!E426</f>
        <v>42.338819999999998</v>
      </c>
      <c r="L427" s="39">
        <f>BETAW20T!E426/BETAW20T!F426</f>
        <v>2.2283589473684211</v>
      </c>
    </row>
    <row r="428" spans="2:12" x14ac:dyDescent="0.3">
      <c r="B428" s="21">
        <f>BETAW20T!B427</f>
        <v>43794</v>
      </c>
      <c r="C428" s="46">
        <f>BETAW20T!C427/BETAW20T!C428*C429</f>
        <v>99.190281393330935</v>
      </c>
      <c r="D428" s="45">
        <f>BETAW20T!I427/BETAW20T!I428*D429</f>
        <v>98.744638387800293</v>
      </c>
      <c r="E428" s="41">
        <f t="shared" si="82"/>
        <v>-0.44928091670944914</v>
      </c>
      <c r="F428" s="44">
        <f>LN(BETAW20T!C427/BETAW20T!C428)</f>
        <v>4.2431000672521757E-3</v>
      </c>
      <c r="G428" s="43">
        <f>LN(BETAW20T!I427/BETAW20T!I428)</f>
        <v>4.1795292210500875E-3</v>
      </c>
      <c r="H428" s="42">
        <f t="shared" si="83"/>
        <v>-6.3570846202088208E-5</v>
      </c>
      <c r="I428" s="41">
        <f>(BETAW20T!D427/BETAW20T!I427-1)*100</f>
        <v>-2.057276725198065E-4</v>
      </c>
      <c r="J428" s="40">
        <f>BETAW20T!L427*BETAW20T!I427/1000</f>
        <v>0</v>
      </c>
      <c r="K428" s="17">
        <f>BETAW20T!E427</f>
        <v>149.15389999999999</v>
      </c>
      <c r="L428" s="39">
        <f>BETAW20T!E427/BETAW20T!F427</f>
        <v>5.9661559999999998</v>
      </c>
    </row>
    <row r="429" spans="2:12" x14ac:dyDescent="0.3">
      <c r="B429" s="21">
        <f>BETAW20T!B428</f>
        <v>43791</v>
      </c>
      <c r="C429" s="46">
        <f>BETAW20T!C428/BETAW20T!C429*C430</f>
        <v>98.770298747985692</v>
      </c>
      <c r="D429" s="45">
        <f>BETAW20T!I428/BETAW20T!I429*D430</f>
        <v>98.332793544539513</v>
      </c>
      <c r="E429" s="41">
        <f t="shared" si="82"/>
        <v>-0.44295219209823378</v>
      </c>
      <c r="F429" s="44">
        <f>LN(BETAW20T!C428/BETAW20T!C429)</f>
        <v>3.9889689887466573E-3</v>
      </c>
      <c r="G429" s="43">
        <f>LN(BETAW20T!I428/BETAW20T!I429)</f>
        <v>3.9506307568270838E-3</v>
      </c>
      <c r="H429" s="42">
        <f t="shared" si="83"/>
        <v>-3.8338231919573564E-5</v>
      </c>
      <c r="I429" s="41">
        <f>(BETAW20T!D428/BETAW20T!I428-1)*100</f>
        <v>0.47210625825959696</v>
      </c>
      <c r="J429" s="40">
        <f>BETAW20T!L428*BETAW20T!I428/1000</f>
        <v>0</v>
      </c>
      <c r="K429" s="17">
        <f>BETAW20T!E428</f>
        <v>326.4692</v>
      </c>
      <c r="L429" s="39">
        <f>BETAW20T!E428/BETAW20T!F428</f>
        <v>18.137177777777779</v>
      </c>
    </row>
    <row r="430" spans="2:12" x14ac:dyDescent="0.3">
      <c r="B430" s="21">
        <f>BETAW20T!B429</f>
        <v>43790</v>
      </c>
      <c r="C430" s="46">
        <f>BETAW20T!C429/BETAW20T!C430*C431</f>
        <v>98.377091855708514</v>
      </c>
      <c r="D430" s="45">
        <f>BETAW20T!I429/BETAW20T!I430*D431</f>
        <v>97.94508334015174</v>
      </c>
      <c r="E430" s="41">
        <f t="shared" si="82"/>
        <v>-0.43913527774372962</v>
      </c>
      <c r="F430" s="44">
        <f>LN(BETAW20T!C429/BETAW20T!C430)</f>
        <v>-6.8839436587622045E-3</v>
      </c>
      <c r="G430" s="43">
        <f>LN(BETAW20T!I429/BETAW20T!I430)</f>
        <v>-6.8997213349277029E-3</v>
      </c>
      <c r="H430" s="42">
        <f t="shared" si="83"/>
        <v>-1.5777676165498397E-5</v>
      </c>
      <c r="I430" s="41">
        <f>(BETAW20T!D429/BETAW20T!I429-1)*100</f>
        <v>1.0667500383410022E-2</v>
      </c>
      <c r="J430" s="40">
        <f>BETAW20T!L429*BETAW20T!I429/1000</f>
        <v>0</v>
      </c>
      <c r="K430" s="17">
        <f>BETAW20T!E429</f>
        <v>78.90594999999999</v>
      </c>
      <c r="L430" s="39">
        <f>BETAW20T!E429/BETAW20T!F429</f>
        <v>3.2877479166666661</v>
      </c>
    </row>
    <row r="431" spans="2:12" x14ac:dyDescent="0.3">
      <c r="B431" s="21">
        <f>BETAW20T!B430</f>
        <v>43789</v>
      </c>
      <c r="C431" s="46">
        <f>BETAW20T!C430/BETAW20T!C431*C432</f>
        <v>99.056650551630156</v>
      </c>
      <c r="D431" s="45">
        <f>BETAW20T!I430/BETAW20T!I431*D432</f>
        <v>98.623213886962404</v>
      </c>
      <c r="E431" s="41">
        <f t="shared" si="82"/>
        <v>-0.43756442626922132</v>
      </c>
      <c r="F431" s="44">
        <f>LN(BETAW20T!C430/BETAW20T!C431)</f>
        <v>-5.7549734825297367E-3</v>
      </c>
      <c r="G431" s="43">
        <f>LN(BETAW20T!I430/BETAW20T!I431)</f>
        <v>-5.7880502956099578E-3</v>
      </c>
      <c r="H431" s="42">
        <f t="shared" si="83"/>
        <v>-3.3076813080221146E-5</v>
      </c>
      <c r="I431" s="41">
        <f>(BETAW20T!D430/BETAW20T!I430-1)*100</f>
        <v>1.6258046253136982E-2</v>
      </c>
      <c r="J431" s="40">
        <f>BETAW20T!L430*BETAW20T!I430/1000</f>
        <v>750.07805196337711</v>
      </c>
      <c r="K431" s="17">
        <f>BETAW20T!E430</f>
        <v>589.25360000000001</v>
      </c>
      <c r="L431" s="39">
        <f>BETAW20T!E430/BETAW20T!F430</f>
        <v>13.392127272727272</v>
      </c>
    </row>
    <row r="432" spans="2:12" x14ac:dyDescent="0.3">
      <c r="B432" s="21">
        <f>BETAW20T!B431</f>
        <v>43788</v>
      </c>
      <c r="C432" s="46">
        <f>BETAW20T!C431/BETAW20T!C432*C433</f>
        <v>99.628362464361047</v>
      </c>
      <c r="D432" s="45">
        <f>BETAW20T!I431/BETAW20T!I432*D433</f>
        <v>99.195705215279006</v>
      </c>
      <c r="E432" s="41">
        <f t="shared" si="82"/>
        <v>-0.4342711637329244</v>
      </c>
      <c r="F432" s="44">
        <f>LN(BETAW20T!C431/BETAW20T!C432)</f>
        <v>-1.0217597795073977E-2</v>
      </c>
      <c r="G432" s="43">
        <f>LN(BETAW20T!I431/BETAW20T!I432)</f>
        <v>-1.0257445186659582E-2</v>
      </c>
      <c r="H432" s="42">
        <f t="shared" si="83"/>
        <v>-3.984739158560506E-5</v>
      </c>
      <c r="I432" s="41">
        <f>(BETAW20T!D431/BETAW20T!I431-1)*100</f>
        <v>0.92359134932957776</v>
      </c>
      <c r="J432" s="40">
        <f>BETAW20T!L431*BETAW20T!I431/1000</f>
        <v>0</v>
      </c>
      <c r="K432" s="17">
        <f>BETAW20T!E431</f>
        <v>520.33050000000003</v>
      </c>
      <c r="L432" s="39">
        <f>BETAW20T!E431/BETAW20T!F431</f>
        <v>13.008262500000001</v>
      </c>
    </row>
    <row r="433" spans="2:12" x14ac:dyDescent="0.3">
      <c r="B433" s="21">
        <f>BETAW20T!B432</f>
        <v>43787</v>
      </c>
      <c r="C433" s="46">
        <f>BETAW20T!C432/BETAW20T!C433*C434</f>
        <v>100.65154332465607</v>
      </c>
      <c r="D433" s="45">
        <f>BETAW20T!I432/BETAW20T!I433*D434</f>
        <v>100.21843605984762</v>
      </c>
      <c r="E433" s="41">
        <f t="shared" si="82"/>
        <v>-0.430303650100472</v>
      </c>
      <c r="F433" s="44">
        <f>LN(BETAW20T!C432/BETAW20T!C433)</f>
        <v>-1.7743831538691705E-3</v>
      </c>
      <c r="G433" s="43">
        <f>LN(BETAW20T!I432/BETAW20T!I433)</f>
        <v>-1.8503757918567627E-3</v>
      </c>
      <c r="H433" s="42">
        <f t="shared" si="83"/>
        <v>-7.5992637987592213E-5</v>
      </c>
      <c r="I433" s="41">
        <f>(BETAW20T!D432/BETAW20T!I432-1)*100</f>
        <v>-1.3777347627863534E-3</v>
      </c>
      <c r="J433" s="40">
        <f>BETAW20T!L432*BETAW20T!I432/1000</f>
        <v>0</v>
      </c>
      <c r="K433" s="17">
        <f>BETAW20T!E432</f>
        <v>35.448629999999994</v>
      </c>
      <c r="L433" s="39">
        <f>BETAW20T!E432/BETAW20T!F432</f>
        <v>1.5412447826086955</v>
      </c>
    </row>
    <row r="434" spans="2:12" x14ac:dyDescent="0.3">
      <c r="B434" s="21">
        <f>BETAW20T!B433</f>
        <v>43784</v>
      </c>
      <c r="C434" s="46">
        <f>BETAW20T!C433/BETAW20T!C434*C435</f>
        <v>100.83029626874929</v>
      </c>
      <c r="D434" s="45">
        <f>BETAW20T!I433/BETAW20T!I434*D435</f>
        <v>100.40404950218067</v>
      </c>
      <c r="E434" s="41">
        <f t="shared" si="82"/>
        <v>-0.42273679870237224</v>
      </c>
      <c r="F434" s="44">
        <f>LN(BETAW20T!C433/BETAW20T!C434)</f>
        <v>3.4655591211820986E-3</v>
      </c>
      <c r="G434" s="43">
        <f>LN(BETAW20T!I433/BETAW20T!I434)</f>
        <v>3.4635165463367539E-3</v>
      </c>
      <c r="H434" s="42">
        <f t="shared" si="83"/>
        <v>-2.0425748453447787E-6</v>
      </c>
      <c r="I434" s="41">
        <f>(BETAW20T!D433/BETAW20T!I433-1)*100</f>
        <v>-2.9049400618430532E-3</v>
      </c>
      <c r="J434" s="40">
        <f>BETAW20T!L433*BETAW20T!I433/1000</f>
        <v>0</v>
      </c>
      <c r="K434" s="17">
        <f>BETAW20T!E433</f>
        <v>82.46</v>
      </c>
      <c r="L434" s="39">
        <f>BETAW20T!E433/BETAW20T!F433</f>
        <v>4.8505882352941176</v>
      </c>
    </row>
    <row r="435" spans="2:12" x14ac:dyDescent="0.3">
      <c r="B435" s="21">
        <f>BETAW20T!B434</f>
        <v>43783</v>
      </c>
      <c r="C435" s="46">
        <f>BETAW20T!C434/BETAW20T!C435*C436</f>
        <v>100.48146770794604</v>
      </c>
      <c r="D435" s="45">
        <f>BETAW20T!I434/BETAW20T!I435*D436</f>
        <v>100.05689994156651</v>
      </c>
      <c r="E435" s="41">
        <f t="shared" si="82"/>
        <v>-0.42253340448166199</v>
      </c>
      <c r="F435" s="44">
        <f>LN(BETAW20T!C434/BETAW20T!C435)</f>
        <v>-4.2004764514847895E-3</v>
      </c>
      <c r="G435" s="43">
        <f>LN(BETAW20T!I434/BETAW20T!I435)</f>
        <v>-4.2641445776306474E-3</v>
      </c>
      <c r="H435" s="42">
        <f t="shared" si="83"/>
        <v>-6.366812614585788E-5</v>
      </c>
      <c r="I435" s="41">
        <f>(BETAW20T!D434/BETAW20T!I434-1)*100</f>
        <v>2.3733015493077048E-3</v>
      </c>
      <c r="J435" s="40">
        <f>BETAW20T!L434*BETAW20T!I434/1000</f>
        <v>1369.7674912869074</v>
      </c>
      <c r="K435" s="17">
        <f>BETAW20T!E434</f>
        <v>1760</v>
      </c>
      <c r="L435" s="39">
        <f>BETAW20T!E434/BETAW20T!F434</f>
        <v>53.333333333333336</v>
      </c>
    </row>
    <row r="436" spans="2:12" x14ac:dyDescent="0.3">
      <c r="B436" s="21">
        <f>BETAW20T!B435</f>
        <v>43782</v>
      </c>
      <c r="C436" s="46">
        <f>BETAW20T!C435/BETAW20T!C436*C437</f>
        <v>100.90442543696551</v>
      </c>
      <c r="D436" s="45">
        <f>BETAW20T!I435/BETAW20T!I436*D437</f>
        <v>100.48446798701842</v>
      </c>
      <c r="E436" s="41">
        <f t="shared" si="82"/>
        <v>-0.4161932919477751</v>
      </c>
      <c r="F436" s="44">
        <f>LN(BETAW20T!C435/BETAW20T!C436)</f>
        <v>-5.9283676157259636E-3</v>
      </c>
      <c r="G436" s="43">
        <f>LN(BETAW20T!I435/BETAW20T!I436)</f>
        <v>-5.9437124921504474E-3</v>
      </c>
      <c r="H436" s="42">
        <f t="shared" si="83"/>
        <v>-1.5344876424483803E-5</v>
      </c>
      <c r="I436" s="41">
        <f>(BETAW20T!D435/BETAW20T!I435-1)*100</f>
        <v>-4.4233714307728711E-3</v>
      </c>
      <c r="J436" s="40">
        <f>BETAW20T!L435*BETAW20T!I435/1000</f>
        <v>0</v>
      </c>
      <c r="K436" s="17">
        <f>BETAW20T!E435</f>
        <v>346</v>
      </c>
      <c r="L436" s="39">
        <f>BETAW20T!E435/BETAW20T!F435</f>
        <v>12.357142857142858</v>
      </c>
    </row>
    <row r="437" spans="2:12" x14ac:dyDescent="0.3">
      <c r="B437" s="21">
        <f>BETAW20T!B436</f>
        <v>43781</v>
      </c>
      <c r="C437" s="46">
        <f>BETAW20T!C436/BETAW20T!C437*C438</f>
        <v>101.50440064460156</v>
      </c>
      <c r="D437" s="45">
        <f>BETAW20T!I436/BETAW20T!I437*D438</f>
        <v>101.08349723995987</v>
      </c>
      <c r="E437" s="41">
        <f t="shared" si="82"/>
        <v>-0.4146651790156386</v>
      </c>
      <c r="F437" s="44">
        <f>LN(BETAW20T!C436/BETAW20T!C437)</f>
        <v>-2.9534913981935375E-3</v>
      </c>
      <c r="G437" s="43">
        <f>LN(BETAW20T!I436/BETAW20T!I437)</f>
        <v>-3.0389444279122738E-3</v>
      </c>
      <c r="H437" s="42">
        <f t="shared" si="83"/>
        <v>-8.5453029718736244E-5</v>
      </c>
      <c r="I437" s="41">
        <f>(BETAW20T!D436/BETAW20T!I436-1)*100</f>
        <v>0.46960604490460245</v>
      </c>
      <c r="J437" s="40">
        <f>BETAW20T!L436*BETAW20T!I436/1000</f>
        <v>0</v>
      </c>
      <c r="K437" s="17">
        <f>BETAW20T!E436</f>
        <v>447</v>
      </c>
      <c r="L437" s="39">
        <f>BETAW20T!E436/BETAW20T!F436</f>
        <v>11.763157894736842</v>
      </c>
    </row>
    <row r="438" spans="2:12" x14ac:dyDescent="0.3">
      <c r="B438" s="21">
        <f>BETAW20T!B437</f>
        <v>43777</v>
      </c>
      <c r="C438" s="46">
        <f>BETAW20T!C437/BETAW20T!C438*C439</f>
        <v>101.80463617205911</v>
      </c>
      <c r="D438" s="45">
        <f>BETAW20T!I437/BETAW20T!I438*D439</f>
        <v>101.39115160614172</v>
      </c>
      <c r="E438" s="41">
        <f t="shared" si="82"/>
        <v>-0.40615494683224895</v>
      </c>
      <c r="F438" s="44">
        <f>LN(BETAW20T!C437/BETAW20T!C438)</f>
        <v>-7.3808414651498665E-3</v>
      </c>
      <c r="G438" s="43">
        <f>LN(BETAW20T!I437/BETAW20T!I438)</f>
        <v>-7.4190598663310056E-3</v>
      </c>
      <c r="H438" s="42">
        <f t="shared" si="83"/>
        <v>-3.821840118113911E-5</v>
      </c>
      <c r="I438" s="41">
        <f>(BETAW20T!D437/BETAW20T!I437-1)*100</f>
        <v>9.1320840320374685E-3</v>
      </c>
      <c r="J438" s="40">
        <f>BETAW20T!L437*BETAW20T!I437/1000</f>
        <v>0</v>
      </c>
      <c r="K438" s="17">
        <f>BETAW20T!E437</f>
        <v>361</v>
      </c>
      <c r="L438" s="39">
        <f>BETAW20T!E437/BETAW20T!F437</f>
        <v>15.041666666666666</v>
      </c>
    </row>
    <row r="439" spans="2:12" x14ac:dyDescent="0.3">
      <c r="B439" s="21">
        <f>BETAW20T!B438</f>
        <v>43776</v>
      </c>
      <c r="C439" s="46">
        <f>BETAW20T!C438/BETAW20T!C439*C440</f>
        <v>102.55881988347599</v>
      </c>
      <c r="D439" s="45">
        <f>BETAW20T!I438/BETAW20T!I439*D440</f>
        <v>102.14617595203937</v>
      </c>
      <c r="E439" s="41">
        <f t="shared" si="82"/>
        <v>-0.40234855657022006</v>
      </c>
      <c r="F439" s="44">
        <f>LN(BETAW20T!C438/BETAW20T!C439)</f>
        <v>7.4344192430488686E-3</v>
      </c>
      <c r="G439" s="43">
        <f>LN(BETAW20T!I438/BETAW20T!I439)</f>
        <v>7.4283944591631134E-3</v>
      </c>
      <c r="H439" s="42">
        <f t="shared" si="83"/>
        <v>-6.0247838857552249E-6</v>
      </c>
      <c r="I439" s="41">
        <f>(BETAW20T!D438/BETAW20T!I438-1)*100</f>
        <v>-9.256523030010122E-3</v>
      </c>
      <c r="J439" s="40">
        <f>BETAW20T!L438*BETAW20T!I438/1000</f>
        <v>0</v>
      </c>
      <c r="K439" s="17">
        <f>BETAW20T!E438</f>
        <v>233</v>
      </c>
      <c r="L439" s="39">
        <f>BETAW20T!E438/BETAW20T!F438</f>
        <v>8.6296296296296298</v>
      </c>
    </row>
    <row r="440" spans="2:12" x14ac:dyDescent="0.3">
      <c r="B440" s="21">
        <f>BETAW20T!B439</f>
        <v>43775</v>
      </c>
      <c r="C440" s="46">
        <f>BETAW20T!C439/BETAW20T!C440*C441</f>
        <v>101.79918185198967</v>
      </c>
      <c r="D440" s="45">
        <f>BETAW20T!I439/BETAW20T!I440*D441</f>
        <v>101.39020516544203</v>
      </c>
      <c r="E440" s="41">
        <f t="shared" si="82"/>
        <v>-0.40174850043713795</v>
      </c>
      <c r="F440" s="44">
        <f>LN(BETAW20T!C439/BETAW20T!C440)</f>
        <v>-7.5576980236636152E-3</v>
      </c>
      <c r="G440" s="43">
        <f>LN(BETAW20T!I439/BETAW20T!I440)</f>
        <v>-7.5751438791000674E-3</v>
      </c>
      <c r="H440" s="42">
        <f t="shared" si="83"/>
        <v>-1.744585543645219E-5</v>
      </c>
      <c r="I440" s="41">
        <f>(BETAW20T!D439/BETAW20T!I439-1)*100</f>
        <v>1.0065632916678169E-2</v>
      </c>
      <c r="J440" s="40">
        <f>BETAW20T!L439*BETAW20T!I439/1000</f>
        <v>0</v>
      </c>
      <c r="K440" s="17">
        <f>BETAW20T!E439</f>
        <v>200</v>
      </c>
      <c r="L440" s="39">
        <f>BETAW20T!E439/BETAW20T!F439</f>
        <v>6.666666666666667</v>
      </c>
    </row>
    <row r="441" spans="2:12" x14ac:dyDescent="0.3">
      <c r="B441" s="21">
        <f>BETAW20T!B440</f>
        <v>43774</v>
      </c>
      <c r="C441" s="46">
        <f>BETAW20T!C440/BETAW20T!C441*C442</f>
        <v>102.57146398909147</v>
      </c>
      <c r="D441" s="45">
        <f>BETAW20T!I440/BETAW20T!I441*D442</f>
        <v>102.16116694404191</v>
      </c>
      <c r="E441" s="41">
        <f t="shared" si="82"/>
        <v>-0.4000109085829151</v>
      </c>
      <c r="F441" s="44">
        <f>LN(BETAW20T!C440/BETAW20T!C441)</f>
        <v>3.697712336466233E-3</v>
      </c>
      <c r="G441" s="43">
        <f>LN(BETAW20T!I440/BETAW20T!I441)</f>
        <v>3.668599995447195E-3</v>
      </c>
      <c r="H441" s="42">
        <f t="shared" si="83"/>
        <v>-2.911234101903807E-5</v>
      </c>
      <c r="I441" s="41">
        <f>(BETAW20T!D440/BETAW20T!I440-1)*100</f>
        <v>1.8114619937614762E-3</v>
      </c>
      <c r="J441" s="40">
        <f>BETAW20T!L440*BETAW20T!I440/1000</f>
        <v>0</v>
      </c>
      <c r="K441" s="17">
        <f>BETAW20T!E440</f>
        <v>657</v>
      </c>
      <c r="L441" s="39">
        <f>BETAW20T!E440/BETAW20T!F440</f>
        <v>15.642857142857142</v>
      </c>
    </row>
    <row r="442" spans="2:12" x14ac:dyDescent="0.3">
      <c r="B442" s="21">
        <f>BETAW20T!B441</f>
        <v>43773</v>
      </c>
      <c r="C442" s="46">
        <f>BETAW20T!C441/BETAW20T!C442*C443</f>
        <v>102.19288459154592</v>
      </c>
      <c r="D442" s="45">
        <f>BETAW20T!I441/BETAW20T!I442*D443</f>
        <v>101.78706512200205</v>
      </c>
      <c r="E442" s="41">
        <f t="shared" si="82"/>
        <v>-0.39711127752767306</v>
      </c>
      <c r="F442" s="44">
        <f>LN(BETAW20T!C441/BETAW20T!C442)</f>
        <v>3.1387910083458058E-2</v>
      </c>
      <c r="G442" s="43">
        <f>LN(BETAW20T!I441/BETAW20T!I442)</f>
        <v>3.1263499387715367E-2</v>
      </c>
      <c r="H442" s="42">
        <f t="shared" si="83"/>
        <v>-1.2441069574269104E-4</v>
      </c>
      <c r="I442" s="41">
        <f>(BETAW20T!D441/BETAW20T!I441-1)*100</f>
        <v>7.6605161242859765E-3</v>
      </c>
      <c r="J442" s="40">
        <f>BETAW20T!L441*BETAW20T!I441/1000</f>
        <v>0</v>
      </c>
      <c r="K442" s="17">
        <f>BETAW20T!E441</f>
        <v>695</v>
      </c>
      <c r="L442" s="39">
        <f>BETAW20T!E441/BETAW20T!F441</f>
        <v>13.627450980392156</v>
      </c>
    </row>
    <row r="443" spans="2:12" x14ac:dyDescent="0.3">
      <c r="B443" s="21">
        <f>BETAW20T!B442</f>
        <v>43769</v>
      </c>
      <c r="C443" s="46">
        <f>BETAW20T!C442/BETAW20T!C443*C444</f>
        <v>99.03508119499206</v>
      </c>
      <c r="D443" s="45">
        <f>BETAW20T!I442/BETAW20T!I443*D444</f>
        <v>98.654074577460818</v>
      </c>
      <c r="E443" s="41">
        <f t="shared" si="82"/>
        <v>-0.38471884198395534</v>
      </c>
      <c r="F443" s="44">
        <f>LN(BETAW20T!C442/BETAW20T!C443)</f>
        <v>-1.5051701971601491E-2</v>
      </c>
      <c r="G443" s="43">
        <f>LN(BETAW20T!I442/BETAW20T!I443)</f>
        <v>-1.5034826798577082E-2</v>
      </c>
      <c r="H443" s="42">
        <f t="shared" si="83"/>
        <v>1.6875173024408566E-5</v>
      </c>
      <c r="I443" s="41">
        <f>(BETAW20T!D442/BETAW20T!I442-1)*100</f>
        <v>-1.502875865173614E-2</v>
      </c>
      <c r="J443" s="40">
        <f>BETAW20T!L442*BETAW20T!I442/1000</f>
        <v>600.25021015539073</v>
      </c>
      <c r="K443" s="17">
        <f>BETAW20T!E442</f>
        <v>226</v>
      </c>
      <c r="L443" s="39">
        <f>BETAW20T!E442/BETAW20T!F442</f>
        <v>9.0399999999999991</v>
      </c>
    </row>
    <row r="444" spans="2:12" x14ac:dyDescent="0.3">
      <c r="B444" s="21">
        <f>BETAW20T!B443</f>
        <v>43768</v>
      </c>
      <c r="C444" s="46">
        <f>BETAW20T!C443/BETAW20T!C444*C445</f>
        <v>100.53700260319833</v>
      </c>
      <c r="D444" s="45">
        <f>BETAW20T!I443/BETAW20T!I444*D445</f>
        <v>100.14852777302382</v>
      </c>
      <c r="E444" s="41">
        <f t="shared" si="82"/>
        <v>-0.38639985290566115</v>
      </c>
      <c r="F444" s="44">
        <f>LN(BETAW20T!C443/BETAW20T!C444)</f>
        <v>-2.4903437666084886E-4</v>
      </c>
      <c r="G444" s="43">
        <f>LN(BETAW20T!I443/BETAW20T!I444)</f>
        <v>-2.7404547031698078E-4</v>
      </c>
      <c r="H444" s="42">
        <f t="shared" si="83"/>
        <v>-2.5011093656131917E-5</v>
      </c>
      <c r="I444" s="41">
        <f>(BETAW20T!D443/BETAW20T!I443-1)*100</f>
        <v>1.5910337291069609E-2</v>
      </c>
      <c r="J444" s="40">
        <f>BETAW20T!L443*BETAW20T!I443/1000</f>
        <v>0</v>
      </c>
      <c r="K444" s="17">
        <f>BETAW20T!E443</f>
        <v>405</v>
      </c>
      <c r="L444" s="39">
        <f>BETAW20T!E443/BETAW20T!F443</f>
        <v>20.25</v>
      </c>
    </row>
    <row r="445" spans="2:12" x14ac:dyDescent="0.3">
      <c r="B445" s="21">
        <f>BETAW20T!B444</f>
        <v>43767</v>
      </c>
      <c r="C445" s="46">
        <f>BETAW20T!C444/BETAW20T!C445*C446</f>
        <v>100.56204289078977</v>
      </c>
      <c r="D445" s="45">
        <f>BETAW20T!I444/BETAW20T!I445*D446</f>
        <v>100.17597678438575</v>
      </c>
      <c r="E445" s="41">
        <f t="shared" si="82"/>
        <v>-0.38390837666582023</v>
      </c>
      <c r="F445" s="44">
        <f>LN(BETAW20T!C444/BETAW20T!C445)</f>
        <v>7.2646793940122642E-3</v>
      </c>
      <c r="G445" s="43">
        <f>LN(BETAW20T!I444/BETAW20T!I445)</f>
        <v>7.2311257589628922E-3</v>
      </c>
      <c r="H445" s="42">
        <f t="shared" si="83"/>
        <v>-3.3553635049371998E-5</v>
      </c>
      <c r="I445" s="41">
        <f>(BETAW20T!D444/BETAW20T!I444-1)*100</f>
        <v>1.4755777471453513E-2</v>
      </c>
      <c r="J445" s="40">
        <f>BETAW20T!L444*BETAW20T!I444/1000</f>
        <v>0</v>
      </c>
      <c r="K445" s="17">
        <f>BETAW20T!E444</f>
        <v>63</v>
      </c>
      <c r="L445" s="39">
        <f>BETAW20T!E444/BETAW20T!F444</f>
        <v>3.3157894736842106</v>
      </c>
    </row>
    <row r="446" spans="2:12" x14ac:dyDescent="0.3">
      <c r="B446" s="21">
        <f>BETAW20T!B445</f>
        <v>43766</v>
      </c>
      <c r="C446" s="46">
        <f>BETAW20T!C445/BETAW20T!C446*C447</f>
        <v>99.834139085161894</v>
      </c>
      <c r="D446" s="45">
        <f>BETAW20T!I445/BETAW20T!I446*D447</f>
        <v>99.454204456537752</v>
      </c>
      <c r="E446" s="41">
        <f t="shared" si="82"/>
        <v>-0.38056583860561766</v>
      </c>
      <c r="F446" s="44">
        <f>LN(BETAW20T!C445/BETAW20T!C446)</f>
        <v>1.6654719258839146E-2</v>
      </c>
      <c r="G446" s="43">
        <f>LN(BETAW20T!I445/BETAW20T!I446)</f>
        <v>1.6612048042073835E-2</v>
      </c>
      <c r="H446" s="42">
        <f t="shared" si="83"/>
        <v>-4.2671216765311631E-5</v>
      </c>
      <c r="I446" s="41">
        <f>(BETAW20T!D445/BETAW20T!I445-1)*100</f>
        <v>2.4537487663955915E-4</v>
      </c>
      <c r="J446" s="40">
        <f>BETAW20T!L445*BETAW20T!I445/1000</f>
        <v>0</v>
      </c>
      <c r="K446" s="17">
        <f>BETAW20T!E445</f>
        <v>304</v>
      </c>
      <c r="L446" s="39">
        <f>BETAW20T!E445/BETAW20T!F445</f>
        <v>9.2121212121212128</v>
      </c>
    </row>
    <row r="447" spans="2:12" x14ac:dyDescent="0.3">
      <c r="B447" s="21">
        <f>BETAW20T!B446</f>
        <v>43763</v>
      </c>
      <c r="C447" s="46">
        <f>BETAW20T!C446/BETAW20T!C447*C448</f>
        <v>98.185198958720846</v>
      </c>
      <c r="D447" s="45">
        <f>BETAW20T!I446/BETAW20T!I447*D448</f>
        <v>97.815713459377321</v>
      </c>
      <c r="E447" s="41">
        <f t="shared" si="82"/>
        <v>-0.37631486544001946</v>
      </c>
      <c r="F447" s="44">
        <f>LN(BETAW20T!C446/BETAW20T!C447)</f>
        <v>-1.5096441995206045E-2</v>
      </c>
      <c r="G447" s="43">
        <f>LN(BETAW20T!I446/BETAW20T!I447)</f>
        <v>-1.5100120829525835E-2</v>
      </c>
      <c r="H447" s="42">
        <f t="shared" si="83"/>
        <v>-3.6788343197903528E-6</v>
      </c>
      <c r="I447" s="41">
        <f>(BETAW20T!D446/BETAW20T!I446-1)*100</f>
        <v>0.25047644423565885</v>
      </c>
      <c r="J447" s="40">
        <f>BETAW20T!L446*BETAW20T!I446/1000</f>
        <v>0</v>
      </c>
      <c r="K447" s="17">
        <f>BETAW20T!E446</f>
        <v>199</v>
      </c>
      <c r="L447" s="39">
        <f>BETAW20T!E446/BETAW20T!F446</f>
        <v>7.3703703703703702</v>
      </c>
    </row>
    <row r="448" spans="2:12" x14ac:dyDescent="0.3">
      <c r="B448" s="21">
        <f>BETAW20T!B447</f>
        <v>43762</v>
      </c>
      <c r="C448" s="46">
        <f>BETAW20T!C447/BETAW20T!C448*C449</f>
        <v>99.67869096318347</v>
      </c>
      <c r="D448" s="45">
        <f>BETAW20T!I447/BETAW20T!I448*D449</f>
        <v>99.303950553522398</v>
      </c>
      <c r="E448" s="41">
        <f t="shared" si="82"/>
        <v>-0.37594836573393575</v>
      </c>
      <c r="F448" s="44">
        <f>LN(BETAW20T!C447/BETAW20T!C448)</f>
        <v>-7.9588131461942688E-5</v>
      </c>
      <c r="G448" s="43">
        <f>LN(BETAW20T!I447/BETAW20T!I448)</f>
        <v>-1.1387993487847081E-4</v>
      </c>
      <c r="H448" s="42">
        <f t="shared" si="83"/>
        <v>-3.4291803416528117E-5</v>
      </c>
      <c r="I448" s="41">
        <f>(BETAW20T!D447/BETAW20T!I447-1)*100</f>
        <v>1.914727809315675E-2</v>
      </c>
      <c r="J448" s="40">
        <f>BETAW20T!L447*BETAW20T!I447/1000</f>
        <v>0</v>
      </c>
      <c r="K448" s="17">
        <f>BETAW20T!E447</f>
        <v>129</v>
      </c>
      <c r="L448" s="39">
        <f>BETAW20T!E447/BETAW20T!F447</f>
        <v>10.75</v>
      </c>
    </row>
    <row r="449" spans="2:12" x14ac:dyDescent="0.3">
      <c r="B449" s="21">
        <f>BETAW20T!B448</f>
        <v>43761</v>
      </c>
      <c r="C449" s="46">
        <f>BETAW20T!C448/BETAW20T!C449*C450</f>
        <v>99.686624519648078</v>
      </c>
      <c r="D449" s="45">
        <f>BETAW20T!I448/BETAW20T!I449*D450</f>
        <v>99.315259924887627</v>
      </c>
      <c r="E449" s="41">
        <f t="shared" si="82"/>
        <v>-0.372532018763716</v>
      </c>
      <c r="F449" s="44">
        <f>LN(BETAW20T!C448/BETAW20T!C449)</f>
        <v>-1.635128279524491E-3</v>
      </c>
      <c r="G449" s="43">
        <f>LN(BETAW20T!I448/BETAW20T!I449)</f>
        <v>-1.6626585483414391E-3</v>
      </c>
      <c r="H449" s="42">
        <f t="shared" si="83"/>
        <v>-2.7530268816948087E-5</v>
      </c>
      <c r="I449" s="41">
        <f>(BETAW20T!D448/BETAW20T!I448-1)*100</f>
        <v>7.7577526460537172E-3</v>
      </c>
      <c r="J449" s="40">
        <f>BETAW20T!L448*BETAW20T!I448/1000</f>
        <v>0</v>
      </c>
      <c r="K449" s="17">
        <f>BETAW20T!E448</f>
        <v>136</v>
      </c>
      <c r="L449" s="39">
        <f>BETAW20T!E448/BETAW20T!F448</f>
        <v>7.1578947368421053</v>
      </c>
    </row>
    <row r="450" spans="2:12" x14ac:dyDescent="0.3">
      <c r="B450" s="21">
        <f>BETAW20T!B449</f>
        <v>43760</v>
      </c>
      <c r="C450" s="46">
        <f>BETAW20T!C449/BETAW20T!C450*C451</f>
        <v>99.849758274451602</v>
      </c>
      <c r="D450" s="45">
        <f>BETAW20T!I449/BETAW20T!I450*D451</f>
        <v>99.480524642107966</v>
      </c>
      <c r="E450" s="41">
        <f t="shared" si="82"/>
        <v>-0.36978921003367748</v>
      </c>
      <c r="F450" s="44">
        <f>LN(BETAW20T!C449/BETAW20T!C450)</f>
        <v>1.3153990157118524E-2</v>
      </c>
      <c r="G450" s="43">
        <f>LN(BETAW20T!I449/BETAW20T!I450)</f>
        <v>1.3120651934190602E-2</v>
      </c>
      <c r="H450" s="42">
        <f t="shared" si="83"/>
        <v>-3.3338222927921726E-5</v>
      </c>
      <c r="I450" s="41">
        <f>(BETAW20T!D449/BETAW20T!I449-1)*100</f>
        <v>2.2178921701421217E-4</v>
      </c>
      <c r="J450" s="40">
        <f>BETAW20T!L449*BETAW20T!I449/1000</f>
        <v>0</v>
      </c>
      <c r="K450" s="17">
        <f>BETAW20T!E449</f>
        <v>192</v>
      </c>
      <c r="L450" s="39">
        <f>BETAW20T!E449/BETAW20T!F449</f>
        <v>7.68</v>
      </c>
    </row>
    <row r="451" spans="2:12" x14ac:dyDescent="0.3">
      <c r="B451" s="21">
        <f>BETAW20T!B450</f>
        <v>43759</v>
      </c>
      <c r="C451" s="46">
        <f>BETAW20T!C450/BETAW20T!C451*C452</f>
        <v>98.544936159662939</v>
      </c>
      <c r="D451" s="45">
        <f>BETAW20T!I450/BETAW20T!I451*D452</f>
        <v>98.183800837588208</v>
      </c>
      <c r="E451" s="41">
        <f t="shared" si="82"/>
        <v>-0.36646766048903379</v>
      </c>
      <c r="F451" s="44">
        <f>LN(BETAW20T!C450/BETAW20T!C451)</f>
        <v>8.5094640013016389E-3</v>
      </c>
      <c r="G451" s="43">
        <f>LN(BETAW20T!I450/BETAW20T!I451)</f>
        <v>8.3807064331737572E-3</v>
      </c>
      <c r="H451" s="42">
        <f t="shared" si="83"/>
        <v>-1.2875756812788172E-4</v>
      </c>
      <c r="I451" s="41">
        <f>(BETAW20T!D450/BETAW20T!I450-1)*100</f>
        <v>8.5572953696377851E-3</v>
      </c>
      <c r="J451" s="40">
        <f>BETAW20T!L450*BETAW20T!I450/1000</f>
        <v>224.02082987589799</v>
      </c>
      <c r="K451" s="17">
        <f>BETAW20T!E450</f>
        <v>277</v>
      </c>
      <c r="L451" s="39">
        <f>BETAW20T!E450/BETAW20T!F450</f>
        <v>10.25925925925926</v>
      </c>
    </row>
    <row r="452" spans="2:12" x14ac:dyDescent="0.3">
      <c r="B452" s="21">
        <f>BETAW20T!B451</f>
        <v>43756</v>
      </c>
      <c r="C452" s="46">
        <f>BETAW20T!C451/BETAW20T!C452*C453</f>
        <v>97.709929341762845</v>
      </c>
      <c r="D452" s="45">
        <f>BETAW20T!I451/BETAW20T!I452*D453</f>
        <v>97.364389644627821</v>
      </c>
      <c r="E452" s="41">
        <f t="shared" si="82"/>
        <v>-0.35363826323773218</v>
      </c>
      <c r="F452" s="44">
        <f>LN(BETAW20T!C451/BETAW20T!C452)</f>
        <v>-4.1526090671113744E-3</v>
      </c>
      <c r="G452" s="43">
        <f>LN(BETAW20T!I451/BETAW20T!I452)</f>
        <v>-4.1616620121167234E-3</v>
      </c>
      <c r="H452" s="42">
        <f t="shared" si="83"/>
        <v>-9.0529450053489918E-6</v>
      </c>
      <c r="I452" s="41">
        <f>(BETAW20T!D451/BETAW20T!I451-1)*100</f>
        <v>1.2954092735983913E-2</v>
      </c>
      <c r="J452" s="40">
        <f>BETAW20T!L451*BETAW20T!I451/1000</f>
        <v>222.15122232464594</v>
      </c>
      <c r="K452" s="17">
        <f>BETAW20T!E451</f>
        <v>49.3</v>
      </c>
      <c r="L452" s="39">
        <f>BETAW20T!E451/BETAW20T!F451</f>
        <v>7.0428571428571427</v>
      </c>
    </row>
    <row r="453" spans="2:12" x14ac:dyDescent="0.3">
      <c r="B453" s="21">
        <f>BETAW20T!B452</f>
        <v>43755</v>
      </c>
      <c r="C453" s="46">
        <f>BETAW20T!C452/BETAW20T!C453*C454</f>
        <v>98.116524110574062</v>
      </c>
      <c r="D453" s="45">
        <f>BETAW20T!I452/BETAW20T!I453*D454</f>
        <v>97.770431645094604</v>
      </c>
      <c r="E453" s="41">
        <f t="shared" si="82"/>
        <v>-0.35273616612164771</v>
      </c>
      <c r="F453" s="44">
        <f>LN(BETAW20T!C452/BETAW20T!C453)</f>
        <v>8.1722167140588827E-3</v>
      </c>
      <c r="G453" s="43">
        <f>LN(BETAW20T!I452/BETAW20T!I453)</f>
        <v>8.1433788995859211E-3</v>
      </c>
      <c r="H453" s="42">
        <f t="shared" si="83"/>
        <v>-2.8837814472961604E-5</v>
      </c>
      <c r="I453" s="41">
        <f>(BETAW20T!D452/BETAW20T!I452-1)*100</f>
        <v>1.0457948002251527E-3</v>
      </c>
      <c r="J453" s="40">
        <f>BETAW20T!L452*BETAW20T!I452/1000</f>
        <v>0</v>
      </c>
      <c r="K453" s="17">
        <f>BETAW20T!E452</f>
        <v>151</v>
      </c>
      <c r="L453" s="39">
        <f>BETAW20T!E452/BETAW20T!F452</f>
        <v>5.5925925925925926</v>
      </c>
    </row>
    <row r="454" spans="2:12" x14ac:dyDescent="0.3">
      <c r="B454" s="21">
        <f>BETAW20T!B453</f>
        <v>43754</v>
      </c>
      <c r="C454" s="46">
        <f>BETAW20T!C453/BETAW20T!C454*C455</f>
        <v>97.317962067683268</v>
      </c>
      <c r="D454" s="45">
        <f>BETAW20T!I453/BETAW20T!I454*D455</f>
        <v>96.977482997676958</v>
      </c>
      <c r="E454" s="41">
        <f t="shared" si="82"/>
        <v>-0.34986251537975077</v>
      </c>
      <c r="F454" s="44">
        <f>LN(BETAW20T!C453/BETAW20T!C454)</f>
        <v>5.8356216656684434E-4</v>
      </c>
      <c r="G454" s="43">
        <f>LN(BETAW20T!I453/BETAW20T!I454)</f>
        <v>5.5522285729598774E-4</v>
      </c>
      <c r="H454" s="42">
        <f t="shared" si="83"/>
        <v>-2.8339309270856592E-5</v>
      </c>
      <c r="I454" s="41">
        <f>(BETAW20T!D453/BETAW20T!I453-1)*100</f>
        <v>0.57466952651565872</v>
      </c>
      <c r="J454" s="40">
        <f>BETAW20T!L453*BETAW20T!I453/1000</f>
        <v>0</v>
      </c>
      <c r="K454" s="17">
        <f>BETAW20T!E453</f>
        <v>43.1</v>
      </c>
      <c r="L454" s="39">
        <f>BETAW20T!E453/BETAW20T!F453</f>
        <v>2.3944444444444444</v>
      </c>
    </row>
    <row r="455" spans="2:12" x14ac:dyDescent="0.3">
      <c r="B455" s="21">
        <f>BETAW20T!B454</f>
        <v>43753</v>
      </c>
      <c r="C455" s="46">
        <f>BETAW20T!C454/BETAW20T!C455*C456</f>
        <v>97.261187554233402</v>
      </c>
      <c r="D455" s="45">
        <f>BETAW20T!I454/BETAW20T!I455*D456</f>
        <v>96.9236538274493</v>
      </c>
      <c r="E455" s="41">
        <f t="shared" si="82"/>
        <v>-0.34703845929897614</v>
      </c>
      <c r="F455" s="44">
        <f>LN(BETAW20T!C454/BETAW20T!C455)</f>
        <v>2.9152604556099936E-3</v>
      </c>
      <c r="G455" s="43">
        <f>LN(BETAW20T!I454/BETAW20T!I455)</f>
        <v>2.8915592909481268E-3</v>
      </c>
      <c r="H455" s="42">
        <f t="shared" si="83"/>
        <v>-2.3701164661866711E-5</v>
      </c>
      <c r="I455" s="41">
        <f>(BETAW20T!D454/BETAW20T!I454-1)*100</f>
        <v>6.5031713049945594E-3</v>
      </c>
      <c r="J455" s="40">
        <f>BETAW20T!L454*BETAW20T!I454/1000</f>
        <v>0</v>
      </c>
      <c r="K455" s="17">
        <f>BETAW20T!E454</f>
        <v>57.8</v>
      </c>
      <c r="L455" s="39">
        <f>BETAW20T!E454/BETAW20T!F454</f>
        <v>4.8166666666666664</v>
      </c>
    </row>
    <row r="456" spans="2:12" x14ac:dyDescent="0.3">
      <c r="B456" s="21">
        <f>BETAW20T!B455</f>
        <v>43752</v>
      </c>
      <c r="C456" s="46">
        <f>BETAW20T!C455/BETAW20T!C456*C457</f>
        <v>96.978058757902659</v>
      </c>
      <c r="D456" s="45">
        <f>BETAW20T!I455/BETAW20T!I456*D457</f>
        <v>96.643798140360076</v>
      </c>
      <c r="E456" s="41">
        <f t="shared" si="82"/>
        <v>-0.34467654005844173</v>
      </c>
      <c r="F456" s="44">
        <f>LN(BETAW20T!C455/BETAW20T!C456)</f>
        <v>-5.2805285419636871E-3</v>
      </c>
      <c r="G456" s="43">
        <f>LN(BETAW20T!I455/BETAW20T!I456)</f>
        <v>-5.3304973814075323E-3</v>
      </c>
      <c r="H456" s="42">
        <f t="shared" si="83"/>
        <v>-4.9968839443845225E-5</v>
      </c>
      <c r="I456" s="41">
        <f>(BETAW20T!D455/BETAW20T!I455-1)*100</f>
        <v>-3.2137176893654029E-3</v>
      </c>
      <c r="J456" s="40">
        <f>BETAW20T!L455*BETAW20T!I455/1000</f>
        <v>0</v>
      </c>
      <c r="K456" s="17">
        <f>BETAW20T!E455</f>
        <v>148</v>
      </c>
      <c r="L456" s="39">
        <f>BETAW20T!E455/BETAW20T!F455</f>
        <v>4.774193548387097</v>
      </c>
    </row>
    <row r="457" spans="2:12" x14ac:dyDescent="0.3">
      <c r="B457" s="21">
        <f>BETAW20T!B456</f>
        <v>43749</v>
      </c>
      <c r="C457" s="46">
        <f>BETAW20T!C456/BETAW20T!C457*C458</f>
        <v>97.491508615346561</v>
      </c>
      <c r="D457" s="45">
        <f>BETAW20T!I456/BETAW20T!I457*D458</f>
        <v>97.160333124389552</v>
      </c>
      <c r="E457" s="41">
        <f t="shared" si="82"/>
        <v>-0.33969675478473516</v>
      </c>
      <c r="F457" s="44">
        <f>LN(BETAW20T!C456/BETAW20T!C457)</f>
        <v>1.7239440315569128E-2</v>
      </c>
      <c r="G457" s="43">
        <f>LN(BETAW20T!I456/BETAW20T!I457)</f>
        <v>1.7213352393879798E-2</v>
      </c>
      <c r="H457" s="42">
        <f t="shared" si="83"/>
        <v>-2.6087921689330051E-5</v>
      </c>
      <c r="I457" s="41">
        <f>(BETAW20T!D456/BETAW20T!I456-1)*100</f>
        <v>0.46658987482339764</v>
      </c>
      <c r="J457" s="40">
        <f>BETAW20T!L456*BETAW20T!I456/1000</f>
        <v>0</v>
      </c>
      <c r="K457" s="17">
        <f>BETAW20T!E456</f>
        <v>67.599999999999994</v>
      </c>
      <c r="L457" s="39">
        <f>BETAW20T!E456/BETAW20T!F456</f>
        <v>4.8285714285714283</v>
      </c>
    </row>
    <row r="458" spans="2:12" x14ac:dyDescent="0.3">
      <c r="B458" s="21">
        <f>BETAW20T!B457</f>
        <v>43748</v>
      </c>
      <c r="C458" s="46">
        <f>BETAW20T!C457/BETAW20T!C458*C459</f>
        <v>95.825213834139163</v>
      </c>
      <c r="D458" s="45">
        <f>BETAW20T!I457/BETAW20T!I458*D459</f>
        <v>95.502190113637766</v>
      </c>
      <c r="E458" s="41">
        <f t="shared" si="82"/>
        <v>-0.33709679068445464</v>
      </c>
      <c r="F458" s="44">
        <f>LN(BETAW20T!C457/BETAW20T!C458)</f>
        <v>-5.3438875811886227E-3</v>
      </c>
      <c r="G458" s="43">
        <f>LN(BETAW20T!I457/BETAW20T!I458)</f>
        <v>-5.3752871548164638E-3</v>
      </c>
      <c r="H458" s="42">
        <f t="shared" si="83"/>
        <v>-3.1399573627841071E-5</v>
      </c>
      <c r="I458" s="41">
        <f>(BETAW20T!D457/BETAW20T!I457-1)*100</f>
        <v>9.0710681260297577E-2</v>
      </c>
      <c r="J458" s="40">
        <f>BETAW20T!L457*BETAW20T!I457/1000</f>
        <v>0</v>
      </c>
      <c r="K458" s="17">
        <f>BETAW20T!E457</f>
        <v>13.4</v>
      </c>
      <c r="L458" s="39">
        <f>BETAW20T!E457/BETAW20T!F457</f>
        <v>1.675</v>
      </c>
    </row>
    <row r="459" spans="2:12" x14ac:dyDescent="0.3">
      <c r="B459" s="21">
        <f>BETAW20T!B458</f>
        <v>43747</v>
      </c>
      <c r="C459" s="46">
        <f>BETAW20T!C458/BETAW20T!C459*C460</f>
        <v>96.338663691583065</v>
      </c>
      <c r="D459" s="45">
        <f>BETAW20T!I458/BETAW20T!I459*D460</f>
        <v>96.01692399123219</v>
      </c>
      <c r="E459" s="41">
        <f t="shared" si="82"/>
        <v>-0.33396736888616774</v>
      </c>
      <c r="F459" s="44">
        <f>LN(BETAW20T!C458/BETAW20T!C459)</f>
        <v>1.1870690705050265E-3</v>
      </c>
      <c r="G459" s="43">
        <f>LN(BETAW20T!I458/BETAW20T!I459)</f>
        <v>1.1484036600594534E-3</v>
      </c>
      <c r="H459" s="42">
        <f t="shared" si="83"/>
        <v>-3.8665410445573156E-5</v>
      </c>
      <c r="I459" s="41">
        <f>(BETAW20T!D458/BETAW20T!I458-1)*100</f>
        <v>-7.6596893256342113E-3</v>
      </c>
      <c r="J459" s="40">
        <f>BETAW20T!L458*BETAW20T!I458/1000</f>
        <v>0</v>
      </c>
      <c r="K459" s="17">
        <f>BETAW20T!E458</f>
        <v>62.4</v>
      </c>
      <c r="L459" s="39">
        <f>BETAW20T!E458/BETAW20T!F458</f>
        <v>8.9142857142857146</v>
      </c>
    </row>
    <row r="460" spans="2:12" x14ac:dyDescent="0.3">
      <c r="B460" s="21">
        <f>BETAW20T!B459</f>
        <v>43746</v>
      </c>
      <c r="C460" s="46">
        <f>BETAW20T!C459/BETAW20T!C460*C461</f>
        <v>96.224370893764785</v>
      </c>
      <c r="D460" s="45">
        <f>BETAW20T!I459/BETAW20T!I460*D461</f>
        <v>95.906721095109219</v>
      </c>
      <c r="E460" s="41">
        <f t="shared" si="82"/>
        <v>-0.33011366632499373</v>
      </c>
      <c r="F460" s="44">
        <f>LN(BETAW20T!C459/BETAW20T!C460)</f>
        <v>4.6847565368120054E-3</v>
      </c>
      <c r="G460" s="43">
        <f>LN(BETAW20T!I459/BETAW20T!I460)</f>
        <v>4.6515726915975376E-3</v>
      </c>
      <c r="H460" s="42">
        <f t="shared" si="83"/>
        <v>-3.3183845214467857E-5</v>
      </c>
      <c r="I460" s="41">
        <f>(BETAW20T!D459/BETAW20T!I459-1)*100</f>
        <v>-2.438671648463675E-3</v>
      </c>
      <c r="J460" s="40">
        <f>BETAW20T!L459*BETAW20T!I459/1000</f>
        <v>0</v>
      </c>
      <c r="K460" s="17">
        <f>BETAW20T!E459</f>
        <v>42.2</v>
      </c>
      <c r="L460" s="39">
        <f>BETAW20T!E459/BETAW20T!F459</f>
        <v>4.6888888888888891</v>
      </c>
    </row>
    <row r="461" spans="2:12" x14ac:dyDescent="0.3">
      <c r="B461" s="21">
        <f>BETAW20T!B460</f>
        <v>43745</v>
      </c>
      <c r="C461" s="46">
        <f>BETAW20T!C460/BETAW20T!C461*C462</f>
        <v>95.774637411677261</v>
      </c>
      <c r="D461" s="45">
        <f>BETAW20T!I460/BETAW20T!I461*D462</f>
        <v>95.461639976433958</v>
      </c>
      <c r="E461" s="41">
        <f t="shared" si="82"/>
        <v>-0.32680618136711193</v>
      </c>
      <c r="F461" s="44">
        <f>LN(BETAW20T!C460/BETAW20T!C461)</f>
        <v>3.3657655363017631E-4</v>
      </c>
      <c r="G461" s="43">
        <f>LN(BETAW20T!I460/BETAW20T!I461)</f>
        <v>2.9171124895790063E-4</v>
      </c>
      <c r="H461" s="42">
        <f t="shared" si="83"/>
        <v>-4.4865304672275688E-5</v>
      </c>
      <c r="I461" s="41">
        <f>(BETAW20T!D460/BETAW20T!I460-1)*100</f>
        <v>-5.9601620763394259E-2</v>
      </c>
      <c r="J461" s="40">
        <f>BETAW20T!L460*BETAW20T!I460/1000</f>
        <v>0</v>
      </c>
      <c r="K461" s="17">
        <f>BETAW20T!E460</f>
        <v>72.8</v>
      </c>
      <c r="L461" s="39">
        <f>BETAW20T!E460/BETAW20T!F460</f>
        <v>6.0666666666666664</v>
      </c>
    </row>
    <row r="462" spans="2:12" x14ac:dyDescent="0.3">
      <c r="B462" s="21">
        <f>BETAW20T!B461</f>
        <v>43742</v>
      </c>
      <c r="C462" s="46">
        <f>BETAW20T!C461/BETAW20T!C462*C463</f>
        <v>95.742407338539792</v>
      </c>
      <c r="D462" s="45">
        <f>BETAW20T!I461/BETAW20T!I462*D463</f>
        <v>95.433796803489685</v>
      </c>
      <c r="E462" s="41">
        <f t="shared" si="82"/>
        <v>-0.32233421284142416</v>
      </c>
      <c r="F462" s="44">
        <f>LN(BETAW20T!C461/BETAW20T!C462)</f>
        <v>1.0354398214500219E-2</v>
      </c>
      <c r="G462" s="43">
        <f>LN(BETAW20T!I461/BETAW20T!I462)</f>
        <v>1.0309929361923523E-2</v>
      </c>
      <c r="H462" s="42">
        <f t="shared" si="83"/>
        <v>-4.4468852576695639E-5</v>
      </c>
      <c r="I462" s="41">
        <f>(BETAW20T!D461/BETAW20T!I461-1)*100</f>
        <v>-3.0443629680620976E-2</v>
      </c>
      <c r="J462" s="40">
        <f>BETAW20T!L461*BETAW20T!I461/1000</f>
        <v>0</v>
      </c>
      <c r="K462" s="17">
        <f>BETAW20T!E461</f>
        <v>269</v>
      </c>
      <c r="L462" s="39">
        <f>BETAW20T!E461/BETAW20T!F461</f>
        <v>8.67741935483871</v>
      </c>
    </row>
    <row r="463" spans="2:12" x14ac:dyDescent="0.3">
      <c r="B463" s="21">
        <f>BETAW20T!B462</f>
        <v>43741</v>
      </c>
      <c r="C463" s="46">
        <f>BETAW20T!C462/BETAW20T!C463*C464</f>
        <v>94.756167100533105</v>
      </c>
      <c r="D463" s="45">
        <f>BETAW20T!I462/BETAW20T!I463*D464</f>
        <v>94.454935764414614</v>
      </c>
      <c r="E463" s="41">
        <f t="shared" si="82"/>
        <v>-0.31790156285964599</v>
      </c>
      <c r="F463" s="44">
        <f>LN(BETAW20T!C462/BETAW20T!C463)</f>
        <v>4.8939364581848568E-4</v>
      </c>
      <c r="G463" s="43">
        <f>LN(BETAW20T!I462/BETAW20T!I463)</f>
        <v>4.8474268361748665E-4</v>
      </c>
      <c r="H463" s="42">
        <f t="shared" si="83"/>
        <v>-4.6509622009990306E-6</v>
      </c>
      <c r="I463" s="41">
        <f>(BETAW20T!D462/BETAW20T!I462-1)*100</f>
        <v>-5.237458349638402E-2</v>
      </c>
      <c r="J463" s="40">
        <f>BETAW20T!L462*BETAW20T!I462/1000</f>
        <v>359.18812328353823</v>
      </c>
      <c r="K463" s="17">
        <f>BETAW20T!E462</f>
        <v>669</v>
      </c>
      <c r="L463" s="39">
        <f>BETAW20T!E462/BETAW20T!F462</f>
        <v>13.653061224489797</v>
      </c>
    </row>
    <row r="464" spans="2:12" x14ac:dyDescent="0.3">
      <c r="B464" s="21">
        <f>BETAW20T!B463</f>
        <v>43740</v>
      </c>
      <c r="C464" s="46">
        <f>BETAW20T!C463/BETAW20T!C464*C465</f>
        <v>94.709805379943049</v>
      </c>
      <c r="D464" s="45">
        <f>BETAW20T!I463/BETAW20T!I464*D465</f>
        <v>94.409160520874792</v>
      </c>
      <c r="E464" s="41">
        <f t="shared" si="82"/>
        <v>-0.31743794410955539</v>
      </c>
      <c r="F464" s="44">
        <f>LN(BETAW20T!C463/BETAW20T!C464)</f>
        <v>-2.5511304126111339E-2</v>
      </c>
      <c r="G464" s="43">
        <f>LN(BETAW20T!I463/BETAW20T!I464)</f>
        <v>-2.5538173299973068E-2</v>
      </c>
      <c r="H464" s="42">
        <f t="shared" si="83"/>
        <v>-2.6869173861729378E-5</v>
      </c>
      <c r="I464" s="41">
        <f>(BETAW20T!D463/BETAW20T!I463-1)*100</f>
        <v>-3.176802177720095E-2</v>
      </c>
      <c r="J464" s="40">
        <f>BETAW20T!L463*BETAW20T!I463/1000</f>
        <v>0</v>
      </c>
      <c r="K464" s="17">
        <f>BETAW20T!E463</f>
        <v>167</v>
      </c>
      <c r="L464" s="39">
        <f>BETAW20T!E463/BETAW20T!F463</f>
        <v>4.2820512820512819</v>
      </c>
    </row>
    <row r="465" spans="2:12" x14ac:dyDescent="0.3">
      <c r="B465" s="21">
        <f>BETAW20T!B464</f>
        <v>43739</v>
      </c>
      <c r="C465" s="46">
        <f>BETAW20T!C464/BETAW20T!C465*C466</f>
        <v>97.15705962563537</v>
      </c>
      <c r="D465" s="45">
        <f>BETAW20T!I464/BETAW20T!I465*D466</f>
        <v>96.851248531077275</v>
      </c>
      <c r="E465" s="41">
        <f t="shared" si="82"/>
        <v>-0.31475952003533481</v>
      </c>
      <c r="F465" s="44">
        <f>LN(BETAW20T!C464/BETAW20T!C465)</f>
        <v>-9.6146772921970637E-3</v>
      </c>
      <c r="G465" s="43">
        <f>LN(BETAW20T!I464/BETAW20T!I465)</f>
        <v>-9.6382871640049023E-3</v>
      </c>
      <c r="H465" s="42">
        <f t="shared" si="83"/>
        <v>-2.3609871807838551E-5</v>
      </c>
      <c r="I465" s="41">
        <f>(BETAW20T!D464/BETAW20T!I464-1)*100</f>
        <v>-2.7339596388942233E-2</v>
      </c>
      <c r="J465" s="40">
        <f>BETAW20T!L464*BETAW20T!I464/1000</f>
        <v>0</v>
      </c>
      <c r="K465" s="17">
        <f>BETAW20T!E464</f>
        <v>63.7</v>
      </c>
      <c r="L465" s="39">
        <f>BETAW20T!E464/BETAW20T!F464</f>
        <v>3.1850000000000001</v>
      </c>
    </row>
    <row r="466" spans="2:12" x14ac:dyDescent="0.3">
      <c r="B466" s="21">
        <f>BETAW20T!B465</f>
        <v>43738</v>
      </c>
      <c r="C466" s="46">
        <f>BETAW20T!C465/BETAW20T!C466*C467</f>
        <v>98.095698524854413</v>
      </c>
      <c r="D466" s="45">
        <f>BETAW20T!I465/BETAW20T!I466*D467</f>
        <v>97.78924173920899</v>
      </c>
      <c r="E466" s="41">
        <f t="shared" ref="E466:E529" si="84">(D466/C466-1)*100</f>
        <v>-0.312405936502691</v>
      </c>
      <c r="F466" s="44">
        <f>LN(BETAW20T!C465/BETAW20T!C466)</f>
        <v>-5.9694749696449084E-3</v>
      </c>
      <c r="G466" s="43">
        <f>LN(BETAW20T!I465/BETAW20T!I466)</f>
        <v>-5.9846710446387098E-3</v>
      </c>
      <c r="H466" s="42">
        <f t="shared" ref="H466:H529" si="85">G466-F466</f>
        <v>-1.5196074993801406E-5</v>
      </c>
      <c r="I466" s="41">
        <f>(BETAW20T!D465/BETAW20T!I465-1)*100</f>
        <v>-1.8189747366592623E-2</v>
      </c>
      <c r="J466" s="40">
        <f>BETAW20T!L465*BETAW20T!I465/1000</f>
        <v>0</v>
      </c>
      <c r="K466" s="17">
        <f>BETAW20T!E465</f>
        <v>86.9</v>
      </c>
      <c r="L466" s="39">
        <f>BETAW20T!E465/BETAW20T!F465</f>
        <v>4.1380952380952385</v>
      </c>
    </row>
    <row r="467" spans="2:12" x14ac:dyDescent="0.3">
      <c r="B467" s="21">
        <f>BETAW20T!B466</f>
        <v>43735</v>
      </c>
      <c r="C467" s="46">
        <f>BETAW20T!C466/BETAW20T!C467*C468</f>
        <v>98.683029626874998</v>
      </c>
      <c r="D467" s="45">
        <f>BETAW20T!I466/BETAW20T!I467*D468</f>
        <v>98.37623290525427</v>
      </c>
      <c r="E467" s="41">
        <f t="shared" si="84"/>
        <v>-0.31089106483732643</v>
      </c>
      <c r="F467" s="44">
        <f>LN(BETAW20T!C466/BETAW20T!C467)</f>
        <v>6.3486516047738797E-3</v>
      </c>
      <c r="G467" s="43">
        <f>LN(BETAW20T!I466/BETAW20T!I467)</f>
        <v>6.319414522107155E-3</v>
      </c>
      <c r="H467" s="42">
        <f t="shared" si="85"/>
        <v>-2.9237082666724694E-5</v>
      </c>
      <c r="I467" s="41">
        <f>(BETAW20T!D466/BETAW20T!I466-1)*100</f>
        <v>4.810032159241473E-5</v>
      </c>
      <c r="J467" s="40">
        <f>BETAW20T!L466*BETAW20T!I466/1000</f>
        <v>0</v>
      </c>
      <c r="K467" s="17">
        <f>BETAW20T!E466</f>
        <v>353</v>
      </c>
      <c r="L467" s="39">
        <f>BETAW20T!E466/BETAW20T!F466</f>
        <v>7.204081632653061</v>
      </c>
    </row>
    <row r="468" spans="2:12" x14ac:dyDescent="0.3">
      <c r="B468" s="21">
        <f>BETAW20T!B467</f>
        <v>43734</v>
      </c>
      <c r="C468" s="46">
        <f>BETAW20T!C467/BETAW20T!C468*C469</f>
        <v>98.058509978926566</v>
      </c>
      <c r="D468" s="45">
        <f>BETAW20T!I467/BETAW20T!I468*D469</f>
        <v>97.756512906557447</v>
      </c>
      <c r="E468" s="41">
        <f t="shared" si="84"/>
        <v>-0.30797640351053479</v>
      </c>
      <c r="F468" s="44">
        <f>LN(BETAW20T!C467/BETAW20T!C468)</f>
        <v>5.9007843228509882E-3</v>
      </c>
      <c r="G468" s="43">
        <f>LN(BETAW20T!I467/BETAW20T!I468)</f>
        <v>5.898956746418378E-3</v>
      </c>
      <c r="H468" s="42">
        <f t="shared" si="85"/>
        <v>-1.8275764326102298E-6</v>
      </c>
      <c r="I468" s="41">
        <f>(BETAW20T!D467/BETAW20T!I467-1)*100</f>
        <v>-1.1616177838458253E-2</v>
      </c>
      <c r="J468" s="40">
        <f>BETAW20T!L467*BETAW20T!I467/1000</f>
        <v>0</v>
      </c>
      <c r="K468" s="17">
        <f>BETAW20T!E467</f>
        <v>103</v>
      </c>
      <c r="L468" s="39">
        <f>BETAW20T!E467/BETAW20T!F467</f>
        <v>6.0588235294117645</v>
      </c>
    </row>
    <row r="469" spans="2:12" x14ac:dyDescent="0.3">
      <c r="B469" s="21">
        <f>BETAW20T!B468</f>
        <v>43733</v>
      </c>
      <c r="C469" s="46">
        <f>BETAW20T!C468/BETAW20T!C469*C470</f>
        <v>97.481591669765791</v>
      </c>
      <c r="D469" s="45">
        <f>BETAW20T!I468/BETAW20T!I469*D470</f>
        <v>97.18154897620272</v>
      </c>
      <c r="E469" s="41">
        <f t="shared" si="84"/>
        <v>-0.30779420855120421</v>
      </c>
      <c r="F469" s="44">
        <f>LN(BETAW20T!C468/BETAW20T!C469)</f>
        <v>-7.1767732925415318E-3</v>
      </c>
      <c r="G469" s="43">
        <f>LN(BETAW20T!I468/BETAW20T!I469)</f>
        <v>-7.1901762557214401E-3</v>
      </c>
      <c r="H469" s="42">
        <f t="shared" si="85"/>
        <v>-1.3402963179908259E-5</v>
      </c>
      <c r="I469" s="41">
        <f>(BETAW20T!D468/BETAW20T!I468-1)*100</f>
        <v>-1.5353690622066374E-2</v>
      </c>
      <c r="J469" s="40">
        <f>BETAW20T!L468*BETAW20T!I468/1000</f>
        <v>0</v>
      </c>
      <c r="K469" s="17">
        <f>BETAW20T!E468</f>
        <v>108</v>
      </c>
      <c r="L469" s="39">
        <f>BETAW20T!E468/BETAW20T!F468</f>
        <v>8.3076923076923084</v>
      </c>
    </row>
    <row r="470" spans="2:12" x14ac:dyDescent="0.3">
      <c r="B470" s="21">
        <f>BETAW20T!B469</f>
        <v>43732</v>
      </c>
      <c r="C470" s="46">
        <f>BETAW20T!C469/BETAW20T!C470*C471</f>
        <v>98.183711416883682</v>
      </c>
      <c r="D470" s="45">
        <f>BETAW20T!I469/BETAW20T!I470*D471</f>
        <v>97.882819550436494</v>
      </c>
      <c r="E470" s="41">
        <f t="shared" si="84"/>
        <v>-0.30645802863329408</v>
      </c>
      <c r="F470" s="44">
        <f>LN(BETAW20T!C469/BETAW20T!C470)</f>
        <v>1.2918162019729782E-2</v>
      </c>
      <c r="G470" s="43">
        <f>LN(BETAW20T!I469/BETAW20T!I470)</f>
        <v>1.2918026737448754E-2</v>
      </c>
      <c r="H470" s="42">
        <f t="shared" si="85"/>
        <v>-1.3528228102847872E-7</v>
      </c>
      <c r="I470" s="41">
        <f>(BETAW20T!D469/BETAW20T!I469-1)*100</f>
        <v>-6.311913794909696E-3</v>
      </c>
      <c r="J470" s="40">
        <f>BETAW20T!L469*BETAW20T!I469/1000</f>
        <v>0</v>
      </c>
      <c r="K470" s="17">
        <f>BETAW20T!E469</f>
        <v>369</v>
      </c>
      <c r="L470" s="39">
        <f>BETAW20T!E469/BETAW20T!F469</f>
        <v>16.772727272727273</v>
      </c>
    </row>
    <row r="471" spans="2:12" x14ac:dyDescent="0.3">
      <c r="B471" s="21">
        <f>BETAW20T!B470</f>
        <v>43731</v>
      </c>
      <c r="C471" s="46">
        <f>BETAW20T!C470/BETAW20T!C471*C472</f>
        <v>96.923515557208461</v>
      </c>
      <c r="D471" s="45">
        <f>BETAW20T!I470/BETAW20T!I471*D472</f>
        <v>96.626498734002027</v>
      </c>
      <c r="E471" s="41">
        <f t="shared" si="84"/>
        <v>-0.30644454186261605</v>
      </c>
      <c r="F471" s="44">
        <f>LN(BETAW20T!C470/BETAW20T!C471)</f>
        <v>-1.1310907803435195E-2</v>
      </c>
      <c r="G471" s="43">
        <f>LN(BETAW20T!I470/BETAW20T!I471)</f>
        <v>-1.1364748991197167E-2</v>
      </c>
      <c r="H471" s="42">
        <f t="shared" si="85"/>
        <v>-5.3841187761971554E-5</v>
      </c>
      <c r="I471" s="41">
        <f>(BETAW20T!D470/BETAW20T!I470-1)*100</f>
        <v>-1.2525797428686314E-2</v>
      </c>
      <c r="J471" s="40">
        <f>BETAW20T!L470*BETAW20T!I470/1000</f>
        <v>0</v>
      </c>
      <c r="K471" s="17">
        <f>BETAW20T!E470</f>
        <v>57.3</v>
      </c>
      <c r="L471" s="39">
        <f>BETAW20T!E470/BETAW20T!F470</f>
        <v>3.1833333333333331</v>
      </c>
    </row>
    <row r="472" spans="2:12" x14ac:dyDescent="0.3">
      <c r="B472" s="21">
        <f>BETAW20T!B471</f>
        <v>43728</v>
      </c>
      <c r="C472" s="46">
        <f>BETAW20T!C471/BETAW20T!C472*C473</f>
        <v>98.026031982149576</v>
      </c>
      <c r="D472" s="45">
        <f>BETAW20T!I471/BETAW20T!I472*D473</f>
        <v>97.730898363532503</v>
      </c>
      <c r="E472" s="41">
        <f t="shared" si="84"/>
        <v>-0.3010767779224377</v>
      </c>
      <c r="F472" s="44">
        <f>LN(BETAW20T!C471/BETAW20T!C472)</f>
        <v>-9.1063868773490087E-3</v>
      </c>
      <c r="G472" s="43">
        <f>LN(BETAW20T!I471/BETAW20T!I472)</f>
        <v>-9.1232426282948625E-3</v>
      </c>
      <c r="H472" s="42">
        <f t="shared" si="85"/>
        <v>-1.6855750945853759E-5</v>
      </c>
      <c r="I472" s="41">
        <f>(BETAW20T!D471/BETAW20T!I471-1)*100</f>
        <v>1.45900353683448E-2</v>
      </c>
      <c r="J472" s="40">
        <f>BETAW20T!L471*BETAW20T!I471/1000</f>
        <v>0</v>
      </c>
      <c r="K472" s="17">
        <f>BETAW20T!E471</f>
        <v>34.799999999999997</v>
      </c>
      <c r="L472" s="39">
        <f>BETAW20T!E471/BETAW20T!F471</f>
        <v>2.4857142857142853</v>
      </c>
    </row>
    <row r="473" spans="2:12" x14ac:dyDescent="0.3">
      <c r="B473" s="21">
        <f>BETAW20T!B472</f>
        <v>43727</v>
      </c>
      <c r="C473" s="46">
        <f>BETAW20T!C472/BETAW20T!C473*C474</f>
        <v>98.9227717862899</v>
      </c>
      <c r="D473" s="45">
        <f>BETAW20T!I472/BETAW20T!I473*D474</f>
        <v>98.626600703771643</v>
      </c>
      <c r="E473" s="41">
        <f t="shared" si="84"/>
        <v>-0.29939626353989723</v>
      </c>
      <c r="F473" s="44">
        <f>LN(BETAW20T!C472/BETAW20T!C473)</f>
        <v>-6.0965895622982205E-3</v>
      </c>
      <c r="G473" s="43">
        <f>LN(BETAW20T!I472/BETAW20T!I473)</f>
        <v>-6.0890084117817666E-3</v>
      </c>
      <c r="H473" s="42">
        <f t="shared" si="85"/>
        <v>7.5811505164538953E-6</v>
      </c>
      <c r="I473" s="41">
        <f>(BETAW20T!D472/BETAW20T!I472-1)*100</f>
        <v>-1.3839467240217562E-2</v>
      </c>
      <c r="J473" s="40">
        <f>BETAW20T!L472*BETAW20T!I472/1000</f>
        <v>0</v>
      </c>
      <c r="K473" s="17">
        <f>BETAW20T!E472</f>
        <v>68.099999999999994</v>
      </c>
      <c r="L473" s="39">
        <f>BETAW20T!E472/BETAW20T!F472</f>
        <v>7.5666666666666664</v>
      </c>
    </row>
    <row r="474" spans="2:12" x14ac:dyDescent="0.3">
      <c r="B474" s="21">
        <f>BETAW20T!B473</f>
        <v>43726</v>
      </c>
      <c r="C474" s="46">
        <f>BETAW20T!C473/BETAW20T!C474*C475</f>
        <v>99.527705466716313</v>
      </c>
      <c r="D474" s="45">
        <f>BETAW20T!I473/BETAW20T!I474*D475</f>
        <v>99.228970962745962</v>
      </c>
      <c r="E474" s="41">
        <f t="shared" si="84"/>
        <v>-0.30015210595832897</v>
      </c>
      <c r="F474" s="44">
        <f>LN(BETAW20T!C473/BETAW20T!C474)</f>
        <v>5.5954682929948533E-3</v>
      </c>
      <c r="G474" s="43">
        <f>LN(BETAW20T!I473/BETAW20T!I474)</f>
        <v>5.5781713138671066E-3</v>
      </c>
      <c r="H474" s="42">
        <f t="shared" si="85"/>
        <v>-1.7296979127746741E-5</v>
      </c>
      <c r="I474" s="41">
        <f>(BETAW20T!D473/BETAW20T!I473-1)*100</f>
        <v>-1.1280529876012135E-2</v>
      </c>
      <c r="J474" s="40">
        <f>BETAW20T!L473*BETAW20T!I473/1000</f>
        <v>0</v>
      </c>
      <c r="K474" s="17">
        <f>BETAW20T!E473</f>
        <v>22.1</v>
      </c>
      <c r="L474" s="39">
        <f>BETAW20T!E473/BETAW20T!F473</f>
        <v>2.21</v>
      </c>
    </row>
    <row r="475" spans="2:12" x14ac:dyDescent="0.3">
      <c r="B475" s="21">
        <f>BETAW20T!B474</f>
        <v>43725</v>
      </c>
      <c r="C475" s="46">
        <f>BETAW20T!C474/BETAW20T!C475*C476</f>
        <v>98.972356514193692</v>
      </c>
      <c r="D475" s="45">
        <f>BETAW20T!I474/BETAW20T!I475*D476</f>
        <v>98.676995700973507</v>
      </c>
      <c r="E475" s="41">
        <f t="shared" si="84"/>
        <v>-0.29842758485580934</v>
      </c>
      <c r="F475" s="44">
        <f>LN(BETAW20T!C474/BETAW20T!C475)</f>
        <v>-1.1392629173873351E-2</v>
      </c>
      <c r="G475" s="43">
        <f>LN(BETAW20T!I474/BETAW20T!I475)</f>
        <v>-1.1391099553098945E-2</v>
      </c>
      <c r="H475" s="42">
        <f t="shared" si="85"/>
        <v>1.5296207744059515E-6</v>
      </c>
      <c r="I475" s="41">
        <f>(BETAW20T!D474/BETAW20T!I474-1)*100</f>
        <v>-1.1604345252191894E-2</v>
      </c>
      <c r="J475" s="40">
        <f>BETAW20T!L474*BETAW20T!I474/1000</f>
        <v>0</v>
      </c>
      <c r="K475" s="17">
        <f>BETAW20T!E474</f>
        <v>424</v>
      </c>
      <c r="L475" s="39">
        <f>BETAW20T!E474/BETAW20T!F474</f>
        <v>24.941176470588236</v>
      </c>
    </row>
    <row r="476" spans="2:12" x14ac:dyDescent="0.3">
      <c r="B476" s="21">
        <f>BETAW20T!B475</f>
        <v>43724</v>
      </c>
      <c r="C476" s="46">
        <f>BETAW20T!C475/BETAW20T!C476*C477</f>
        <v>100.10635924135372</v>
      </c>
      <c r="D476" s="45">
        <f>BETAW20T!I475/BETAW20T!I476*D477</f>
        <v>99.807461583499233</v>
      </c>
      <c r="E476" s="41">
        <f t="shared" si="84"/>
        <v>-0.2985800903355651</v>
      </c>
      <c r="F476" s="44">
        <f>LN(BETAW20T!C475/BETAW20T!C476)</f>
        <v>7.7095863661643662E-3</v>
      </c>
      <c r="G476" s="43">
        <f>LN(BETAW20T!I475/BETAW20T!I476)</f>
        <v>7.6631418058309793E-3</v>
      </c>
      <c r="H476" s="42">
        <f t="shared" si="85"/>
        <v>-4.6444560333386981E-5</v>
      </c>
      <c r="I476" s="41">
        <f>(BETAW20T!D475/BETAW20T!I475-1)*100</f>
        <v>-3.7523895058733103E-2</v>
      </c>
      <c r="J476" s="40">
        <f>BETAW20T!L475*BETAW20T!I475/1000</f>
        <v>0</v>
      </c>
      <c r="K476" s="17">
        <f>BETAW20T!E475</f>
        <v>155</v>
      </c>
      <c r="L476" s="39">
        <f>BETAW20T!E475/BETAW20T!F475</f>
        <v>5.7407407407407405</v>
      </c>
    </row>
    <row r="477" spans="2:12" x14ac:dyDescent="0.3">
      <c r="B477" s="21">
        <f>BETAW20T!B476</f>
        <v>43721</v>
      </c>
      <c r="C477" s="46">
        <f>BETAW20T!C476/BETAW20T!C477*C478</f>
        <v>99.337548035205216</v>
      </c>
      <c r="D477" s="45">
        <f>BETAW20T!I476/BETAW20T!I477*D478</f>
        <v>99.045545914553756</v>
      </c>
      <c r="E477" s="41">
        <f t="shared" si="84"/>
        <v>-0.29394939418876387</v>
      </c>
      <c r="F477" s="44">
        <f>LN(BETAW20T!C476/BETAW20T!C477)</f>
        <v>5.4129735404923607E-3</v>
      </c>
      <c r="G477" s="43">
        <f>LN(BETAW20T!I476/BETAW20T!I477)</f>
        <v>5.4249118565251938E-3</v>
      </c>
      <c r="H477" s="42">
        <f t="shared" si="85"/>
        <v>1.1938316032833116E-5</v>
      </c>
      <c r="I477" s="41">
        <f>(BETAW20T!D476/BETAW20T!I476-1)*100</f>
        <v>-3.8510365401844826E-2</v>
      </c>
      <c r="J477" s="40">
        <f>BETAW20T!L476*BETAW20T!I476/1000</f>
        <v>0</v>
      </c>
      <c r="K477" s="17">
        <f>BETAW20T!E476</f>
        <v>64.5</v>
      </c>
      <c r="L477" s="39">
        <f>BETAW20T!E476/BETAW20T!F476</f>
        <v>4.9615384615384617</v>
      </c>
    </row>
    <row r="478" spans="2:12" x14ac:dyDescent="0.3">
      <c r="B478" s="21">
        <f>BETAW20T!B477</f>
        <v>43720</v>
      </c>
      <c r="C478" s="46">
        <f>BETAW20T!C477/BETAW20T!C478*C479</f>
        <v>98.80128920292556</v>
      </c>
      <c r="D478" s="45">
        <f>BETAW20T!I477/BETAW20T!I478*D479</f>
        <v>98.509687365062817</v>
      </c>
      <c r="E478" s="41">
        <f t="shared" si="84"/>
        <v>-0.29513970942608436</v>
      </c>
      <c r="F478" s="44">
        <f>LN(BETAW20T!C477/BETAW20T!C478)</f>
        <v>-6.5240083530413549E-5</v>
      </c>
      <c r="G478" s="43">
        <f>LN(BETAW20T!I477/BETAW20T!I478)</f>
        <v>-7.2523437877652333E-5</v>
      </c>
      <c r="H478" s="42">
        <f t="shared" si="85"/>
        <v>-7.2833543472387846E-6</v>
      </c>
      <c r="I478" s="41">
        <f>(BETAW20T!D477/BETAW20T!I477-1)*100</f>
        <v>0.37177238357368747</v>
      </c>
      <c r="J478" s="40">
        <f>BETAW20T!L477*BETAW20T!I477/1000</f>
        <v>0</v>
      </c>
      <c r="K478" s="17">
        <f>BETAW20T!E477</f>
        <v>284</v>
      </c>
      <c r="L478" s="39">
        <f>BETAW20T!E477/BETAW20T!F477</f>
        <v>11.833333333333334</v>
      </c>
    </row>
    <row r="479" spans="2:12" x14ac:dyDescent="0.3">
      <c r="B479" s="21">
        <f>BETAW20T!B478</f>
        <v>43719</v>
      </c>
      <c r="C479" s="46">
        <f>BETAW20T!C478/BETAW20T!C479*C480</f>
        <v>98.807735217553045</v>
      </c>
      <c r="D479" s="45">
        <f>BETAW20T!I478/BETAW20T!I479*D480</f>
        <v>98.516831885324237</v>
      </c>
      <c r="E479" s="41">
        <f t="shared" si="84"/>
        <v>-0.29441352095390672</v>
      </c>
      <c r="F479" s="44">
        <f>LN(BETAW20T!C478/BETAW20T!C479)</f>
        <v>1.9087761753419561E-3</v>
      </c>
      <c r="G479" s="43">
        <f>LN(BETAW20T!I478/BETAW20T!I479)</f>
        <v>1.9007563515475547E-3</v>
      </c>
      <c r="H479" s="42">
        <f t="shared" si="85"/>
        <v>-8.0198237944013526E-6</v>
      </c>
      <c r="I479" s="41">
        <f>(BETAW20T!D478/BETAW20T!I478-1)*100</f>
        <v>1.7488444336866138E-2</v>
      </c>
      <c r="J479" s="40">
        <f>BETAW20T!L478*BETAW20T!I478/1000</f>
        <v>0</v>
      </c>
      <c r="K479" s="17">
        <f>BETAW20T!E478</f>
        <v>162</v>
      </c>
      <c r="L479" s="39">
        <f>BETAW20T!E478/BETAW20T!F478</f>
        <v>8.526315789473685</v>
      </c>
    </row>
    <row r="480" spans="2:12" x14ac:dyDescent="0.3">
      <c r="B480" s="21">
        <f>BETAW20T!B479</f>
        <v>43718</v>
      </c>
      <c r="C480" s="46">
        <f>BETAW20T!C479/BETAW20T!C480*C481</f>
        <v>98.619313251518591</v>
      </c>
      <c r="D480" s="45">
        <f>BETAW20T!I479/BETAW20T!I480*D481</f>
        <v>98.329753243166834</v>
      </c>
      <c r="E480" s="41">
        <f t="shared" si="84"/>
        <v>-0.29361389651260117</v>
      </c>
      <c r="F480" s="44">
        <f>LN(BETAW20T!C479/BETAW20T!C480)</f>
        <v>6.1377423092069212E-3</v>
      </c>
      <c r="G480" s="43">
        <f>LN(BETAW20T!I479/BETAW20T!I480)</f>
        <v>6.1180280397875398E-3</v>
      </c>
      <c r="H480" s="42">
        <f t="shared" si="85"/>
        <v>-1.9714269419381439E-5</v>
      </c>
      <c r="I480" s="41">
        <f>(BETAW20T!D479/BETAW20T!I479-1)*100</f>
        <v>-6.1696408857225826E-3</v>
      </c>
      <c r="J480" s="40">
        <f>BETAW20T!L479*BETAW20T!I479/1000</f>
        <v>0</v>
      </c>
      <c r="K480" s="17">
        <f>BETAW20T!E479</f>
        <v>104</v>
      </c>
      <c r="L480" s="39">
        <f>BETAW20T!E479/BETAW20T!F479</f>
        <v>5.4736842105263159</v>
      </c>
    </row>
    <row r="481" spans="2:12" x14ac:dyDescent="0.3">
      <c r="B481" s="21">
        <f>BETAW20T!B480</f>
        <v>43717</v>
      </c>
      <c r="C481" s="46">
        <f>BETAW20T!C480/BETAW20T!C481*C482</f>
        <v>98.015867112929271</v>
      </c>
      <c r="D481" s="45">
        <f>BETAW20T!I480/BETAW20T!I481*D482</f>
        <v>97.730005562967037</v>
      </c>
      <c r="E481" s="41">
        <f t="shared" si="84"/>
        <v>-0.29164823857843469</v>
      </c>
      <c r="F481" s="44">
        <f>LN(BETAW20T!C480/BETAW20T!C481)</f>
        <v>2.4110445552809018E-2</v>
      </c>
      <c r="G481" s="43">
        <f>LN(BETAW20T!I480/BETAW20T!I481)</f>
        <v>2.4071226789077044E-2</v>
      </c>
      <c r="H481" s="42">
        <f t="shared" si="85"/>
        <v>-3.9218763731974082E-5</v>
      </c>
      <c r="I481" s="41">
        <f>(BETAW20T!D480/BETAW20T!I480-1)*100</f>
        <v>1.5503706477071333E-2</v>
      </c>
      <c r="J481" s="40">
        <f>BETAW20T!L480*BETAW20T!I480/1000</f>
        <v>0</v>
      </c>
      <c r="K481" s="17">
        <f>BETAW20T!E480</f>
        <v>87.4</v>
      </c>
      <c r="L481" s="39">
        <f>BETAW20T!E480/BETAW20T!F480</f>
        <v>2.9133333333333336</v>
      </c>
    </row>
    <row r="482" spans="2:12" x14ac:dyDescent="0.3">
      <c r="B482" s="21">
        <f>BETAW20T!B481</f>
        <v>43714</v>
      </c>
      <c r="C482" s="46">
        <f>BETAW20T!C481/BETAW20T!C482*C483</f>
        <v>95.680922275939068</v>
      </c>
      <c r="D482" s="45">
        <f>BETAW20T!I481/BETAW20T!I482*D483</f>
        <v>95.405612168256752</v>
      </c>
      <c r="E482" s="41">
        <f t="shared" si="84"/>
        <v>-0.28773772360631833</v>
      </c>
      <c r="F482" s="44">
        <f>LN(BETAW20T!C481/BETAW20T!C482)</f>
        <v>7.4356746176610245E-3</v>
      </c>
      <c r="G482" s="43">
        <f>LN(BETAW20T!I481/BETAW20T!I482)</f>
        <v>7.4160709568361063E-3</v>
      </c>
      <c r="H482" s="42">
        <f t="shared" si="85"/>
        <v>-1.9603660824918205E-5</v>
      </c>
      <c r="I482" s="41">
        <f>(BETAW20T!D481/BETAW20T!I481-1)*100</f>
        <v>-9.1071839101175556E-4</v>
      </c>
      <c r="J482" s="40">
        <f>BETAW20T!L481*BETAW20T!I481/1000</f>
        <v>0</v>
      </c>
      <c r="K482" s="17">
        <f>BETAW20T!E481</f>
        <v>324</v>
      </c>
      <c r="L482" s="39">
        <f>BETAW20T!E481/BETAW20T!F481</f>
        <v>13.5</v>
      </c>
    </row>
    <row r="483" spans="2:12" x14ac:dyDescent="0.3">
      <c r="B483" s="21">
        <f>BETAW20T!B482</f>
        <v>43713</v>
      </c>
      <c r="C483" s="46">
        <f>BETAW20T!C482/BETAW20T!C483*C484</f>
        <v>94.972108590554157</v>
      </c>
      <c r="D483" s="45">
        <f>BETAW20T!I482/BETAW20T!I483*D484</f>
        <v>94.700694469332262</v>
      </c>
      <c r="E483" s="41">
        <f t="shared" si="84"/>
        <v>-0.28578297907654315</v>
      </c>
      <c r="F483" s="44">
        <f>LN(BETAW20T!C482/BETAW20T!C483)</f>
        <v>1.9780952721349452E-3</v>
      </c>
      <c r="G483" s="43">
        <f>LN(BETAW20T!I482/BETAW20T!I483)</f>
        <v>1.9752996833280537E-3</v>
      </c>
      <c r="H483" s="42">
        <f t="shared" si="85"/>
        <v>-2.7955888068915795E-6</v>
      </c>
      <c r="I483" s="41">
        <f>(BETAW20T!D482/BETAW20T!I482-1)*100</f>
        <v>-6.2981871255418653E-3</v>
      </c>
      <c r="J483" s="40">
        <f>BETAW20T!L482*BETAW20T!I482/1000</f>
        <v>0</v>
      </c>
      <c r="K483" s="17">
        <f>BETAW20T!E482</f>
        <v>378</v>
      </c>
      <c r="L483" s="39">
        <f>BETAW20T!E482/BETAW20T!F482</f>
        <v>13.03448275862069</v>
      </c>
    </row>
    <row r="484" spans="2:12" x14ac:dyDescent="0.3">
      <c r="B484" s="21">
        <f>BETAW20T!B483</f>
        <v>43712</v>
      </c>
      <c r="C484" s="46">
        <f>BETAW20T!C483/BETAW20T!C484*C485</f>
        <v>94.784430395438264</v>
      </c>
      <c r="D484" s="45">
        <f>BETAW20T!I483/BETAW20T!I484*D485</f>
        <v>94.513816847952597</v>
      </c>
      <c r="E484" s="41">
        <f t="shared" si="84"/>
        <v>-0.28550421873789755</v>
      </c>
      <c r="F484" s="44">
        <f>LN(BETAW20T!C483/BETAW20T!C484)</f>
        <v>-2.1060010501266391E-3</v>
      </c>
      <c r="G484" s="43">
        <f>LN(BETAW20T!I483/BETAW20T!I484)</f>
        <v>-2.1506106787426657E-3</v>
      </c>
      <c r="H484" s="42">
        <f t="shared" si="85"/>
        <v>-4.4609628616026561E-5</v>
      </c>
      <c r="I484" s="41">
        <f>(BETAW20T!D483/BETAW20T!I483-1)*100</f>
        <v>-3.3479916274670174E-3</v>
      </c>
      <c r="J484" s="40">
        <f>BETAW20T!L483*BETAW20T!I483/1000</f>
        <v>0</v>
      </c>
      <c r="K484" s="17">
        <f>BETAW20T!E483</f>
        <v>709</v>
      </c>
      <c r="L484" s="39">
        <f>BETAW20T!E483/BETAW20T!F483</f>
        <v>33.761904761904759</v>
      </c>
    </row>
    <row r="485" spans="2:12" x14ac:dyDescent="0.3">
      <c r="B485" s="21">
        <f>BETAW20T!B484</f>
        <v>43711</v>
      </c>
      <c r="C485" s="46">
        <f>BETAW20T!C484/BETAW20T!C485*C486</f>
        <v>94.984256848890595</v>
      </c>
      <c r="D485" s="45">
        <f>BETAW20T!I484/BETAW20T!I485*D486</f>
        <v>94.717297997694146</v>
      </c>
      <c r="E485" s="41">
        <f t="shared" si="84"/>
        <v>-0.28105589289512123</v>
      </c>
      <c r="F485" s="44">
        <f>LN(BETAW20T!C484/BETAW20T!C485)</f>
        <v>-1.7554909094016639E-2</v>
      </c>
      <c r="G485" s="43">
        <f>LN(BETAW20T!I484/BETAW20T!I485)</f>
        <v>-1.7571296617123439E-2</v>
      </c>
      <c r="H485" s="42">
        <f t="shared" si="85"/>
        <v>-1.6387523106800583E-5</v>
      </c>
      <c r="I485" s="41">
        <f>(BETAW20T!D484/BETAW20T!I484-1)*100</f>
        <v>3.9368011814921999E-3</v>
      </c>
      <c r="J485" s="40">
        <f>BETAW20T!L484*BETAW20T!I484/1000</f>
        <v>504.26014828052479</v>
      </c>
      <c r="K485" s="17">
        <f>BETAW20T!E484</f>
        <v>363</v>
      </c>
      <c r="L485" s="39">
        <f>BETAW20T!E484/BETAW20T!F484</f>
        <v>14.52</v>
      </c>
    </row>
    <row r="486" spans="2:12" x14ac:dyDescent="0.3">
      <c r="B486" s="21">
        <f>BETAW20T!B485</f>
        <v>43710</v>
      </c>
      <c r="C486" s="46">
        <f>BETAW20T!C485/BETAW20T!C486*C487</f>
        <v>96.666418743027194</v>
      </c>
      <c r="D486" s="45">
        <f>BETAW20T!I485/BETAW20T!I486*D487</f>
        <v>96.396311760542048</v>
      </c>
      <c r="E486" s="41">
        <f t="shared" si="84"/>
        <v>-0.27942173300449236</v>
      </c>
      <c r="F486" s="44">
        <f>LN(BETAW20T!C485/BETAW20T!C486)</f>
        <v>4.3103348829762241E-3</v>
      </c>
      <c r="G486" s="43">
        <f>LN(BETAW20T!I485/BETAW20T!I486)</f>
        <v>4.3181272064863139E-3</v>
      </c>
      <c r="H486" s="42">
        <f t="shared" si="85"/>
        <v>7.7923235100897659E-6</v>
      </c>
      <c r="I486" s="41">
        <f>(BETAW20T!D485/BETAW20T!I485-1)*100</f>
        <v>0.17167685870229654</v>
      </c>
      <c r="J486" s="40">
        <f>BETAW20T!L485*BETAW20T!I485/1000</f>
        <v>0</v>
      </c>
      <c r="K486" s="17">
        <f>BETAW20T!E485</f>
        <v>116</v>
      </c>
      <c r="L486" s="39">
        <f>BETAW20T!E485/BETAW20T!F485</f>
        <v>5.0434782608695654</v>
      </c>
    </row>
    <row r="487" spans="2:12" x14ac:dyDescent="0.3">
      <c r="B487" s="21">
        <f>BETAW20T!B486</f>
        <v>43707</v>
      </c>
      <c r="C487" s="46">
        <f>BETAW20T!C486/BETAW20T!C487*C488</f>
        <v>96.250650799553782</v>
      </c>
      <c r="D487" s="45">
        <f>BETAW20T!I486/BETAW20T!I487*D488</f>
        <v>95.980957645474788</v>
      </c>
      <c r="E487" s="41">
        <f t="shared" si="84"/>
        <v>-0.28019878498343198</v>
      </c>
      <c r="F487" s="44">
        <f>LN(BETAW20T!C486/BETAW20T!C487)</f>
        <v>3.1360324582520964E-2</v>
      </c>
      <c r="G487" s="43">
        <f>LN(BETAW20T!I486/BETAW20T!I487)</f>
        <v>3.135787614558274E-2</v>
      </c>
      <c r="H487" s="42">
        <f t="shared" si="85"/>
        <v>-2.4484369382238302E-6</v>
      </c>
      <c r="I487" s="41">
        <f>(BETAW20T!D486/BETAW20T!I486-1)*100</f>
        <v>2.4118957770991045E-3</v>
      </c>
      <c r="J487" s="40">
        <f>BETAW20T!L486*BETAW20T!I486/1000</f>
        <v>0</v>
      </c>
      <c r="K487" s="17">
        <f>BETAW20T!E486</f>
        <v>373</v>
      </c>
      <c r="L487" s="39">
        <f>BETAW20T!E486/BETAW20T!F486</f>
        <v>18.649999999999999</v>
      </c>
    </row>
    <row r="488" spans="2:12" x14ac:dyDescent="0.3">
      <c r="B488" s="21">
        <f>BETAW20T!B487</f>
        <v>43706</v>
      </c>
      <c r="C488" s="46">
        <f>BETAW20T!C487/BETAW20T!C488*C489</f>
        <v>93.279038056278694</v>
      </c>
      <c r="D488" s="45">
        <f>BETAW20T!I487/BETAW20T!I488*D489</f>
        <v>93.017899073181965</v>
      </c>
      <c r="E488" s="41">
        <f t="shared" si="84"/>
        <v>-0.27995462703975793</v>
      </c>
      <c r="F488" s="44">
        <f>LN(BETAW20T!C487/BETAW20T!C488)</f>
        <v>8.6809669188738399E-3</v>
      </c>
      <c r="G488" s="43">
        <f>LN(BETAW20T!I487/BETAW20T!I488)</f>
        <v>8.6576085539059044E-3</v>
      </c>
      <c r="H488" s="42">
        <f t="shared" si="85"/>
        <v>-2.3358364967935447E-5</v>
      </c>
      <c r="I488" s="41">
        <f>(BETAW20T!D487/BETAW20T!I487-1)*100</f>
        <v>2.1644637682727286E-2</v>
      </c>
      <c r="J488" s="40">
        <f>BETAW20T!L487*BETAW20T!I487/1000</f>
        <v>0</v>
      </c>
      <c r="K488" s="17">
        <f>BETAW20T!E487</f>
        <v>176</v>
      </c>
      <c r="L488" s="39">
        <f>BETAW20T!E487/BETAW20T!F487</f>
        <v>17.600000000000001</v>
      </c>
    </row>
    <row r="489" spans="2:12" x14ac:dyDescent="0.3">
      <c r="B489" s="21">
        <f>BETAW20T!B488</f>
        <v>43705</v>
      </c>
      <c r="C489" s="46">
        <f>BETAW20T!C488/BETAW20T!C489*C490</f>
        <v>92.472790380562813</v>
      </c>
      <c r="D489" s="45">
        <f>BETAW20T!I488/BETAW20T!I489*D490</f>
        <v>92.216062516426859</v>
      </c>
      <c r="E489" s="41">
        <f t="shared" si="84"/>
        <v>-0.27762530262082086</v>
      </c>
      <c r="F489" s="44">
        <f>LN(BETAW20T!C488/BETAW20T!C489)</f>
        <v>-2.1221574726501425E-2</v>
      </c>
      <c r="G489" s="43">
        <f>LN(BETAW20T!I488/BETAW20T!I489)</f>
        <v>-2.1276494804750367E-2</v>
      </c>
      <c r="H489" s="42">
        <f t="shared" si="85"/>
        <v>-5.4920078248942017E-5</v>
      </c>
      <c r="I489" s="41">
        <f>(BETAW20T!D488/BETAW20T!I488-1)*100</f>
        <v>7.3409624397724471E-3</v>
      </c>
      <c r="J489" s="40">
        <f>BETAW20T!L488*BETAW20T!I488/1000</f>
        <v>0</v>
      </c>
      <c r="K489" s="17">
        <f>BETAW20T!E488</f>
        <v>315</v>
      </c>
      <c r="L489" s="39">
        <f>BETAW20T!E488/BETAW20T!F488</f>
        <v>8.2894736842105257</v>
      </c>
    </row>
    <row r="490" spans="2:12" x14ac:dyDescent="0.3">
      <c r="B490" s="21">
        <f>BETAW20T!B489</f>
        <v>43704</v>
      </c>
      <c r="C490" s="46">
        <f>BETAW20T!C489/BETAW20T!C490*C491</f>
        <v>94.456179496715038</v>
      </c>
      <c r="D490" s="45">
        <f>BETAW20T!I489/BETAW20T!I490*D491</f>
        <v>94.199118523443715</v>
      </c>
      <c r="E490" s="41">
        <f t="shared" si="84"/>
        <v>-0.27214839160445425</v>
      </c>
      <c r="F490" s="44">
        <f>LN(BETAW20T!C489/BETAW20T!C490)</f>
        <v>-1.4163602440164286E-3</v>
      </c>
      <c r="G490" s="43">
        <f>LN(BETAW20T!I489/BETAW20T!I490)</f>
        <v>-1.3614070866103654E-3</v>
      </c>
      <c r="H490" s="42">
        <f t="shared" si="85"/>
        <v>5.4953157406063173E-5</v>
      </c>
      <c r="I490" s="41">
        <f>(BETAW20T!D489/BETAW20T!I489-1)*100</f>
        <v>-4.2754480229389991E-3</v>
      </c>
      <c r="J490" s="40">
        <f>BETAW20T!L489*BETAW20T!I489/1000</f>
        <v>0</v>
      </c>
      <c r="K490" s="17">
        <f>BETAW20T!E489</f>
        <v>34.799999999999997</v>
      </c>
      <c r="L490" s="39">
        <f>BETAW20T!E489/BETAW20T!F489</f>
        <v>3.1636363636363636</v>
      </c>
    </row>
    <row r="491" spans="2:12" x14ac:dyDescent="0.3">
      <c r="B491" s="21">
        <f>BETAW20T!B490</f>
        <v>43703</v>
      </c>
      <c r="C491" s="46">
        <f>BETAW20T!C490/BETAW20T!C491*C492</f>
        <v>94.590058262055322</v>
      </c>
      <c r="D491" s="45">
        <f>BETAW20T!I490/BETAW20T!I491*D492</f>
        <v>94.327449206283518</v>
      </c>
      <c r="E491" s="41">
        <f t="shared" si="84"/>
        <v>-0.27762860135286394</v>
      </c>
      <c r="F491" s="44">
        <f>LN(BETAW20T!C490/BETAW20T!C491)</f>
        <v>-2.0553969241399973E-3</v>
      </c>
      <c r="G491" s="43">
        <f>LN(BETAW20T!I490/BETAW20T!I491)</f>
        <v>-2.1341821852555289E-3</v>
      </c>
      <c r="H491" s="42">
        <f t="shared" si="85"/>
        <v>-7.8785261115531594E-5</v>
      </c>
      <c r="I491" s="41">
        <f>(BETAW20T!D490/BETAW20T!I490-1)*100</f>
        <v>0.30573335490611253</v>
      </c>
      <c r="J491" s="40">
        <f>BETAW20T!L490*BETAW20T!I490/1000</f>
        <v>0</v>
      </c>
      <c r="K491" s="17">
        <f>BETAW20T!E490</f>
        <v>99.1</v>
      </c>
      <c r="L491" s="39">
        <f>BETAW20T!E490/BETAW20T!F490</f>
        <v>3.5392857142857141</v>
      </c>
    </row>
    <row r="492" spans="2:12" x14ac:dyDescent="0.3">
      <c r="B492" s="21">
        <f>BETAW20T!B491</f>
        <v>43700</v>
      </c>
      <c r="C492" s="46">
        <f>BETAW20T!C491/BETAW20T!C492*C493</f>
        <v>94.784678319077756</v>
      </c>
      <c r="D492" s="45">
        <f>BETAW20T!I491/BETAW20T!I492*D493</f>
        <v>94.528976139063275</v>
      </c>
      <c r="E492" s="41">
        <f t="shared" si="84"/>
        <v>-0.26977163878079136</v>
      </c>
      <c r="F492" s="44">
        <f>LN(BETAW20T!C491/BETAW20T!C492)</f>
        <v>-2.0746732777451775E-3</v>
      </c>
      <c r="G492" s="43">
        <f>LN(BETAW20T!I491/BETAW20T!I492)</f>
        <v>-2.0689238051225015E-3</v>
      </c>
      <c r="H492" s="42">
        <f t="shared" si="85"/>
        <v>5.74947262267601E-6</v>
      </c>
      <c r="I492" s="41">
        <f>(BETAW20T!D491/BETAW20T!I491-1)*100</f>
        <v>8.4346425355708021E-3</v>
      </c>
      <c r="J492" s="40">
        <f>BETAW20T!L491*BETAW20T!I491/1000</f>
        <v>0</v>
      </c>
      <c r="K492" s="17">
        <f>BETAW20T!E491</f>
        <v>90.2</v>
      </c>
      <c r="L492" s="39">
        <f>BETAW20T!E491/BETAW20T!F491</f>
        <v>3.1103448275862071</v>
      </c>
    </row>
    <row r="493" spans="2:12" x14ac:dyDescent="0.3">
      <c r="B493" s="21">
        <f>BETAW20T!B492</f>
        <v>43699</v>
      </c>
      <c r="C493" s="46">
        <f>BETAW20T!C492/BETAW20T!C493*C494</f>
        <v>94.981529688855872</v>
      </c>
      <c r="D493" s="45">
        <f>BETAW20T!I492/BETAW20T!I493*D494</f>
        <v>94.724751840742144</v>
      </c>
      <c r="E493" s="41">
        <f t="shared" si="84"/>
        <v>-0.27034503335005011</v>
      </c>
      <c r="F493" s="44">
        <f>LN(BETAW20T!C492/BETAW20T!C493)</f>
        <v>1.0315727435732203E-3</v>
      </c>
      <c r="G493" s="43">
        <f>LN(BETAW20T!I492/BETAW20T!I493)</f>
        <v>1.0069608416424524E-3</v>
      </c>
      <c r="H493" s="42">
        <f t="shared" si="85"/>
        <v>-2.4611901930767822E-5</v>
      </c>
      <c r="I493" s="41">
        <f>(BETAW20T!D492/BETAW20T!I492-1)*100</f>
        <v>-3.9324582740585257E-3</v>
      </c>
      <c r="J493" s="40">
        <f>BETAW20T!L492*BETAW20T!I492/1000</f>
        <v>504.2998313804452</v>
      </c>
      <c r="K493" s="17">
        <f>BETAW20T!E492</f>
        <v>28.3</v>
      </c>
      <c r="L493" s="39">
        <f>BETAW20T!E492/BETAW20T!F492</f>
        <v>4.0428571428571427</v>
      </c>
    </row>
    <row r="494" spans="2:12" x14ac:dyDescent="0.3">
      <c r="B494" s="21">
        <f>BETAW20T!B493</f>
        <v>43698</v>
      </c>
      <c r="C494" s="46">
        <f>BETAW20T!C493/BETAW20T!C494*C495</f>
        <v>94.883599851245862</v>
      </c>
      <c r="D494" s="45">
        <f>BETAW20T!I493/BETAW20T!I494*D495</f>
        <v>94.629415732823617</v>
      </c>
      <c r="E494" s="41">
        <f t="shared" si="84"/>
        <v>-0.26789046665677274</v>
      </c>
      <c r="F494" s="44">
        <f>LN(BETAW20T!C493/BETAW20T!C494)</f>
        <v>-2.0073225698777949E-3</v>
      </c>
      <c r="G494" s="43">
        <f>LN(BETAW20T!I493/BETAW20T!I494)</f>
        <v>-2.0037891573356052E-3</v>
      </c>
      <c r="H494" s="42">
        <f t="shared" si="85"/>
        <v>3.5334125421896539E-6</v>
      </c>
      <c r="I494" s="41">
        <f>(BETAW20T!D493/BETAW20T!I493-1)*100</f>
        <v>-1.4346544760113211E-2</v>
      </c>
      <c r="J494" s="40">
        <f>BETAW20T!L493*BETAW20T!I493/1000</f>
        <v>0</v>
      </c>
      <c r="K494" s="17">
        <f>BETAW20T!E493</f>
        <v>307</v>
      </c>
      <c r="L494" s="39">
        <f>BETAW20T!E493/BETAW20T!F493</f>
        <v>13.347826086956522</v>
      </c>
    </row>
    <row r="495" spans="2:12" x14ac:dyDescent="0.3">
      <c r="B495" s="21">
        <f>BETAW20T!B494</f>
        <v>43697</v>
      </c>
      <c r="C495" s="46">
        <f>BETAW20T!C494/BETAW20T!C495*C496</f>
        <v>95.074253130035984</v>
      </c>
      <c r="D495" s="45">
        <f>BETAW20T!I494/BETAW20T!I495*D496</f>
        <v>94.819223233630979</v>
      </c>
      <c r="E495" s="41">
        <f t="shared" si="84"/>
        <v>-0.26824286072086867</v>
      </c>
      <c r="F495" s="44">
        <f>LN(BETAW20T!C494/BETAW20T!C495)</f>
        <v>3.7411934974684968E-3</v>
      </c>
      <c r="G495" s="43">
        <f>LN(BETAW20T!I494/BETAW20T!I495)</f>
        <v>3.7221359189082317E-3</v>
      </c>
      <c r="H495" s="42">
        <f t="shared" si="85"/>
        <v>-1.9057578560265076E-5</v>
      </c>
      <c r="I495" s="41">
        <f>(BETAW20T!D494/BETAW20T!I494-1)*100</f>
        <v>7.3727073403029308E-3</v>
      </c>
      <c r="J495" s="40">
        <f>BETAW20T!L494*BETAW20T!I494/1000</f>
        <v>0</v>
      </c>
      <c r="K495" s="17">
        <f>BETAW20T!E494</f>
        <v>70.900000000000006</v>
      </c>
      <c r="L495" s="39">
        <f>BETAW20T!E494/BETAW20T!F494</f>
        <v>2.6259259259259262</v>
      </c>
    </row>
    <row r="496" spans="2:12" x14ac:dyDescent="0.3">
      <c r="B496" s="21">
        <f>BETAW20T!B495</f>
        <v>43696</v>
      </c>
      <c r="C496" s="46">
        <f>BETAW20T!C495/BETAW20T!C496*C497</f>
        <v>94.719226478244735</v>
      </c>
      <c r="D496" s="45">
        <f>BETAW20T!I495/BETAW20T!I496*D497</f>
        <v>94.466949209638059</v>
      </c>
      <c r="E496" s="41">
        <f t="shared" si="84"/>
        <v>-0.26634219681325177</v>
      </c>
      <c r="F496" s="44">
        <f>LN(BETAW20T!C495/BETAW20T!C496)</f>
        <v>1.8294852114671748E-2</v>
      </c>
      <c r="G496" s="43">
        <f>LN(BETAW20T!I495/BETAW20T!I496)</f>
        <v>1.8218563120151066E-2</v>
      </c>
      <c r="H496" s="42">
        <f t="shared" si="85"/>
        <v>-7.628899452068183E-5</v>
      </c>
      <c r="I496" s="41">
        <f>(BETAW20T!D495/BETAW20T!I495-1)*100</f>
        <v>1.8426059875920053E-2</v>
      </c>
      <c r="J496" s="40">
        <f>BETAW20T!L495*BETAW20T!I495/1000</f>
        <v>0</v>
      </c>
      <c r="K496" s="17">
        <f>BETAW20T!E495</f>
        <v>86.9</v>
      </c>
      <c r="L496" s="39">
        <f>BETAW20T!E495/BETAW20T!F495</f>
        <v>2.8032258064516129</v>
      </c>
    </row>
    <row r="497" spans="2:12" x14ac:dyDescent="0.3">
      <c r="B497" s="21">
        <f>BETAW20T!B496</f>
        <v>43693</v>
      </c>
      <c r="C497" s="46">
        <f>BETAW20T!C496/BETAW20T!C497*C498</f>
        <v>93.002107350935944</v>
      </c>
      <c r="D497" s="45">
        <f>BETAW20T!I496/BETAW20T!I497*D498</f>
        <v>92.761479905237522</v>
      </c>
      <c r="E497" s="41">
        <f t="shared" si="84"/>
        <v>-0.25873332610671929</v>
      </c>
      <c r="F497" s="44">
        <f>LN(BETAW20T!C496/BETAW20T!C497)</f>
        <v>-6.8912474744867837E-3</v>
      </c>
      <c r="G497" s="43">
        <f>LN(BETAW20T!I496/BETAW20T!I497)</f>
        <v>-6.8833773358453147E-3</v>
      </c>
      <c r="H497" s="42">
        <f t="shared" si="85"/>
        <v>7.8701386414690641E-6</v>
      </c>
      <c r="I497" s="41">
        <f>(BETAW20T!D496/BETAW20T!I496-1)*100</f>
        <v>-1.3704074151499324E-2</v>
      </c>
      <c r="J497" s="40">
        <f>BETAW20T!L496*BETAW20T!I496/1000</f>
        <v>0</v>
      </c>
      <c r="K497" s="17">
        <f>BETAW20T!E496</f>
        <v>229</v>
      </c>
      <c r="L497" s="39">
        <f>BETAW20T!E496/BETAW20T!F496</f>
        <v>3.523076923076923</v>
      </c>
    </row>
    <row r="498" spans="2:12" x14ac:dyDescent="0.3">
      <c r="B498" s="21">
        <f>BETAW20T!B497</f>
        <v>43691</v>
      </c>
      <c r="C498" s="46">
        <f>BETAW20T!C497/BETAW20T!C498*C499</f>
        <v>93.6452212718483</v>
      </c>
      <c r="D498" s="45">
        <f>BETAW20T!I497/BETAW20T!I498*D499</f>
        <v>93.402194784996652</v>
      </c>
      <c r="E498" s="41">
        <f t="shared" si="84"/>
        <v>-0.25951830061478054</v>
      </c>
      <c r="F498" s="44">
        <f>LN(BETAW20T!C497/BETAW20T!C498)</f>
        <v>-2.9297773137065455E-2</v>
      </c>
      <c r="G498" s="43">
        <f>LN(BETAW20T!I497/BETAW20T!I498)</f>
        <v>-2.9300541711349014E-2</v>
      </c>
      <c r="H498" s="42">
        <f t="shared" si="85"/>
        <v>-2.7685742835584226E-6</v>
      </c>
      <c r="I498" s="41">
        <f>(BETAW20T!D497/BETAW20T!I497-1)*100</f>
        <v>4.2747321348679534E-3</v>
      </c>
      <c r="J498" s="40">
        <f>BETAW20T!L497*BETAW20T!I497/1000</f>
        <v>0</v>
      </c>
      <c r="K498" s="17">
        <f>BETAW20T!E497</f>
        <v>478</v>
      </c>
      <c r="L498" s="39">
        <f>BETAW20T!E497/BETAW20T!F497</f>
        <v>5.9749999999999996</v>
      </c>
    </row>
    <row r="499" spans="2:12" x14ac:dyDescent="0.3">
      <c r="B499" s="21">
        <f>BETAW20T!B498</f>
        <v>43690</v>
      </c>
      <c r="C499" s="46">
        <f>BETAW20T!C498/BETAW20T!C499*C500</f>
        <v>96.429403743647001</v>
      </c>
      <c r="D499" s="45">
        <f>BETAW20T!I498/BETAW20T!I499*D500</f>
        <v>96.179418073253402</v>
      </c>
      <c r="E499" s="41">
        <f t="shared" si="84"/>
        <v>-0.25924216129985522</v>
      </c>
      <c r="F499" s="44">
        <f>LN(BETAW20T!C498/BETAW20T!C499)</f>
        <v>2.2385327533114948E-2</v>
      </c>
      <c r="G499" s="43">
        <f>LN(BETAW20T!I498/BETAW20T!I499)</f>
        <v>2.23786480633771E-2</v>
      </c>
      <c r="H499" s="42">
        <f t="shared" si="85"/>
        <v>-6.6794697378483314E-6</v>
      </c>
      <c r="I499" s="41">
        <f>(BETAW20T!D498/BETAW20T!I498-1)*100</f>
        <v>1.4794047722221926E-2</v>
      </c>
      <c r="J499" s="40">
        <f>BETAW20T!L498*BETAW20T!I498/1000</f>
        <v>0</v>
      </c>
      <c r="K499" s="17">
        <f>BETAW20T!E498</f>
        <v>155</v>
      </c>
      <c r="L499" s="39">
        <f>BETAW20T!E498/BETAW20T!F498</f>
        <v>3.5227272727272729</v>
      </c>
    </row>
    <row r="500" spans="2:12" x14ac:dyDescent="0.3">
      <c r="B500" s="21">
        <f>BETAW20T!B499</f>
        <v>43689</v>
      </c>
      <c r="C500" s="46">
        <f>BETAW20T!C499/BETAW20T!C500*C501</f>
        <v>94.294781207388169</v>
      </c>
      <c r="D500" s="45">
        <f>BETAW20T!I499/BETAW20T!I500*D501</f>
        <v>94.050957587020122</v>
      </c>
      <c r="E500" s="41">
        <f t="shared" si="84"/>
        <v>-0.25857594370126691</v>
      </c>
      <c r="F500" s="44">
        <f>LN(BETAW20T!C499/BETAW20T!C500)</f>
        <v>-8.4409455226060644E-3</v>
      </c>
      <c r="G500" s="43">
        <f>LN(BETAW20T!I499/BETAW20T!I500)</f>
        <v>-8.5188243189602136E-3</v>
      </c>
      <c r="H500" s="42">
        <f t="shared" si="85"/>
        <v>-7.7878796354149266E-5</v>
      </c>
      <c r="I500" s="41">
        <f>(BETAW20T!D499/BETAW20T!I499-1)*100</f>
        <v>1.3449695059697397E-2</v>
      </c>
      <c r="J500" s="40">
        <f>BETAW20T!L499*BETAW20T!I499/1000</f>
        <v>715.30379382098056</v>
      </c>
      <c r="K500" s="17">
        <f>BETAW20T!E499</f>
        <v>173</v>
      </c>
      <c r="L500" s="39">
        <f>BETAW20T!E499/BETAW20T!F499</f>
        <v>2.436619718309859</v>
      </c>
    </row>
    <row r="501" spans="2:12" x14ac:dyDescent="0.3">
      <c r="B501" s="21">
        <f>BETAW20T!B500</f>
        <v>43686</v>
      </c>
      <c r="C501" s="46">
        <f>BETAW20T!C500/BETAW20T!C501*C502</f>
        <v>95.09408702119751</v>
      </c>
      <c r="D501" s="45">
        <f>BETAW20T!I500/BETAW20T!I501*D502</f>
        <v>94.855583539304703</v>
      </c>
      <c r="E501" s="41">
        <f t="shared" si="84"/>
        <v>-0.25080789917004687</v>
      </c>
      <c r="F501" s="44">
        <f>LN(BETAW20T!C500/BETAW20T!C501)</f>
        <v>-1.4589504355528847E-2</v>
      </c>
      <c r="G501" s="43">
        <f>LN(BETAW20T!I500/BETAW20T!I501)</f>
        <v>-1.459870700617137E-2</v>
      </c>
      <c r="H501" s="42">
        <f t="shared" si="85"/>
        <v>-9.2026506425223198E-6</v>
      </c>
      <c r="I501" s="41">
        <f>(BETAW20T!D500/BETAW20T!I500-1)*100</f>
        <v>-3.2394243041133919E-3</v>
      </c>
      <c r="J501" s="40">
        <f>BETAW20T!L500*BETAW20T!I500/1000</f>
        <v>0</v>
      </c>
      <c r="K501" s="17">
        <f>BETAW20T!E500</f>
        <v>207</v>
      </c>
      <c r="L501" s="39">
        <f>BETAW20T!E500/BETAW20T!F500</f>
        <v>3.9056603773584904</v>
      </c>
    </row>
    <row r="502" spans="2:12" x14ac:dyDescent="0.3">
      <c r="B502" s="21">
        <f>BETAW20T!B501</f>
        <v>43685</v>
      </c>
      <c r="C502" s="46">
        <f>BETAW20T!C501/BETAW20T!C502*C503</f>
        <v>96.491632577166271</v>
      </c>
      <c r="D502" s="45">
        <f>BETAW20T!I501/BETAW20T!I502*D503</f>
        <v>96.250509696363835</v>
      </c>
      <c r="E502" s="41">
        <f t="shared" si="84"/>
        <v>-0.2498899379794417</v>
      </c>
      <c r="F502" s="44">
        <f>LN(BETAW20T!C501/BETAW20T!C502)</f>
        <v>9.6118466794659456E-3</v>
      </c>
      <c r="G502" s="43">
        <f>LN(BETAW20T!I501/BETAW20T!I502)</f>
        <v>9.610433627081031E-3</v>
      </c>
      <c r="H502" s="42">
        <f t="shared" si="85"/>
        <v>-1.4130523849145704E-6</v>
      </c>
      <c r="I502" s="41">
        <f>(BETAW20T!D501/BETAW20T!I501-1)*100</f>
        <v>-4.4355298319032066E-3</v>
      </c>
      <c r="J502" s="40">
        <f>BETAW20T!L501*BETAW20T!I501/1000</f>
        <v>0</v>
      </c>
      <c r="K502" s="17">
        <f>BETAW20T!E501</f>
        <v>138</v>
      </c>
      <c r="L502" s="39">
        <f>BETAW20T!E501/BETAW20T!F501</f>
        <v>4.5999999999999996</v>
      </c>
    </row>
    <row r="503" spans="2:12" x14ac:dyDescent="0.3">
      <c r="B503" s="21">
        <f>BETAW20T!B502</f>
        <v>43684</v>
      </c>
      <c r="C503" s="46">
        <f>BETAW20T!C502/BETAW20T!C503*C504</f>
        <v>95.568612867236951</v>
      </c>
      <c r="D503" s="45">
        <f>BETAW20T!I502/BETAW20T!I503*D504</f>
        <v>95.329931225906691</v>
      </c>
      <c r="E503" s="41">
        <f t="shared" si="84"/>
        <v>-0.24974898574894322</v>
      </c>
      <c r="F503" s="44">
        <f>LN(BETAW20T!C502/BETAW20T!C503)</f>
        <v>-8.382928384119772E-3</v>
      </c>
      <c r="G503" s="43">
        <f>LN(BETAW20T!I502/BETAW20T!I503)</f>
        <v>-8.3725708287266717E-3</v>
      </c>
      <c r="H503" s="42">
        <f t="shared" si="85"/>
        <v>1.0357555393100334E-5</v>
      </c>
      <c r="I503" s="41">
        <f>(BETAW20T!D502/BETAW20T!I502-1)*100</f>
        <v>-4.278084647368896E-3</v>
      </c>
      <c r="J503" s="40">
        <f>BETAW20T!L502*BETAW20T!I502/1000</f>
        <v>0</v>
      </c>
      <c r="K503" s="17">
        <f>BETAW20T!E502</f>
        <v>173</v>
      </c>
      <c r="L503" s="39">
        <f>BETAW20T!E502/BETAW20T!F502</f>
        <v>2.6615384615384614</v>
      </c>
    </row>
    <row r="504" spans="2:12" x14ac:dyDescent="0.3">
      <c r="B504" s="21">
        <f>BETAW20T!B503</f>
        <v>43683</v>
      </c>
      <c r="C504" s="46">
        <f>BETAW20T!C503/BETAW20T!C504*C505</f>
        <v>96.373125077476189</v>
      </c>
      <c r="D504" s="45">
        <f>BETAW20T!I503/BETAW20T!I504*D505</f>
        <v>96.131438483205073</v>
      </c>
      <c r="E504" s="41">
        <f t="shared" si="84"/>
        <v>-0.25078214914875385</v>
      </c>
      <c r="F504" s="44">
        <f>LN(BETAW20T!C503/BETAW20T!C504)</f>
        <v>-3.6617285428271751E-3</v>
      </c>
      <c r="G504" s="43">
        <f>LN(BETAW20T!I503/BETAW20T!I504)</f>
        <v>-3.7093309843197688E-3</v>
      </c>
      <c r="H504" s="42">
        <f t="shared" si="85"/>
        <v>-4.7602441492593673E-5</v>
      </c>
      <c r="I504" s="41">
        <f>(BETAW20T!D503/BETAW20T!I503-1)*100</f>
        <v>1.00017696375021E-2</v>
      </c>
      <c r="J504" s="40">
        <f>BETAW20T!L503*BETAW20T!I503/1000</f>
        <v>0</v>
      </c>
      <c r="K504" s="17">
        <f>BETAW20T!E503</f>
        <v>154</v>
      </c>
      <c r="L504" s="39">
        <f>BETAW20T!E503/BETAW20T!F503</f>
        <v>2.4444444444444446</v>
      </c>
    </row>
    <row r="505" spans="2:12" x14ac:dyDescent="0.3">
      <c r="B505" s="21">
        <f>BETAW20T!B504</f>
        <v>43682</v>
      </c>
      <c r="C505" s="46">
        <f>BETAW20T!C504/BETAW20T!C505*C506</f>
        <v>96.726664187430316</v>
      </c>
      <c r="D505" s="45">
        <f>BETAW20T!I504/BETAW20T!I505*D506</f>
        <v>96.48868396779487</v>
      </c>
      <c r="E505" s="41">
        <f t="shared" si="84"/>
        <v>-0.24603372982480165</v>
      </c>
      <c r="F505" s="44">
        <f>LN(BETAW20T!C504/BETAW20T!C505)</f>
        <v>-2.3910425110500979E-2</v>
      </c>
      <c r="G505" s="43">
        <f>LN(BETAW20T!I504/BETAW20T!I505)</f>
        <v>-2.3893636174760178E-2</v>
      </c>
      <c r="H505" s="42">
        <f t="shared" si="85"/>
        <v>1.6788935740801036E-5</v>
      </c>
      <c r="I505" s="41">
        <f>(BETAW20T!D504/BETAW20T!I504-1)*100</f>
        <v>2.1271280535528625E-2</v>
      </c>
      <c r="J505" s="40">
        <f>BETAW20T!L504*BETAW20T!I504/1000</f>
        <v>513.69073140343824</v>
      </c>
      <c r="K505" s="17">
        <f>BETAW20T!E504</f>
        <v>277</v>
      </c>
      <c r="L505" s="39">
        <f>BETAW20T!E504/BETAW20T!F504</f>
        <v>3.8472222222222223</v>
      </c>
    </row>
    <row r="506" spans="2:12" x14ac:dyDescent="0.3">
      <c r="B506" s="21">
        <f>BETAW20T!B505</f>
        <v>43679</v>
      </c>
      <c r="C506" s="46">
        <f>BETAW20T!C505/BETAW20T!C506*C507</f>
        <v>99.067311268129473</v>
      </c>
      <c r="D506" s="45">
        <f>BETAW20T!I505/BETAW20T!I506*D507</f>
        <v>98.82191313850241</v>
      </c>
      <c r="E506" s="41">
        <f t="shared" si="84"/>
        <v>-0.24770847869574064</v>
      </c>
      <c r="F506" s="44">
        <f>LN(BETAW20T!C505/BETAW20T!C506)</f>
        <v>-1.088927331519104E-2</v>
      </c>
      <c r="G506" s="43">
        <f>LN(BETAW20T!I505/BETAW20T!I506)</f>
        <v>-1.0944464740932492E-2</v>
      </c>
      <c r="H506" s="42">
        <f t="shared" si="85"/>
        <v>-5.5191425741452083E-5</v>
      </c>
      <c r="I506" s="41">
        <f>(BETAW20T!D505/BETAW20T!I505-1)*100</f>
        <v>1.429303737321419E-3</v>
      </c>
      <c r="J506" s="40">
        <f>BETAW20T!L505*BETAW20T!I505/1000</f>
        <v>0</v>
      </c>
      <c r="K506" s="17">
        <f>BETAW20T!E505</f>
        <v>782</v>
      </c>
      <c r="L506" s="39">
        <f>BETAW20T!E505/BETAW20T!F505</f>
        <v>19.55</v>
      </c>
    </row>
    <row r="507" spans="2:12" x14ac:dyDescent="0.3">
      <c r="B507" s="21">
        <f>BETAW20T!B506</f>
        <v>43678</v>
      </c>
      <c r="C507" s="46">
        <f>BETAW20T!C506/BETAW20T!C507*C508</f>
        <v>100.15197719102522</v>
      </c>
      <c r="D507" s="45">
        <f>BETAW20T!I506/BETAW20T!I507*D508</f>
        <v>99.909406242353228</v>
      </c>
      <c r="E507" s="41">
        <f t="shared" si="84"/>
        <v>-0.24220285557551291</v>
      </c>
      <c r="F507" s="44">
        <f>LN(BETAW20T!C506/BETAW20T!C507)</f>
        <v>-1.6198791818622549E-2</v>
      </c>
      <c r="G507" s="43">
        <f>LN(BETAW20T!I506/BETAW20T!I507)</f>
        <v>-1.6208715323685504E-2</v>
      </c>
      <c r="H507" s="42">
        <f t="shared" si="85"/>
        <v>-9.9235050629552235E-6</v>
      </c>
      <c r="I507" s="41">
        <f>(BETAW20T!D506/BETAW20T!I506-1)*100</f>
        <v>1.8401086328512228E-2</v>
      </c>
      <c r="J507" s="40">
        <f>BETAW20T!L506*BETAW20T!I506/1000</f>
        <v>0</v>
      </c>
      <c r="K507" s="17">
        <f>BETAW20T!E506</f>
        <v>358</v>
      </c>
      <c r="L507" s="39">
        <f>BETAW20T!E506/BETAW20T!F506</f>
        <v>8.9499999999999993</v>
      </c>
    </row>
    <row r="508" spans="2:12" x14ac:dyDescent="0.3">
      <c r="B508" s="21">
        <f>BETAW20T!B507</f>
        <v>43677</v>
      </c>
      <c r="C508" s="46">
        <f>BETAW20T!C507/BETAW20T!C508*C509</f>
        <v>101.78752944093226</v>
      </c>
      <c r="D508" s="45">
        <f>BETAW20T!I507/BETAW20T!I508*D509</f>
        <v>101.54200478560544</v>
      </c>
      <c r="E508" s="41">
        <f t="shared" si="84"/>
        <v>-0.24121290365859416</v>
      </c>
      <c r="F508" s="44">
        <f>LN(BETAW20T!C507/BETAW20T!C508)</f>
        <v>5.9240793996622734E-3</v>
      </c>
      <c r="G508" s="43">
        <f>LN(BETAW20T!I507/BETAW20T!I508)</f>
        <v>5.9192345311398203E-3</v>
      </c>
      <c r="H508" s="42">
        <f t="shared" si="85"/>
        <v>-4.8448685224531177E-6</v>
      </c>
      <c r="I508" s="41">
        <f>(BETAW20T!D507/BETAW20T!I507-1)*100</f>
        <v>-9.9565881552243773E-3</v>
      </c>
      <c r="J508" s="40">
        <f>BETAW20T!L507*BETAW20T!I507/1000</f>
        <v>0</v>
      </c>
      <c r="K508" s="17">
        <f>BETAW20T!E507</f>
        <v>71.8</v>
      </c>
      <c r="L508" s="39">
        <f>BETAW20T!E507/BETAW20T!F507</f>
        <v>6.5272727272727273</v>
      </c>
    </row>
    <row r="509" spans="2:12" x14ac:dyDescent="0.3">
      <c r="B509" s="21">
        <f>BETAW20T!B508</f>
        <v>43676</v>
      </c>
      <c r="C509" s="46">
        <f>BETAW20T!C508/BETAW20T!C509*C510</f>
        <v>101.1863146150986</v>
      </c>
      <c r="D509" s="45">
        <f>BETAW20T!I508/BETAW20T!I509*D510</f>
        <v>100.94272922057708</v>
      </c>
      <c r="E509" s="41">
        <f t="shared" si="84"/>
        <v>-0.24072958428033031</v>
      </c>
      <c r="F509" s="44">
        <f>LN(BETAW20T!C508/BETAW20T!C509)</f>
        <v>-4.6079369688195714E-3</v>
      </c>
      <c r="G509" s="43">
        <f>LN(BETAW20T!I508/BETAW20T!I509)</f>
        <v>-4.6222658587106065E-3</v>
      </c>
      <c r="H509" s="42">
        <f t="shared" si="85"/>
        <v>-1.4328889891035076E-5</v>
      </c>
      <c r="I509" s="41">
        <f>(BETAW20T!D508/BETAW20T!I508-1)*100</f>
        <v>-1.5514396794458207E-2</v>
      </c>
      <c r="J509" s="40">
        <f>BETAW20T!L508*BETAW20T!I508/1000</f>
        <v>0</v>
      </c>
      <c r="K509" s="17">
        <f>BETAW20T!E508</f>
        <v>453</v>
      </c>
      <c r="L509" s="39">
        <f>BETAW20T!E508/BETAW20T!F508</f>
        <v>19.695652173913043</v>
      </c>
    </row>
    <row r="510" spans="2:12" x14ac:dyDescent="0.3">
      <c r="B510" s="21">
        <f>BETAW20T!B509</f>
        <v>43675</v>
      </c>
      <c r="C510" s="46">
        <f>BETAW20T!C509/BETAW20T!C510*C511</f>
        <v>101.65365067559196</v>
      </c>
      <c r="D510" s="45">
        <f>BETAW20T!I509/BETAW20T!I510*D511</f>
        <v>101.41039335286439</v>
      </c>
      <c r="E510" s="41">
        <f t="shared" si="84"/>
        <v>-0.23930013443774767</v>
      </c>
      <c r="F510" s="44">
        <f>LN(BETAW20T!C509/BETAW20T!C510)</f>
        <v>-8.6474450381547E-3</v>
      </c>
      <c r="G510" s="43">
        <f>LN(BETAW20T!I509/BETAW20T!I510)</f>
        <v>-8.6914160628166603E-3</v>
      </c>
      <c r="H510" s="42">
        <f t="shared" si="85"/>
        <v>-4.3971024661960262E-5</v>
      </c>
      <c r="I510" s="41">
        <f>(BETAW20T!D509/BETAW20T!I509-1)*100</f>
        <v>-9.843785461083332E-3</v>
      </c>
      <c r="J510" s="40">
        <f>BETAW20T!L509*BETAW20T!I509/1000</f>
        <v>0</v>
      </c>
      <c r="K510" s="17">
        <f>BETAW20T!E509</f>
        <v>347</v>
      </c>
      <c r="L510" s="39">
        <f>BETAW20T!E509/BETAW20T!F509</f>
        <v>16.523809523809526</v>
      </c>
    </row>
    <row r="511" spans="2:12" x14ac:dyDescent="0.3">
      <c r="B511" s="21">
        <f>BETAW20T!B510</f>
        <v>43672</v>
      </c>
      <c r="C511" s="46">
        <f>BETAW20T!C510/BETAW20T!C511*C512</f>
        <v>102.53650675591923</v>
      </c>
      <c r="D511" s="45">
        <f>BETAW20T!I510/BETAW20T!I511*D512</f>
        <v>102.29563470239052</v>
      </c>
      <c r="E511" s="41">
        <f t="shared" si="84"/>
        <v>-0.23491345780103368</v>
      </c>
      <c r="F511" s="44">
        <f>LN(BETAW20T!C510/BETAW20T!C511)</f>
        <v>-1.96141487612813E-3</v>
      </c>
      <c r="G511" s="43">
        <f>LN(BETAW20T!I510/BETAW20T!I511)</f>
        <v>-1.9303563638862189E-3</v>
      </c>
      <c r="H511" s="42">
        <f t="shared" si="85"/>
        <v>3.1058512241911038E-5</v>
      </c>
      <c r="I511" s="41">
        <f>(BETAW20T!D510/BETAW20T!I510-1)*100</f>
        <v>-1.1077819335958417E-3</v>
      </c>
      <c r="J511" s="40">
        <f>BETAW20T!L510*BETAW20T!I510/1000</f>
        <v>0</v>
      </c>
      <c r="K511" s="17">
        <f>BETAW20T!E510</f>
        <v>14.2</v>
      </c>
      <c r="L511" s="39">
        <f>BETAW20T!E510/BETAW20T!F510</f>
        <v>1.5777777777777777</v>
      </c>
    </row>
    <row r="512" spans="2:12" x14ac:dyDescent="0.3">
      <c r="B512" s="21">
        <f>BETAW20T!B511</f>
        <v>43671</v>
      </c>
      <c r="C512" s="46">
        <f>BETAW20T!C511/BETAW20T!C512*C513</f>
        <v>102.73782075120867</v>
      </c>
      <c r="D512" s="45">
        <f>BETAW20T!I511/BETAW20T!I512*D513</f>
        <v>102.49329244539983</v>
      </c>
      <c r="E512" s="41">
        <f t="shared" si="84"/>
        <v>-0.23801196484495302</v>
      </c>
      <c r="F512" s="44">
        <f>LN(BETAW20T!C511/BETAW20T!C512)</f>
        <v>-9.9911149529369175E-3</v>
      </c>
      <c r="G512" s="43">
        <f>LN(BETAW20T!I511/BETAW20T!I512)</f>
        <v>-1.0053610688682039E-2</v>
      </c>
      <c r="H512" s="42">
        <f t="shared" si="85"/>
        <v>-6.249573574512203E-5</v>
      </c>
      <c r="I512" s="41">
        <f>(BETAW20T!D511/BETAW20T!I511-1)*100</f>
        <v>1.1301559621368362E-2</v>
      </c>
      <c r="J512" s="40">
        <f>BETAW20T!L511*BETAW20T!I511/1000</f>
        <v>0</v>
      </c>
      <c r="K512" s="17">
        <f>BETAW20T!E511</f>
        <v>41.7</v>
      </c>
      <c r="L512" s="39">
        <f>BETAW20T!E511/BETAW20T!F511</f>
        <v>1.8954545454545455</v>
      </c>
    </row>
    <row r="513" spans="2:12" x14ac:dyDescent="0.3">
      <c r="B513" s="21">
        <f>BETAW20T!B512</f>
        <v>43670</v>
      </c>
      <c r="C513" s="46">
        <f>BETAW20T!C512/BETAW20T!C513*C514</f>
        <v>103.76943101524735</v>
      </c>
      <c r="D513" s="45">
        <f>BETAW20T!I512/BETAW20T!I513*D514</f>
        <v>103.52891726726192</v>
      </c>
      <c r="E513" s="41">
        <f t="shared" si="84"/>
        <v>-0.23177707117820745</v>
      </c>
      <c r="F513" s="44">
        <f>LN(BETAW20T!C512/BETAW20T!C513)</f>
        <v>-1.9350469309267586E-4</v>
      </c>
      <c r="G513" s="43">
        <f>LN(BETAW20T!I512/BETAW20T!I513)</f>
        <v>-1.8861172950186507E-4</v>
      </c>
      <c r="H513" s="42">
        <f t="shared" si="85"/>
        <v>4.8929635908107874E-6</v>
      </c>
      <c r="I513" s="41">
        <f>(BETAW20T!D512/BETAW20T!I512-1)*100</f>
        <v>1.4809507641322384E-3</v>
      </c>
      <c r="J513" s="40">
        <f>BETAW20T!L512*BETAW20T!I512/1000</f>
        <v>0</v>
      </c>
      <c r="K513" s="17">
        <f>BETAW20T!E512</f>
        <v>158</v>
      </c>
      <c r="L513" s="39">
        <f>BETAW20T!E512/BETAW20T!F512</f>
        <v>14.363636363636363</v>
      </c>
    </row>
    <row r="514" spans="2:12" x14ac:dyDescent="0.3">
      <c r="B514" s="21">
        <f>BETAW20T!B513</f>
        <v>43669</v>
      </c>
      <c r="C514" s="46">
        <f>BETAW20T!C513/BETAW20T!C514*C515</f>
        <v>103.78951283004839</v>
      </c>
      <c r="D514" s="45">
        <f>BETAW20T!I513/BETAW20T!I514*D515</f>
        <v>103.54844587700569</v>
      </c>
      <c r="E514" s="41">
        <f t="shared" si="84"/>
        <v>-0.23226523226623774</v>
      </c>
      <c r="F514" s="44">
        <f>LN(BETAW20T!C513/BETAW20T!C514)</f>
        <v>-2.8409211663512996E-3</v>
      </c>
      <c r="G514" s="43">
        <f>LN(BETAW20T!I513/BETAW20T!I514)</f>
        <v>-2.8331909868441478E-3</v>
      </c>
      <c r="H514" s="42">
        <f t="shared" si="85"/>
        <v>7.7301795071518277E-6</v>
      </c>
      <c r="I514" s="41">
        <f>(BETAW20T!D513/BETAW20T!I513-1)*100</f>
        <v>3.3412550314348977E-2</v>
      </c>
      <c r="J514" s="40">
        <f>BETAW20T!L513*BETAW20T!I513/1000</f>
        <v>0</v>
      </c>
      <c r="K514" s="17">
        <f>BETAW20T!E513</f>
        <v>34.299999999999997</v>
      </c>
      <c r="L514" s="39">
        <f>BETAW20T!E513/BETAW20T!F513</f>
        <v>4.8999999999999995</v>
      </c>
    </row>
    <row r="515" spans="2:12" x14ac:dyDescent="0.3">
      <c r="B515" s="21">
        <f>BETAW20T!B514</f>
        <v>43668</v>
      </c>
      <c r="C515" s="46">
        <f>BETAW20T!C514/BETAW20T!C515*C516</f>
        <v>104.08478988471555</v>
      </c>
      <c r="D515" s="45">
        <f>BETAW20T!I514/BETAW20T!I515*D516</f>
        <v>103.84223438352119</v>
      </c>
      <c r="E515" s="41">
        <f t="shared" si="84"/>
        <v>-0.23303645178418542</v>
      </c>
      <c r="F515" s="44">
        <f>LN(BETAW20T!C514/BETAW20T!C515)</f>
        <v>-6.4529726987801596E-4</v>
      </c>
      <c r="G515" s="43">
        <f>LN(BETAW20T!I514/BETAW20T!I515)</f>
        <v>-6.7478796878240775E-4</v>
      </c>
      <c r="H515" s="42">
        <f t="shared" si="85"/>
        <v>-2.9490698904391789E-5</v>
      </c>
      <c r="I515" s="41">
        <f>(BETAW20T!D514/BETAW20T!I514-1)*100</f>
        <v>7.960913182734064E-2</v>
      </c>
      <c r="J515" s="40">
        <f>BETAW20T!L514*BETAW20T!I514/1000</f>
        <v>0</v>
      </c>
      <c r="K515" s="17">
        <f>BETAW20T!E514</f>
        <v>9.8000000000000007</v>
      </c>
      <c r="L515" s="39">
        <f>BETAW20T!E514/BETAW20T!F514</f>
        <v>0.98000000000000009</v>
      </c>
    </row>
    <row r="516" spans="2:12" x14ac:dyDescent="0.3">
      <c r="B516" s="21">
        <f>BETAW20T!B515</f>
        <v>43665</v>
      </c>
      <c r="C516" s="46">
        <f>BETAW20T!C515/BETAW20T!C516*C517</f>
        <v>104.1519771910252</v>
      </c>
      <c r="D516" s="45">
        <f>BETAW20T!I515/BETAW20T!I516*D517</f>
        <v>103.91232952095262</v>
      </c>
      <c r="E516" s="41">
        <f t="shared" si="84"/>
        <v>-0.23009421091740867</v>
      </c>
      <c r="F516" s="44">
        <f>LN(BETAW20T!C515/BETAW20T!C516)</f>
        <v>1.4339509177735583E-2</v>
      </c>
      <c r="G516" s="43">
        <f>LN(BETAW20T!I515/BETAW20T!I516)</f>
        <v>1.4275885623455994E-2</v>
      </c>
      <c r="H516" s="42">
        <f t="shared" si="85"/>
        <v>-6.3623554279589739E-5</v>
      </c>
      <c r="I516" s="41">
        <f>(BETAW20T!D515/BETAW20T!I515-1)*100</f>
        <v>1.2099395605269514E-2</v>
      </c>
      <c r="J516" s="40">
        <f>BETAW20T!L515*BETAW20T!I515/1000</f>
        <v>0</v>
      </c>
      <c r="K516" s="17">
        <f>BETAW20T!E515</f>
        <v>197</v>
      </c>
      <c r="L516" s="39">
        <f>BETAW20T!E515/BETAW20T!F515</f>
        <v>9.85</v>
      </c>
    </row>
    <row r="517" spans="2:12" x14ac:dyDescent="0.3">
      <c r="B517" s="21">
        <f>BETAW20T!B516</f>
        <v>43664</v>
      </c>
      <c r="C517" s="46">
        <f>BETAW20T!C516/BETAW20T!C517*C518</f>
        <v>102.66914590306187</v>
      </c>
      <c r="D517" s="45">
        <f>BETAW20T!I516/BETAW20T!I517*D518</f>
        <v>102.4394274950854</v>
      </c>
      <c r="E517" s="41">
        <f t="shared" si="84"/>
        <v>-0.22374629296456616</v>
      </c>
      <c r="F517" s="44">
        <f>LN(BETAW20T!C516/BETAW20T!C517)</f>
        <v>6.3686999346858168E-3</v>
      </c>
      <c r="G517" s="43">
        <f>LN(BETAW20T!I516/BETAW20T!I517)</f>
        <v>6.4162762802135653E-3</v>
      </c>
      <c r="H517" s="42">
        <f t="shared" si="85"/>
        <v>4.7576345527748469E-5</v>
      </c>
      <c r="I517" s="41">
        <f>(BETAW20T!D516/BETAW20T!I516-1)*100</f>
        <v>-1.3121969252238852E-2</v>
      </c>
      <c r="J517" s="40">
        <f>BETAW20T!L516*BETAW20T!I516/1000</f>
        <v>0</v>
      </c>
      <c r="K517" s="17">
        <f>BETAW20T!E516</f>
        <v>531</v>
      </c>
      <c r="L517" s="39">
        <f>BETAW20T!E516/BETAW20T!F516</f>
        <v>29.5</v>
      </c>
    </row>
    <row r="518" spans="2:12" x14ac:dyDescent="0.3">
      <c r="B518" s="21">
        <f>BETAW20T!B517</f>
        <v>43663</v>
      </c>
      <c r="C518" s="46">
        <f>BETAW20T!C517/BETAW20T!C518*C519</f>
        <v>102.01735465476635</v>
      </c>
      <c r="D518" s="45">
        <f>BETAW20T!I517/BETAW20T!I518*D519</f>
        <v>101.78425196760831</v>
      </c>
      <c r="E518" s="41">
        <f t="shared" si="84"/>
        <v>-0.22849316956597976</v>
      </c>
      <c r="F518" s="44">
        <f>LN(BETAW20T!C517/BETAW20T!C518)</f>
        <v>-6.4169944151190135E-3</v>
      </c>
      <c r="G518" s="43">
        <f>LN(BETAW20T!I517/BETAW20T!I518)</f>
        <v>-6.4612487984087108E-3</v>
      </c>
      <c r="H518" s="42">
        <f t="shared" si="85"/>
        <v>-4.4254383289697372E-5</v>
      </c>
      <c r="I518" s="41">
        <f>(BETAW20T!D517/BETAW20T!I517-1)*100</f>
        <v>1.0424568363731623E-2</v>
      </c>
      <c r="J518" s="40">
        <f>BETAW20T!L517*BETAW20T!I517/1000</f>
        <v>0</v>
      </c>
      <c r="K518" s="17">
        <f>BETAW20T!E517</f>
        <v>35.799999999999997</v>
      </c>
      <c r="L518" s="39">
        <f>BETAW20T!E517/BETAW20T!F517</f>
        <v>1.7899999999999998</v>
      </c>
    </row>
    <row r="519" spans="2:12" x14ac:dyDescent="0.3">
      <c r="B519" s="21">
        <f>BETAW20T!B518</f>
        <v>43662</v>
      </c>
      <c r="C519" s="46">
        <f>BETAW20T!C518/BETAW20T!C519*C520</f>
        <v>102.67410437585225</v>
      </c>
      <c r="D519" s="45">
        <f>BETAW20T!I518/BETAW20T!I519*D520</f>
        <v>102.44403455769714</v>
      </c>
      <c r="E519" s="41">
        <f t="shared" si="84"/>
        <v>-0.22407774536110647</v>
      </c>
      <c r="F519" s="44">
        <f>LN(BETAW20T!C518/BETAW20T!C519)</f>
        <v>-1.1583683747917158E-3</v>
      </c>
      <c r="G519" s="43">
        <f>LN(BETAW20T!I518/BETAW20T!I519)</f>
        <v>-1.16781482021361E-3</v>
      </c>
      <c r="H519" s="42">
        <f t="shared" si="85"/>
        <v>-9.4464454218942239E-6</v>
      </c>
      <c r="I519" s="41">
        <f>(BETAW20T!D518/BETAW20T!I518-1)*100</f>
        <v>8.0508877468243867E-3</v>
      </c>
      <c r="J519" s="40">
        <f>BETAW20T!L518*BETAW20T!I518/1000</f>
        <v>0</v>
      </c>
      <c r="K519" s="17">
        <f>BETAW20T!E518</f>
        <v>22.3</v>
      </c>
      <c r="L519" s="39">
        <f>BETAW20T!E518/BETAW20T!F518</f>
        <v>1.8583333333333334</v>
      </c>
    </row>
    <row r="520" spans="2:12" x14ac:dyDescent="0.3">
      <c r="B520" s="21">
        <f>BETAW20T!B519</f>
        <v>43661</v>
      </c>
      <c r="C520" s="46">
        <f>BETAW20T!C519/BETAW20T!C520*C521</f>
        <v>102.79310772282139</v>
      </c>
      <c r="D520" s="45">
        <f>BETAW20T!I519/BETAW20T!I520*D521</f>
        <v>102.56374010284648</v>
      </c>
      <c r="E520" s="41">
        <f t="shared" si="84"/>
        <v>-0.22313521310532991</v>
      </c>
      <c r="F520" s="44">
        <f>LN(BETAW20T!C519/BETAW20T!C520)</f>
        <v>3.8131922568289162E-3</v>
      </c>
      <c r="G520" s="43">
        <f>LN(BETAW20T!I519/BETAW20T!I520)</f>
        <v>3.7974979590690628E-3</v>
      </c>
      <c r="H520" s="42">
        <f t="shared" si="85"/>
        <v>-1.5694297759853357E-5</v>
      </c>
      <c r="I520" s="41">
        <f>(BETAW20T!D519/BETAW20T!I519-1)*100</f>
        <v>-6.1139958975608977E-3</v>
      </c>
      <c r="J520" s="40">
        <f>BETAW20T!L519*BETAW20T!I519/1000</f>
        <v>0</v>
      </c>
      <c r="K520" s="17">
        <f>BETAW20T!E519</f>
        <v>12.3</v>
      </c>
      <c r="L520" s="39">
        <f>BETAW20T!E519/BETAW20T!F519</f>
        <v>1.7571428571428573</v>
      </c>
    </row>
    <row r="521" spans="2:12" x14ac:dyDescent="0.3">
      <c r="B521" s="21">
        <f>BETAW20T!B520</f>
        <v>43658</v>
      </c>
      <c r="C521" s="46">
        <f>BETAW20T!C520/BETAW20T!C521*C522</f>
        <v>102.40188421966037</v>
      </c>
      <c r="D521" s="45">
        <f>BETAW20T!I520/BETAW20T!I521*D522</f>
        <v>102.17499310926507</v>
      </c>
      <c r="E521" s="41">
        <f t="shared" si="84"/>
        <v>-0.22156927299169515</v>
      </c>
      <c r="F521" s="44">
        <f>LN(BETAW20T!C520/BETAW20T!C521)</f>
        <v>-6.8493236248091125E-4</v>
      </c>
      <c r="G521" s="43">
        <f>LN(BETAW20T!I520/BETAW20T!I521)</f>
        <v>-7.0911855946745501E-4</v>
      </c>
      <c r="H521" s="42">
        <f t="shared" si="85"/>
        <v>-2.4186196986543764E-5</v>
      </c>
      <c r="I521" s="41">
        <f>(BETAW20T!D520/BETAW20T!I520-1)*100</f>
        <v>1.4016377264147728E-2</v>
      </c>
      <c r="J521" s="40">
        <f>BETAW20T!L520*BETAW20T!I520/1000</f>
        <v>0</v>
      </c>
      <c r="K521" s="17">
        <f>BETAW20T!E520</f>
        <v>16.899999999999999</v>
      </c>
      <c r="L521" s="39">
        <f>BETAW20T!E520/BETAW20T!F520</f>
        <v>1.5363636363636362</v>
      </c>
    </row>
    <row r="522" spans="2:12" x14ac:dyDescent="0.3">
      <c r="B522" s="21">
        <f>BETAW20T!B521</f>
        <v>43657</v>
      </c>
      <c r="C522" s="46">
        <f>BETAW20T!C521/BETAW20T!C522*C523</f>
        <v>102.47204660964425</v>
      </c>
      <c r="D522" s="45">
        <f>BETAW20T!I521/BETAW20T!I522*D523</f>
        <v>102.24747298856892</v>
      </c>
      <c r="E522" s="41">
        <f t="shared" si="84"/>
        <v>-0.21915598302708617</v>
      </c>
      <c r="F522" s="44">
        <f>LN(BETAW20T!C521/BETAW20T!C522)</f>
        <v>1.8065233464807891E-3</v>
      </c>
      <c r="G522" s="43">
        <f>LN(BETAW20T!I521/BETAW20T!I522)</f>
        <v>1.7757913593318682E-3</v>
      </c>
      <c r="H522" s="42">
        <f t="shared" si="85"/>
        <v>-3.073198714892097E-5</v>
      </c>
      <c r="I522" s="41">
        <f>(BETAW20T!D521/BETAW20T!I521-1)*100</f>
        <v>-5.4427484676211613E-3</v>
      </c>
      <c r="J522" s="40">
        <f>BETAW20T!L521*BETAW20T!I521/1000</f>
        <v>0</v>
      </c>
      <c r="K522" s="17">
        <f>BETAW20T!E521</f>
        <v>51</v>
      </c>
      <c r="L522" s="39">
        <f>BETAW20T!E521/BETAW20T!F521</f>
        <v>3.9230769230769229</v>
      </c>
    </row>
    <row r="523" spans="2:12" x14ac:dyDescent="0.3">
      <c r="B523" s="21">
        <f>BETAW20T!B522</f>
        <v>43656</v>
      </c>
      <c r="C523" s="46">
        <f>BETAW20T!C522/BETAW20T!C523*C524</f>
        <v>102.28709557456305</v>
      </c>
      <c r="D523" s="45">
        <f>BETAW20T!I522/BETAW20T!I523*D524</f>
        <v>102.06606392951389</v>
      </c>
      <c r="E523" s="41">
        <f t="shared" si="84"/>
        <v>-0.21608947229129205</v>
      </c>
      <c r="F523" s="44">
        <f>LN(BETAW20T!C522/BETAW20T!C523)</f>
        <v>6.0596879279305806E-5</v>
      </c>
      <c r="G523" s="43">
        <f>LN(BETAW20T!I522/BETAW20T!I523)</f>
        <v>4.4039764752349984E-5</v>
      </c>
      <c r="H523" s="42">
        <f t="shared" si="85"/>
        <v>-1.6557114526955821E-5</v>
      </c>
      <c r="I523" s="41">
        <f>(BETAW20T!D522/BETAW20T!I522-1)*100</f>
        <v>-8.0668564113373087E-3</v>
      </c>
      <c r="J523" s="40">
        <f>BETAW20T!L522*BETAW20T!I522/1000</f>
        <v>0</v>
      </c>
      <c r="K523" s="17">
        <f>BETAW20T!E522</f>
        <v>19.5</v>
      </c>
      <c r="L523" s="39">
        <f>BETAW20T!E522/BETAW20T!F522</f>
        <v>1.3928571428571428</v>
      </c>
    </row>
    <row r="524" spans="2:12" x14ac:dyDescent="0.3">
      <c r="B524" s="21">
        <f>BETAW20T!B523</f>
        <v>43655</v>
      </c>
      <c r="C524" s="46">
        <f>BETAW20T!C523/BETAW20T!C524*C525</f>
        <v>102.28089748357507</v>
      </c>
      <c r="D524" s="45">
        <f>BETAW20T!I523/BETAW20T!I524*D525</f>
        <v>102.06156906304639</v>
      </c>
      <c r="E524" s="41">
        <f t="shared" si="84"/>
        <v>-0.2144373249793774</v>
      </c>
      <c r="F524" s="44">
        <f>LN(BETAW20T!C523/BETAW20T!C524)</f>
        <v>-6.5570520044678582E-3</v>
      </c>
      <c r="G524" s="43">
        <f>LN(BETAW20T!I523/BETAW20T!I524)</f>
        <v>-6.5775464364064545E-3</v>
      </c>
      <c r="H524" s="42">
        <f t="shared" si="85"/>
        <v>-2.0494431938596243E-5</v>
      </c>
      <c r="I524" s="41">
        <f>(BETAW20T!D523/BETAW20T!I523-1)*100</f>
        <v>-3.6631382299256998E-3</v>
      </c>
      <c r="J524" s="40">
        <f>BETAW20T!L523*BETAW20T!I523/1000</f>
        <v>0</v>
      </c>
      <c r="K524" s="17">
        <f>BETAW20T!E523</f>
        <v>12.2</v>
      </c>
      <c r="L524" s="39">
        <f>BETAW20T!E523/BETAW20T!F523</f>
        <v>1.0166666666666666</v>
      </c>
    </row>
    <row r="525" spans="2:12" x14ac:dyDescent="0.3">
      <c r="B525" s="21">
        <f>BETAW20T!B524</f>
        <v>43654</v>
      </c>
      <c r="C525" s="46">
        <f>BETAW20T!C524/BETAW20T!C525*C526</f>
        <v>102.95376224122973</v>
      </c>
      <c r="D525" s="45">
        <f>BETAW20T!I524/BETAW20T!I525*D526</f>
        <v>102.73509642338001</v>
      </c>
      <c r="E525" s="41">
        <f t="shared" si="84"/>
        <v>-0.21239225560049091</v>
      </c>
      <c r="F525" s="44">
        <f>LN(BETAW20T!C524/BETAW20T!C525)</f>
        <v>-1.256242268574058E-3</v>
      </c>
      <c r="G525" s="43">
        <f>LN(BETAW20T!I524/BETAW20T!I525)</f>
        <v>-1.2780897166245024E-3</v>
      </c>
      <c r="H525" s="42">
        <f t="shared" si="85"/>
        <v>-2.1847448050444371E-5</v>
      </c>
      <c r="I525" s="41">
        <f>(BETAW20T!D524/BETAW20T!I524-1)*100</f>
        <v>6.2787167544708922E-3</v>
      </c>
      <c r="J525" s="40">
        <f>BETAW20T!L524*BETAW20T!I524/1000</f>
        <v>0</v>
      </c>
      <c r="K525" s="17">
        <f>BETAW20T!E524</f>
        <v>7.9</v>
      </c>
      <c r="L525" s="39">
        <f>BETAW20T!E524/BETAW20T!F524</f>
        <v>0.87777777777777777</v>
      </c>
    </row>
    <row r="526" spans="2:12" x14ac:dyDescent="0.3">
      <c r="B526" s="21">
        <f>BETAW20T!B525</f>
        <v>43651</v>
      </c>
      <c r="C526" s="46">
        <f>BETAW20T!C525/BETAW20T!C526*C527</f>
        <v>103.08317838105864</v>
      </c>
      <c r="D526" s="45">
        <f>BETAW20T!I525/BETAW20T!I526*D527</f>
        <v>102.86648503898898</v>
      </c>
      <c r="E526" s="41">
        <f t="shared" si="84"/>
        <v>-0.21021212720918614</v>
      </c>
      <c r="F526" s="44">
        <f>LN(BETAW20T!C525/BETAW20T!C526)</f>
        <v>-6.1644301793279694E-3</v>
      </c>
      <c r="G526" s="43">
        <f>LN(BETAW20T!I525/BETAW20T!I526)</f>
        <v>-6.1824948365093845E-3</v>
      </c>
      <c r="H526" s="42">
        <f t="shared" si="85"/>
        <v>-1.8064657181415117E-5</v>
      </c>
      <c r="I526" s="41">
        <f>(BETAW20T!D525/BETAW20T!I525-1)*100</f>
        <v>-4.4764637222238779E-2</v>
      </c>
      <c r="J526" s="40">
        <f>BETAW20T!L525*BETAW20T!I525/1000</f>
        <v>0</v>
      </c>
      <c r="K526" s="17">
        <f>BETAW20T!E525</f>
        <v>103</v>
      </c>
      <c r="L526" s="39">
        <f>BETAW20T!E525/BETAW20T!F525</f>
        <v>8.5833333333333339</v>
      </c>
    </row>
    <row r="527" spans="2:12" x14ac:dyDescent="0.3">
      <c r="B527" s="21">
        <f>BETAW20T!B526</f>
        <v>43650</v>
      </c>
      <c r="C527" s="46">
        <f>BETAW20T!C526/BETAW20T!C527*C528</f>
        <v>103.72059005826208</v>
      </c>
      <c r="D527" s="45">
        <f>BETAW20T!I526/BETAW20T!I527*D528</f>
        <v>103.50442655464086</v>
      </c>
      <c r="E527" s="41">
        <f t="shared" si="84"/>
        <v>-0.20840944261867334</v>
      </c>
      <c r="F527" s="44">
        <f>LN(BETAW20T!C526/BETAW20T!C527)</f>
        <v>4.6479729665496608E-3</v>
      </c>
      <c r="G527" s="43">
        <f>LN(BETAW20T!I526/BETAW20T!I527)</f>
        <v>4.6416918601059195E-3</v>
      </c>
      <c r="H527" s="42">
        <f t="shared" si="85"/>
        <v>-6.2811064437413161E-6</v>
      </c>
      <c r="I527" s="41">
        <f>(BETAW20T!D526/BETAW20T!I526-1)*100</f>
        <v>-2.5670060694737984E-2</v>
      </c>
      <c r="J527" s="40">
        <f>BETAW20T!L526*BETAW20T!I526/1000</f>
        <v>0</v>
      </c>
      <c r="K527" s="17">
        <f>BETAW20T!E526</f>
        <v>20.8</v>
      </c>
      <c r="L527" s="39">
        <f>BETAW20T!E526/BETAW20T!F526</f>
        <v>2.08</v>
      </c>
    </row>
    <row r="528" spans="2:12" x14ac:dyDescent="0.3">
      <c r="B528" s="21">
        <f>BETAW20T!B527</f>
        <v>43649</v>
      </c>
      <c r="C528" s="46">
        <f>BETAW20T!C527/BETAW20T!C528*C529</f>
        <v>103.23961819759516</v>
      </c>
      <c r="D528" s="45">
        <f>BETAW20T!I527/BETAW20T!I528*D529</f>
        <v>103.02510419436145</v>
      </c>
      <c r="E528" s="41">
        <f t="shared" si="84"/>
        <v>-0.20778263904768224</v>
      </c>
      <c r="F528" s="44">
        <f>LN(BETAW20T!C527/BETAW20T!C528)</f>
        <v>1.906156643986119E-3</v>
      </c>
      <c r="G528" s="43">
        <f>LN(BETAW20T!I527/BETAW20T!I528)</f>
        <v>1.8874675074076477E-3</v>
      </c>
      <c r="H528" s="42">
        <f t="shared" si="85"/>
        <v>-1.8689136578471308E-5</v>
      </c>
      <c r="I528" s="41">
        <f>(BETAW20T!D527/BETAW20T!I527-1)*100</f>
        <v>-1.9984891329893895E-2</v>
      </c>
      <c r="J528" s="40">
        <f>BETAW20T!L527*BETAW20T!I527/1000</f>
        <v>0</v>
      </c>
      <c r="K528" s="17">
        <f>BETAW20T!E527</f>
        <v>97.4</v>
      </c>
      <c r="L528" s="39">
        <f>BETAW20T!E527/BETAW20T!F527</f>
        <v>7.4923076923076923</v>
      </c>
    </row>
    <row r="529" spans="2:12" x14ac:dyDescent="0.3">
      <c r="B529" s="21">
        <f>BETAW20T!B528</f>
        <v>43648</v>
      </c>
      <c r="C529" s="46">
        <f>BETAW20T!C528/BETAW20T!C529*C530</f>
        <v>103.04301475145655</v>
      </c>
      <c r="D529" s="45">
        <f>BETAW20T!I528/BETAW20T!I529*D530</f>
        <v>102.83083105753934</v>
      </c>
      <c r="E529" s="41">
        <f t="shared" si="84"/>
        <v>-0.20591759123993469</v>
      </c>
      <c r="F529" s="44">
        <f>LN(BETAW20T!C528/BETAW20T!C529)</f>
        <v>4.8623400252602129E-3</v>
      </c>
      <c r="G529" s="43">
        <f>LN(BETAW20T!I528/BETAW20T!I529)</f>
        <v>4.8548773409847843E-3</v>
      </c>
      <c r="H529" s="42">
        <f t="shared" si="85"/>
        <v>-7.4626842754286007E-6</v>
      </c>
      <c r="I529" s="41">
        <f>(BETAW20T!D528/BETAW20T!I528-1)*100</f>
        <v>-1.0107695614636203E-2</v>
      </c>
      <c r="J529" s="40">
        <f>BETAW20T!L528*BETAW20T!I528/1000</f>
        <v>0</v>
      </c>
      <c r="K529" s="17">
        <f>BETAW20T!E528</f>
        <v>339</v>
      </c>
      <c r="L529" s="39">
        <f>BETAW20T!E528/BETAW20T!F528</f>
        <v>15.409090909090908</v>
      </c>
    </row>
    <row r="530" spans="2:12" x14ac:dyDescent="0.3">
      <c r="B530" s="21">
        <f>BETAW20T!B529</f>
        <v>43647</v>
      </c>
      <c r="C530" s="46">
        <f>BETAW20T!C529/BETAW20T!C530*C531</f>
        <v>102.5432006941862</v>
      </c>
      <c r="D530" s="45">
        <f>BETAW20T!I529/BETAW20T!I530*D531</f>
        <v>102.33280987993801</v>
      </c>
      <c r="E530" s="41">
        <f t="shared" ref="E530:E593" si="86">(D530/C530-1)*100</f>
        <v>-0.20517285673150587</v>
      </c>
      <c r="F530" s="44">
        <f>LN(BETAW20T!C529/BETAW20T!C530)</f>
        <v>8.8770748734144222E-4</v>
      </c>
      <c r="G530" s="43">
        <f>LN(BETAW20T!I529/BETAW20T!I530)</f>
        <v>8.5530706443050892E-4</v>
      </c>
      <c r="H530" s="42">
        <f t="shared" ref="H530:H593" si="87">G530-F530</f>
        <v>-3.2400422910933298E-5</v>
      </c>
      <c r="I530" s="41">
        <f>(BETAW20T!D529/BETAW20T!I529-1)*100</f>
        <v>1.3959534522633987E-2</v>
      </c>
      <c r="J530" s="40">
        <f>BETAW20T!L529*BETAW20T!I529/1000</f>
        <v>0</v>
      </c>
      <c r="K530" s="17">
        <f>BETAW20T!E529</f>
        <v>608</v>
      </c>
      <c r="L530" s="39">
        <f>BETAW20T!E529/BETAW20T!F529</f>
        <v>26.434782608695652</v>
      </c>
    </row>
    <row r="531" spans="2:12" x14ac:dyDescent="0.3">
      <c r="B531" s="21">
        <f>BETAW20T!B530</f>
        <v>43644</v>
      </c>
      <c r="C531" s="46">
        <f>BETAW20T!C530/BETAW20T!C531*C532</f>
        <v>102.45221271848273</v>
      </c>
      <c r="D531" s="45">
        <f>BETAW20T!I530/BETAW20T!I531*D532</f>
        <v>102.24532132484781</v>
      </c>
      <c r="E531" s="41">
        <f t="shared" si="86"/>
        <v>-0.20193940974551072</v>
      </c>
      <c r="F531" s="44">
        <f>LN(BETAW20T!C530/BETAW20T!C531)</f>
        <v>-2.054798555047485E-3</v>
      </c>
      <c r="G531" s="43">
        <f>LN(BETAW20T!I530/BETAW20T!I531)</f>
        <v>-2.0545841804906111E-3</v>
      </c>
      <c r="H531" s="42">
        <f t="shared" si="87"/>
        <v>2.1437455687391485E-7</v>
      </c>
      <c r="I531" s="41">
        <f>(BETAW20T!D530/BETAW20T!I530-1)*100</f>
        <v>-0.13193497988671643</v>
      </c>
      <c r="J531" s="40">
        <f>BETAW20T!L530*BETAW20T!I530/1000</f>
        <v>0</v>
      </c>
      <c r="K531" s="17">
        <f>BETAW20T!E530</f>
        <v>106</v>
      </c>
      <c r="L531" s="39">
        <f>BETAW20T!E530/BETAW20T!F530</f>
        <v>5.8888888888888893</v>
      </c>
    </row>
    <row r="532" spans="2:12" x14ac:dyDescent="0.3">
      <c r="B532" s="21">
        <f>BETAW20T!B531</f>
        <v>43643</v>
      </c>
      <c r="C532" s="46">
        <f>BETAW20T!C531/BETAW20T!C532*C533</f>
        <v>102.6629478120739</v>
      </c>
      <c r="D532" s="45">
        <f>BETAW20T!I531/BETAW20T!I532*D533</f>
        <v>102.45560889735674</v>
      </c>
      <c r="E532" s="41">
        <f t="shared" si="86"/>
        <v>-0.2019608039082299</v>
      </c>
      <c r="F532" s="44">
        <f>LN(BETAW20T!C531/BETAW20T!C532)</f>
        <v>7.7212785589108168E-3</v>
      </c>
      <c r="G532" s="43">
        <f>LN(BETAW20T!I531/BETAW20T!I532)</f>
        <v>7.7149202644540829E-3</v>
      </c>
      <c r="H532" s="42">
        <f t="shared" si="87"/>
        <v>-6.3582944567338803E-6</v>
      </c>
      <c r="I532" s="41">
        <f>(BETAW20T!D531/BETAW20T!I531-1)*100</f>
        <v>-3.2469529680501097E-3</v>
      </c>
      <c r="J532" s="40">
        <f>BETAW20T!L531*BETAW20T!I531/1000</f>
        <v>0</v>
      </c>
      <c r="K532" s="17">
        <f>BETAW20T!E531</f>
        <v>100</v>
      </c>
      <c r="L532" s="39">
        <f>BETAW20T!E531/BETAW20T!F531</f>
        <v>8.3333333333333339</v>
      </c>
    </row>
    <row r="533" spans="2:12" x14ac:dyDescent="0.3">
      <c r="B533" s="21">
        <f>BETAW20T!B532</f>
        <v>43642</v>
      </c>
      <c r="C533" s="46">
        <f>BETAW20T!C532/BETAW20T!C533*C534</f>
        <v>101.8733110202058</v>
      </c>
      <c r="D533" s="45">
        <f>BETAW20T!I532/BETAW20T!I533*D534</f>
        <v>101.66821329668339</v>
      </c>
      <c r="E533" s="41">
        <f t="shared" si="86"/>
        <v>-0.20132625657148795</v>
      </c>
      <c r="F533" s="44">
        <f>LN(BETAW20T!C532/BETAW20T!C533)</f>
        <v>5.9998666599975674E-3</v>
      </c>
      <c r="G533" s="43">
        <f>LN(BETAW20T!I532/BETAW20T!I533)</f>
        <v>5.9747592306877923E-3</v>
      </c>
      <c r="H533" s="42">
        <f t="shared" si="87"/>
        <v>-2.5107429309775137E-5</v>
      </c>
      <c r="I533" s="41">
        <f>(BETAW20T!D532/BETAW20T!I532-1)*100</f>
        <v>-4.7553655811771733E-3</v>
      </c>
      <c r="J533" s="40">
        <f>BETAW20T!L532*BETAW20T!I532/1000</f>
        <v>0</v>
      </c>
      <c r="K533" s="17">
        <f>BETAW20T!E532</f>
        <v>11.2</v>
      </c>
      <c r="L533" s="39">
        <f>BETAW20T!E532/BETAW20T!F532</f>
        <v>1.8666666666666665</v>
      </c>
    </row>
    <row r="534" spans="2:12" x14ac:dyDescent="0.3">
      <c r="B534" s="21">
        <f>BETAW20T!B533</f>
        <v>43641</v>
      </c>
      <c r="C534" s="46">
        <f>BETAW20T!C533/BETAW20T!C534*C535</f>
        <v>101.26391471426804</v>
      </c>
      <c r="D534" s="45">
        <f>BETAW20T!I533/BETAW20T!I534*D535</f>
        <v>101.06258125527698</v>
      </c>
      <c r="E534" s="41">
        <f t="shared" si="86"/>
        <v>-0.19882053696931301</v>
      </c>
      <c r="F534" s="44">
        <f>LN(BETAW20T!C533/BETAW20T!C534)</f>
        <v>-1.1983302726968539E-2</v>
      </c>
      <c r="G534" s="43">
        <f>LN(BETAW20T!I533/BETAW20T!I534)</f>
        <v>-1.1992652607313295E-2</v>
      </c>
      <c r="H534" s="42">
        <f t="shared" si="87"/>
        <v>-9.349880344755937E-6</v>
      </c>
      <c r="I534" s="41">
        <f>(BETAW20T!D533/BETAW20T!I533-1)*100</f>
        <v>-3.0006696650874964E-2</v>
      </c>
      <c r="J534" s="40">
        <f>BETAW20T!L533*BETAW20T!I533/1000</f>
        <v>0</v>
      </c>
      <c r="K534" s="17">
        <f>BETAW20T!E533</f>
        <v>76.2</v>
      </c>
      <c r="L534" s="39">
        <f>BETAW20T!E533/BETAW20T!F533</f>
        <v>4.2333333333333334</v>
      </c>
    </row>
    <row r="535" spans="2:12" x14ac:dyDescent="0.3">
      <c r="B535" s="21">
        <f>BETAW20T!B534</f>
        <v>43640</v>
      </c>
      <c r="C535" s="46">
        <f>BETAW20T!C534/BETAW20T!C535*C536</f>
        <v>102.48469071525973</v>
      </c>
      <c r="D535" s="45">
        <f>BETAW20T!I534/BETAW20T!I535*D536</f>
        <v>102.28188642179705</v>
      </c>
      <c r="E535" s="41">
        <f t="shared" si="86"/>
        <v>-0.19788740352072454</v>
      </c>
      <c r="F535" s="44">
        <f>LN(BETAW20T!C534/BETAW20T!C535)</f>
        <v>9.8091362891106083E-3</v>
      </c>
      <c r="G535" s="43">
        <f>LN(BETAW20T!I534/BETAW20T!I535)</f>
        <v>9.779282193640465E-3</v>
      </c>
      <c r="H535" s="42">
        <f t="shared" si="87"/>
        <v>-2.9854095470143241E-5</v>
      </c>
      <c r="I535" s="41">
        <f>(BETAW20T!D534/BETAW20T!I534-1)*100</f>
        <v>-1.3376482836446879E-2</v>
      </c>
      <c r="J535" s="40">
        <f>BETAW20T!L534*BETAW20T!I534/1000</f>
        <v>0</v>
      </c>
      <c r="K535" s="17">
        <f>BETAW20T!E534</f>
        <v>6.7</v>
      </c>
      <c r="L535" s="39">
        <f>BETAW20T!E534/BETAW20T!F534</f>
        <v>1.675</v>
      </c>
    </row>
    <row r="536" spans="2:12" x14ac:dyDescent="0.3">
      <c r="B536" s="21">
        <f>BETAW20T!B535</f>
        <v>43637</v>
      </c>
      <c r="C536" s="46">
        <f>BETAW20T!C535/BETAW20T!C536*C537</f>
        <v>101.48431882980044</v>
      </c>
      <c r="D536" s="45">
        <f>BETAW20T!I535/BETAW20T!I536*D537</f>
        <v>101.28651791852701</v>
      </c>
      <c r="E536" s="41">
        <f t="shared" si="86"/>
        <v>-0.19490785724755044</v>
      </c>
      <c r="F536" s="44">
        <f>LN(BETAW20T!C535/BETAW20T!C536)</f>
        <v>-4.9251039307472121E-3</v>
      </c>
      <c r="G536" s="43">
        <f>LN(BETAW20T!I535/BETAW20T!I536)</f>
        <v>-4.94792357157564E-3</v>
      </c>
      <c r="H536" s="42">
        <f t="shared" si="87"/>
        <v>-2.281964082842796E-5</v>
      </c>
      <c r="I536" s="41">
        <f>(BETAW20T!D535/BETAW20T!I535-1)*100</f>
        <v>8.5950873797147054E-3</v>
      </c>
      <c r="J536" s="40">
        <f>BETAW20T!L535*BETAW20T!I535/1000</f>
        <v>0</v>
      </c>
      <c r="K536" s="17">
        <f>BETAW20T!E535</f>
        <v>88.8</v>
      </c>
      <c r="L536" s="39">
        <f>BETAW20T!E535/BETAW20T!F535</f>
        <v>5.92</v>
      </c>
    </row>
    <row r="537" spans="2:12" x14ac:dyDescent="0.3">
      <c r="B537" s="21">
        <f>BETAW20T!B536</f>
        <v>43635</v>
      </c>
      <c r="C537" s="46">
        <f>BETAW20T!C536/BETAW20T!C537*C538</f>
        <v>101.9853725052684</v>
      </c>
      <c r="D537" s="45">
        <f>BETAW20T!I536/BETAW20T!I537*D538</f>
        <v>101.7889177610537</v>
      </c>
      <c r="E537" s="41">
        <f t="shared" si="86"/>
        <v>-0.19263031490575067</v>
      </c>
      <c r="F537" s="44">
        <f>LN(BETAW20T!C536/BETAW20T!C537)</f>
        <v>-2.3431411954686486E-3</v>
      </c>
      <c r="G537" s="43">
        <f>LN(BETAW20T!I536/BETAW20T!I537)</f>
        <v>-2.3561768254019284E-3</v>
      </c>
      <c r="H537" s="42">
        <f t="shared" si="87"/>
        <v>-1.3035629933279801E-5</v>
      </c>
      <c r="I537" s="41">
        <f>(BETAW20T!D536/BETAW20T!I536-1)*100</f>
        <v>5.8402973676097147E-3</v>
      </c>
      <c r="J537" s="40">
        <f>BETAW20T!L536*BETAW20T!I536/1000</f>
        <v>0</v>
      </c>
      <c r="K537" s="17">
        <f>BETAW20T!E536</f>
        <v>13.1</v>
      </c>
      <c r="L537" s="39">
        <f>BETAW20T!E536/BETAW20T!F536</f>
        <v>1.31</v>
      </c>
    </row>
    <row r="538" spans="2:12" x14ac:dyDescent="0.3">
      <c r="B538" s="21">
        <f>BETAW20T!B537</f>
        <v>43634</v>
      </c>
      <c r="C538" s="46">
        <f>BETAW20T!C537/BETAW20T!C538*C539</f>
        <v>102.22461881740425</v>
      </c>
      <c r="D538" s="45">
        <f>BETAW20T!I537/BETAW20T!I538*D539</f>
        <v>102.0290332163158</v>
      </c>
      <c r="E538" s="41">
        <f t="shared" si="86"/>
        <v>-0.19132925448986926</v>
      </c>
      <c r="F538" s="44">
        <f>LN(BETAW20T!C537/BETAW20T!C538)</f>
        <v>2.1102793309084936E-2</v>
      </c>
      <c r="G538" s="43">
        <f>LN(BETAW20T!I537/BETAW20T!I538)</f>
        <v>2.1066345848917641E-2</v>
      </c>
      <c r="H538" s="42">
        <f t="shared" si="87"/>
        <v>-3.6447460167295109E-5</v>
      </c>
      <c r="I538" s="41">
        <f>(BETAW20T!D537/BETAW20T!I537-1)*100</f>
        <v>2.4506782844158082E-3</v>
      </c>
      <c r="J538" s="40">
        <f>BETAW20T!L537*BETAW20T!I537/1000</f>
        <v>0</v>
      </c>
      <c r="K538" s="17">
        <f>BETAW20T!E537</f>
        <v>33.4</v>
      </c>
      <c r="L538" s="39">
        <f>BETAW20T!E537/BETAW20T!F537</f>
        <v>2.7833333333333332</v>
      </c>
    </row>
    <row r="539" spans="2:12" x14ac:dyDescent="0.3">
      <c r="B539" s="21">
        <f>BETAW20T!B538</f>
        <v>43633</v>
      </c>
      <c r="C539" s="46">
        <f>BETAW20T!C538/BETAW20T!C539*C540</f>
        <v>100.08999628114543</v>
      </c>
      <c r="D539" s="45">
        <f>BETAW20T!I538/BETAW20T!I539*D540</f>
        <v>99.902135950207395</v>
      </c>
      <c r="E539" s="41">
        <f t="shared" si="86"/>
        <v>-0.18769141564393133</v>
      </c>
      <c r="F539" s="44">
        <f>LN(BETAW20T!C538/BETAW20T!C539)</f>
        <v>-3.9578458813133875E-3</v>
      </c>
      <c r="G539" s="43">
        <f>LN(BETAW20T!I538/BETAW20T!I539)</f>
        <v>-3.9930883418449062E-3</v>
      </c>
      <c r="H539" s="42">
        <f t="shared" si="87"/>
        <v>-3.5242460531518735E-5</v>
      </c>
      <c r="I539" s="41">
        <f>(BETAW20T!D538/BETAW20T!I538-1)*100</f>
        <v>-2.6965255082644912E-2</v>
      </c>
      <c r="J539" s="40">
        <f>BETAW20T!L538*BETAW20T!I538/1000</f>
        <v>0</v>
      </c>
      <c r="K539" s="17">
        <f>BETAW20T!E538</f>
        <v>395</v>
      </c>
      <c r="L539" s="39">
        <f>BETAW20T!E538/BETAW20T!F538</f>
        <v>20.789473684210527</v>
      </c>
    </row>
    <row r="540" spans="2:12" x14ac:dyDescent="0.3">
      <c r="B540" s="21">
        <f>BETAW20T!B539</f>
        <v>43630</v>
      </c>
      <c r="C540" s="46">
        <f>BETAW20T!C539/BETAW20T!C540*C541</f>
        <v>100.48692202801539</v>
      </c>
      <c r="D540" s="45">
        <f>BETAW20T!I539/BETAW20T!I540*D541</f>
        <v>100.30185152327927</v>
      </c>
      <c r="E540" s="41">
        <f t="shared" si="86"/>
        <v>-0.18417372231236406</v>
      </c>
      <c r="F540" s="44">
        <f>LN(BETAW20T!C539/BETAW20T!C540)</f>
        <v>-5.9921661490973856E-3</v>
      </c>
      <c r="G540" s="43">
        <f>LN(BETAW20T!I539/BETAW20T!I540)</f>
        <v>-5.992432611340027E-3</v>
      </c>
      <c r="H540" s="42">
        <f t="shared" si="87"/>
        <v>-2.6646224264136736E-7</v>
      </c>
      <c r="I540" s="41">
        <f>(BETAW20T!D539/BETAW20T!I539-1)*100</f>
        <v>-5.888073378568226E-3</v>
      </c>
      <c r="J540" s="40">
        <f>BETAW20T!L539*BETAW20T!I539/1000</f>
        <v>0</v>
      </c>
      <c r="K540" s="17">
        <f>BETAW20T!E539</f>
        <v>18</v>
      </c>
      <c r="L540" s="39">
        <f>BETAW20T!E539/BETAW20T!F539</f>
        <v>1.0588235294117647</v>
      </c>
    </row>
    <row r="541" spans="2:12" x14ac:dyDescent="0.3">
      <c r="B541" s="21">
        <f>BETAW20T!B540</f>
        <v>43629</v>
      </c>
      <c r="C541" s="46">
        <f>BETAW20T!C540/BETAW20T!C541*C542</f>
        <v>101.09086401388375</v>
      </c>
      <c r="D541" s="45">
        <f>BETAW20T!I540/BETAW20T!I541*D542</f>
        <v>100.90470809400287</v>
      </c>
      <c r="E541" s="41">
        <f t="shared" si="86"/>
        <v>-0.18414712515990583</v>
      </c>
      <c r="F541" s="44">
        <f>LN(BETAW20T!C540/BETAW20T!C541)</f>
        <v>7.5946771744157381E-3</v>
      </c>
      <c r="G541" s="43">
        <f>LN(BETAW20T!I540/BETAW20T!I541)</f>
        <v>7.580026491077827E-3</v>
      </c>
      <c r="H541" s="42">
        <f t="shared" si="87"/>
        <v>-1.4650683337911162E-5</v>
      </c>
      <c r="I541" s="41">
        <f>(BETAW20T!D540/BETAW20T!I540-1)*100</f>
        <v>2.2159987824310612E-2</v>
      </c>
      <c r="J541" s="40">
        <f>BETAW20T!L540*BETAW20T!I540/1000</f>
        <v>0</v>
      </c>
      <c r="K541" s="17">
        <f>BETAW20T!E540</f>
        <v>26.5</v>
      </c>
      <c r="L541" s="39">
        <f>BETAW20T!E540/BETAW20T!F540</f>
        <v>2.0384615384615383</v>
      </c>
    </row>
    <row r="542" spans="2:12" x14ac:dyDescent="0.3">
      <c r="B542" s="21">
        <f>BETAW20T!B541</f>
        <v>43628</v>
      </c>
      <c r="C542" s="46">
        <f>BETAW20T!C541/BETAW20T!C542*C543</f>
        <v>100.32601958596756</v>
      </c>
      <c r="D542" s="45">
        <f>BETAW20T!I541/BETAW20T!I542*D543</f>
        <v>100.14273925392665</v>
      </c>
      <c r="E542" s="41">
        <f t="shared" si="86"/>
        <v>-0.18268474399490975</v>
      </c>
      <c r="F542" s="44">
        <f>LN(BETAW20T!C541/BETAW20T!C542)</f>
        <v>-5.5914458040204548E-3</v>
      </c>
      <c r="G542" s="43">
        <f>LN(BETAW20T!I541/BETAW20T!I542)</f>
        <v>-5.5922107762186469E-3</v>
      </c>
      <c r="H542" s="42">
        <f t="shared" si="87"/>
        <v>-7.6497219819206264E-7</v>
      </c>
      <c r="I542" s="41">
        <f>(BETAW20T!D541/BETAW20T!I541-1)*100</f>
        <v>-4.567779343267464E-3</v>
      </c>
      <c r="J542" s="40">
        <f>BETAW20T!L541*BETAW20T!I541/1000</f>
        <v>0</v>
      </c>
      <c r="K542" s="17">
        <f>BETAW20T!E541</f>
        <v>172.7</v>
      </c>
      <c r="L542" s="39">
        <f>BETAW20T!E541/BETAW20T!F541</f>
        <v>7.1958333333333329</v>
      </c>
    </row>
    <row r="543" spans="2:12" x14ac:dyDescent="0.3">
      <c r="B543" s="21">
        <f>BETAW20T!B542</f>
        <v>43627</v>
      </c>
      <c r="C543" s="46">
        <f>BETAW20T!C542/BETAW20T!C543*C544</f>
        <v>100.88855832403624</v>
      </c>
      <c r="D543" s="45">
        <f>BETAW20T!I542/BETAW20T!I543*D544</f>
        <v>100.70432735552302</v>
      </c>
      <c r="E543" s="41">
        <f t="shared" si="86"/>
        <v>-0.18260838649463151</v>
      </c>
      <c r="F543" s="44">
        <f>LN(BETAW20T!C542/BETAW20T!C543)</f>
        <v>5.7199554139975512E-3</v>
      </c>
      <c r="G543" s="43">
        <f>LN(BETAW20T!I542/BETAW20T!I543)</f>
        <v>5.7254308554685147E-3</v>
      </c>
      <c r="H543" s="42">
        <f t="shared" si="87"/>
        <v>5.4754414709635296E-6</v>
      </c>
      <c r="I543" s="41">
        <f>(BETAW20T!D542/BETAW20T!I542-1)*100</f>
        <v>1.2280419033960932E-2</v>
      </c>
      <c r="J543" s="40">
        <f>BETAW20T!L542*BETAW20T!I542/1000</f>
        <v>0</v>
      </c>
      <c r="K543" s="17">
        <f>BETAW20T!E542</f>
        <v>64.7</v>
      </c>
      <c r="L543" s="39">
        <f>BETAW20T!E542/BETAW20T!F542</f>
        <v>5.3916666666666666</v>
      </c>
    </row>
    <row r="544" spans="2:12" x14ac:dyDescent="0.3">
      <c r="B544" s="21">
        <f>BETAW20T!B543</f>
        <v>43626</v>
      </c>
      <c r="C544" s="46">
        <f>BETAW20T!C543/BETAW20T!C544*C545</f>
        <v>100.31312755671259</v>
      </c>
      <c r="D544" s="45">
        <f>BETAW20T!I543/BETAW20T!I544*D545</f>
        <v>100.12939911887361</v>
      </c>
      <c r="E544" s="41">
        <f t="shared" si="86"/>
        <v>-0.18315492928391297</v>
      </c>
      <c r="F544" s="44">
        <f>LN(BETAW20T!C543/BETAW20T!C544)</f>
        <v>8.3571525272276492E-4</v>
      </c>
      <c r="G544" s="43">
        <f>LN(BETAW20T!I543/BETAW20T!I544)</f>
        <v>7.8395511818658056E-4</v>
      </c>
      <c r="H544" s="42">
        <f t="shared" si="87"/>
        <v>-5.1760134536184364E-5</v>
      </c>
      <c r="I544" s="41">
        <f>(BETAW20T!D543/BETAW20T!I543-1)*100</f>
        <v>8.7545074401340628E-3</v>
      </c>
      <c r="J544" s="40">
        <f>BETAW20T!L543*BETAW20T!I543/1000</f>
        <v>0</v>
      </c>
      <c r="K544" s="17">
        <f>BETAW20T!E543</f>
        <v>33.200000000000003</v>
      </c>
      <c r="L544" s="39">
        <f>BETAW20T!E543/BETAW20T!F543</f>
        <v>1.6600000000000001</v>
      </c>
    </row>
    <row r="545" spans="2:12" x14ac:dyDescent="0.3">
      <c r="B545" s="21">
        <f>BETAW20T!B544</f>
        <v>43623</v>
      </c>
      <c r="C545" s="46">
        <f>BETAW20T!C544/BETAW20T!C545*C546</f>
        <v>100.22932936655515</v>
      </c>
      <c r="D545" s="45">
        <f>BETAW20T!I544/BETAW20T!I545*D546</f>
        <v>100.05093292495927</v>
      </c>
      <c r="E545" s="41">
        <f t="shared" si="86"/>
        <v>-0.17798826224153519</v>
      </c>
      <c r="F545" s="44">
        <f>LN(BETAW20T!C544/BETAW20T!C545)</f>
        <v>8.6602351797569373E-3</v>
      </c>
      <c r="G545" s="43">
        <f>LN(BETAW20T!I544/BETAW20T!I545)</f>
        <v>8.6428709077611132E-3</v>
      </c>
      <c r="H545" s="42">
        <f t="shared" si="87"/>
        <v>-1.7364271995824049E-5</v>
      </c>
      <c r="I545" s="41">
        <f>(BETAW20T!D544/BETAW20T!I544-1)*100</f>
        <v>8.3374220708920532E-3</v>
      </c>
      <c r="J545" s="40">
        <f>BETAW20T!L544*BETAW20T!I544/1000</f>
        <v>0</v>
      </c>
      <c r="K545" s="17">
        <f>BETAW20T!E544</f>
        <v>78</v>
      </c>
      <c r="L545" s="39">
        <f>BETAW20T!E544/BETAW20T!F544</f>
        <v>5.5714285714285712</v>
      </c>
    </row>
    <row r="546" spans="2:12" x14ac:dyDescent="0.3">
      <c r="B546" s="21">
        <f>BETAW20T!B545</f>
        <v>43622</v>
      </c>
      <c r="C546" s="46">
        <f>BETAW20T!C545/BETAW20T!C546*C547</f>
        <v>99.3650675591918</v>
      </c>
      <c r="D546" s="45">
        <f>BETAW20T!I545/BETAW20T!I546*D547</f>
        <v>99.189931748168505</v>
      </c>
      <c r="E546" s="41">
        <f t="shared" si="86"/>
        <v>-0.17625491062940313</v>
      </c>
      <c r="F546" s="44">
        <f>LN(BETAW20T!C545/BETAW20T!C546)</f>
        <v>1.6802508775278165E-2</v>
      </c>
      <c r="G546" s="43">
        <f>LN(BETAW20T!I545/BETAW20T!I546)</f>
        <v>1.6785845343031142E-2</v>
      </c>
      <c r="H546" s="42">
        <f t="shared" si="87"/>
        <v>-1.6663432247022991E-5</v>
      </c>
      <c r="I546" s="41">
        <f>(BETAW20T!D545/BETAW20T!I545-1)*100</f>
        <v>1.5615232511256849E-3</v>
      </c>
      <c r="J546" s="40">
        <f>BETAW20T!L545*BETAW20T!I545/1000</f>
        <v>0</v>
      </c>
      <c r="K546" s="17">
        <f>BETAW20T!E545</f>
        <v>56</v>
      </c>
      <c r="L546" s="39">
        <f>BETAW20T!E545/BETAW20T!F545</f>
        <v>4.3076923076923075</v>
      </c>
    </row>
    <row r="547" spans="2:12" x14ac:dyDescent="0.3">
      <c r="B547" s="21">
        <f>BETAW20T!B546</f>
        <v>43621</v>
      </c>
      <c r="C547" s="46">
        <f>BETAW20T!C546/BETAW20T!C547*C548</f>
        <v>97.709433494483733</v>
      </c>
      <c r="D547" s="45">
        <f>BETAW20T!I546/BETAW20T!I547*D548</f>
        <v>97.538841138130564</v>
      </c>
      <c r="E547" s="41">
        <f t="shared" si="86"/>
        <v>-0.17459149055735201</v>
      </c>
      <c r="F547" s="44">
        <f>LN(BETAW20T!C546/BETAW20T!C547)</f>
        <v>-4.7033298529646442E-3</v>
      </c>
      <c r="G547" s="43">
        <f>LN(BETAW20T!I546/BETAW20T!I547)</f>
        <v>-4.7124949738327655E-3</v>
      </c>
      <c r="H547" s="42">
        <f t="shared" si="87"/>
        <v>-9.165120868121282E-6</v>
      </c>
      <c r="I547" s="41">
        <f>(BETAW20T!D546/BETAW20T!I546-1)*100</f>
        <v>-4.1604944621465023E-3</v>
      </c>
      <c r="J547" s="40">
        <f>BETAW20T!L546*BETAW20T!I546/1000</f>
        <v>0</v>
      </c>
      <c r="K547" s="17">
        <f>BETAW20T!E546</f>
        <v>97.5</v>
      </c>
      <c r="L547" s="39">
        <f>BETAW20T!E546/BETAW20T!F546</f>
        <v>8.125</v>
      </c>
    </row>
    <row r="548" spans="2:12" x14ac:dyDescent="0.3">
      <c r="B548" s="21">
        <f>BETAW20T!B547</f>
        <v>43620</v>
      </c>
      <c r="C548" s="46">
        <f>BETAW20T!C547/BETAW20T!C548*C549</f>
        <v>98.170075616710079</v>
      </c>
      <c r="D548" s="45">
        <f>BETAW20T!I547/BETAW20T!I548*D549</f>
        <v>97.999577192263629</v>
      </c>
      <c r="E548" s="41">
        <f t="shared" si="86"/>
        <v>-0.17367657443000395</v>
      </c>
      <c r="F548" s="44">
        <f>LN(BETAW20T!C547/BETAW20T!C548)</f>
        <v>-1.7738173632911066E-3</v>
      </c>
      <c r="G548" s="43">
        <f>LN(BETAW20T!I547/BETAW20T!I548)</f>
        <v>-1.7807947040808739E-3</v>
      </c>
      <c r="H548" s="42">
        <f t="shared" si="87"/>
        <v>-6.9773407897673074E-6</v>
      </c>
      <c r="I548" s="41">
        <f>(BETAW20T!D547/BETAW20T!I547-1)*100</f>
        <v>8.722500958358026E-3</v>
      </c>
      <c r="J548" s="40">
        <f>BETAW20T!L547*BETAW20T!I547/1000</f>
        <v>0</v>
      </c>
      <c r="K548" s="17">
        <f>BETAW20T!E547</f>
        <v>93</v>
      </c>
      <c r="L548" s="39">
        <f>BETAW20T!E547/BETAW20T!F547</f>
        <v>6.2</v>
      </c>
    </row>
    <row r="549" spans="2:12" x14ac:dyDescent="0.3">
      <c r="B549" s="21">
        <f>BETAW20T!B548</f>
        <v>43619</v>
      </c>
      <c r="C549" s="46">
        <f>BETAW20T!C548/BETAW20T!C549*C550</f>
        <v>98.344365935291947</v>
      </c>
      <c r="D549" s="45">
        <f>BETAW20T!I548/BETAW20T!I549*D550</f>
        <v>98.17424980219856</v>
      </c>
      <c r="E549" s="41">
        <f t="shared" si="86"/>
        <v>-0.17298004972172709</v>
      </c>
      <c r="F549" s="44">
        <f>LN(BETAW20T!C548/BETAW20T!C549)</f>
        <v>-7.1570058547012279E-4</v>
      </c>
      <c r="G549" s="43">
        <f>LN(BETAW20T!I548/BETAW20T!I549)</f>
        <v>-7.5892379066544728E-4</v>
      </c>
      <c r="H549" s="42">
        <f t="shared" si="87"/>
        <v>-4.3223205195324493E-5</v>
      </c>
      <c r="I549" s="41">
        <f>(BETAW20T!D548/BETAW20T!I548-1)*100</f>
        <v>-8.4990451158950542E-3</v>
      </c>
      <c r="J549" s="40">
        <f>BETAW20T!L548*BETAW20T!I548/1000</f>
        <v>0</v>
      </c>
      <c r="K549" s="17">
        <f>BETAW20T!E548</f>
        <v>57.9</v>
      </c>
      <c r="L549" s="39">
        <f>BETAW20T!E548/BETAW20T!F548</f>
        <v>4.8250000000000002</v>
      </c>
    </row>
    <row r="550" spans="2:12" x14ac:dyDescent="0.3">
      <c r="B550" s="21">
        <f>BETAW20T!B549</f>
        <v>43616</v>
      </c>
      <c r="C550" s="46">
        <f>BETAW20T!C549/BETAW20T!C550*C551</f>
        <v>98.414776248915359</v>
      </c>
      <c r="D550" s="45">
        <f>BETAW20T!I549/BETAW20T!I550*D551</f>
        <v>98.248784855639357</v>
      </c>
      <c r="E550" s="41">
        <f t="shared" si="86"/>
        <v>-0.16866511270234863</v>
      </c>
      <c r="F550" s="44">
        <f>LN(BETAW20T!C549/BETAW20T!C550)</f>
        <v>7.959423126096106E-3</v>
      </c>
      <c r="G550" s="43">
        <f>LN(BETAW20T!I549/BETAW20T!I550)</f>
        <v>7.9363158577860533E-3</v>
      </c>
      <c r="H550" s="42">
        <f t="shared" si="87"/>
        <v>-2.3107268310052637E-5</v>
      </c>
      <c r="I550" s="41">
        <f>(BETAW20T!D549/BETAW20T!I549-1)*100</f>
        <v>-4.0596595503816779E-3</v>
      </c>
      <c r="J550" s="40">
        <f>BETAW20T!L549*BETAW20T!I549/1000</f>
        <v>0</v>
      </c>
      <c r="K550" s="17">
        <f>BETAW20T!E549</f>
        <v>314</v>
      </c>
      <c r="L550" s="39">
        <f>BETAW20T!E549/BETAW20T!F549</f>
        <v>19.625</v>
      </c>
    </row>
    <row r="551" spans="2:12" x14ac:dyDescent="0.3">
      <c r="B551" s="21">
        <f>BETAW20T!B550</f>
        <v>43615</v>
      </c>
      <c r="C551" s="46">
        <f>BETAW20T!C550/BETAW20T!C551*C552</f>
        <v>97.634560555348969</v>
      </c>
      <c r="D551" s="45">
        <f>BETAW20T!I550/BETAW20T!I551*D552</f>
        <v>97.472137402561344</v>
      </c>
      <c r="E551" s="41">
        <f t="shared" si="86"/>
        <v>-0.16635825660888948</v>
      </c>
      <c r="F551" s="44">
        <f>LN(BETAW20T!C550/BETAW20T!C551)</f>
        <v>1.579668548760807E-2</v>
      </c>
      <c r="G551" s="43">
        <f>LN(BETAW20T!I550/BETAW20T!I551)</f>
        <v>1.580490362273573E-2</v>
      </c>
      <c r="H551" s="42">
        <f t="shared" si="87"/>
        <v>8.2181351276598702E-6</v>
      </c>
      <c r="I551" s="41">
        <f>(BETAW20T!D550/BETAW20T!I550-1)*100</f>
        <v>1.0312755749830593E-2</v>
      </c>
      <c r="J551" s="40">
        <f>BETAW20T!L550*BETAW20T!I550/1000</f>
        <v>0</v>
      </c>
      <c r="K551" s="17">
        <f>BETAW20T!E550</f>
        <v>15.9</v>
      </c>
      <c r="L551" s="39">
        <f>BETAW20T!E550/BETAW20T!F550</f>
        <v>1.325</v>
      </c>
    </row>
    <row r="552" spans="2:12" x14ac:dyDescent="0.3">
      <c r="B552" s="21">
        <f>BETAW20T!B551</f>
        <v>43614</v>
      </c>
      <c r="C552" s="46">
        <f>BETAW20T!C551/BETAW20T!C552*C553</f>
        <v>96.104375852237524</v>
      </c>
      <c r="D552" s="45">
        <f>BETAW20T!I551/BETAW20T!I552*D553</f>
        <v>95.943709806433134</v>
      </c>
      <c r="E552" s="41">
        <f t="shared" si="86"/>
        <v>-0.16717869959576026</v>
      </c>
      <c r="F552" s="44">
        <f>LN(BETAW20T!C551/BETAW20T!C552)</f>
        <v>6.9677062550260608E-4</v>
      </c>
      <c r="G552" s="43">
        <f>LN(BETAW20T!I551/BETAW20T!I552)</f>
        <v>6.6001623170138446E-4</v>
      </c>
      <c r="H552" s="42">
        <f t="shared" si="87"/>
        <v>-3.675439380122162E-5</v>
      </c>
      <c r="I552" s="41">
        <f>(BETAW20T!D551/BETAW20T!I551-1)*100</f>
        <v>-1.3581686961106065E-2</v>
      </c>
      <c r="J552" s="40">
        <f>BETAW20T!L551*BETAW20T!I551/1000</f>
        <v>0</v>
      </c>
      <c r="K552" s="17">
        <f>BETAW20T!E551</f>
        <v>107</v>
      </c>
      <c r="L552" s="39">
        <f>BETAW20T!E551/BETAW20T!F551</f>
        <v>4.8636363636363633</v>
      </c>
    </row>
    <row r="553" spans="2:12" x14ac:dyDescent="0.3">
      <c r="B553" s="21">
        <f>BETAW20T!B552</f>
        <v>43613</v>
      </c>
      <c r="C553" s="46">
        <f>BETAW20T!C552/BETAW20T!C553*C554</f>
        <v>96.037436469567382</v>
      </c>
      <c r="D553" s="45">
        <f>BETAW20T!I552/BETAW20T!I553*D554</f>
        <v>95.880406293602263</v>
      </c>
      <c r="E553" s="41">
        <f t="shared" si="86"/>
        <v>-0.16350933733522144</v>
      </c>
      <c r="F553" s="44">
        <f>LN(BETAW20T!C552/BETAW20T!C553)</f>
        <v>1.4673858111029126E-3</v>
      </c>
      <c r="G553" s="43">
        <f>LN(BETAW20T!I552/BETAW20T!I553)</f>
        <v>1.4651350345785896E-3</v>
      </c>
      <c r="H553" s="42">
        <f t="shared" si="87"/>
        <v>-2.2507765243230064E-6</v>
      </c>
      <c r="I553" s="41">
        <f>(BETAW20T!D552/BETAW20T!I552-1)*100</f>
        <v>-2.4205524510989562E-3</v>
      </c>
      <c r="J553" s="40">
        <f>BETAW20T!L552*BETAW20T!I552/1000</f>
        <v>0</v>
      </c>
      <c r="K553" s="17">
        <f>BETAW20T!E552</f>
        <v>112</v>
      </c>
      <c r="L553" s="39">
        <f>BETAW20T!E552/BETAW20T!F552</f>
        <v>11.2</v>
      </c>
    </row>
    <row r="554" spans="2:12" x14ac:dyDescent="0.3">
      <c r="B554" s="21">
        <f>BETAW20T!B553</f>
        <v>43612</v>
      </c>
      <c r="C554" s="46">
        <f>BETAW20T!C553/BETAW20T!C554*C555</f>
        <v>95.896615842320571</v>
      </c>
      <c r="D554" s="45">
        <f>BETAW20T!I553/BETAW20T!I554*D555</f>
        <v>95.740031410402523</v>
      </c>
      <c r="E554" s="41">
        <f t="shared" si="86"/>
        <v>-0.16328462745287542</v>
      </c>
      <c r="F554" s="44">
        <f>LN(BETAW20T!C553/BETAW20T!C554)</f>
        <v>6.6206157004522709E-4</v>
      </c>
      <c r="G554" s="43">
        <f>LN(BETAW20T!I553/BETAW20T!I554)</f>
        <v>6.3722474008949417E-4</v>
      </c>
      <c r="H554" s="42">
        <f t="shared" si="87"/>
        <v>-2.4836829955732914E-5</v>
      </c>
      <c r="I554" s="41">
        <f>(BETAW20T!D553/BETAW20T!I553-1)*100</f>
        <v>6.8624508487991065E-3</v>
      </c>
      <c r="J554" s="40">
        <f>BETAW20T!L553*BETAW20T!I553/1000</f>
        <v>0</v>
      </c>
      <c r="K554" s="17">
        <f>BETAW20T!E553</f>
        <v>74</v>
      </c>
      <c r="L554" s="39">
        <f>BETAW20T!E553/BETAW20T!F553</f>
        <v>4.625</v>
      </c>
    </row>
    <row r="555" spans="2:12" x14ac:dyDescent="0.3">
      <c r="B555" s="21">
        <f>BETAW20T!B554</f>
        <v>43609</v>
      </c>
      <c r="C555" s="46">
        <f>BETAW20T!C554/BETAW20T!C555*C556</f>
        <v>95.833147390603699</v>
      </c>
      <c r="D555" s="45">
        <f>BETAW20T!I554/BETAW20T!I555*D556</f>
        <v>95.679042927519674</v>
      </c>
      <c r="E555" s="41">
        <f t="shared" si="86"/>
        <v>-0.16080496913652986</v>
      </c>
      <c r="F555" s="44">
        <f>LN(BETAW20T!C554/BETAW20T!C555)</f>
        <v>6.9339530038543843E-3</v>
      </c>
      <c r="G555" s="43">
        <f>LN(BETAW20T!I554/BETAW20T!I555)</f>
        <v>6.9318355704271516E-3</v>
      </c>
      <c r="H555" s="42">
        <f t="shared" si="87"/>
        <v>-2.1174334272327372E-6</v>
      </c>
      <c r="I555" s="41">
        <f>(BETAW20T!D554/BETAW20T!I554-1)*100</f>
        <v>-1.1843518934118169E-2</v>
      </c>
      <c r="J555" s="40">
        <f>BETAW20T!L554*BETAW20T!I554/1000</f>
        <v>0</v>
      </c>
      <c r="K555" s="17">
        <f>BETAW20T!E554</f>
        <v>16.5</v>
      </c>
      <c r="L555" s="39">
        <f>BETAW20T!E554/BETAW20T!F554</f>
        <v>2.3571428571428572</v>
      </c>
    </row>
    <row r="556" spans="2:12" x14ac:dyDescent="0.3">
      <c r="B556" s="21">
        <f>BETAW20T!B555</f>
        <v>43608</v>
      </c>
      <c r="C556" s="46">
        <f>BETAW20T!C555/BETAW20T!C556*C557</f>
        <v>95.170943349448379</v>
      </c>
      <c r="D556" s="45">
        <f>BETAW20T!I555/BETAW20T!I556*D557</f>
        <v>95.018104937666934</v>
      </c>
      <c r="E556" s="41">
        <f t="shared" si="86"/>
        <v>-0.1605935660638047</v>
      </c>
      <c r="F556" s="44">
        <f>LN(BETAW20T!C555/BETAW20T!C556)</f>
        <v>-1.8817745699777989E-2</v>
      </c>
      <c r="G556" s="43">
        <f>LN(BETAW20T!I555/BETAW20T!I556)</f>
        <v>-1.8859691518955373E-2</v>
      </c>
      <c r="H556" s="42">
        <f t="shared" si="87"/>
        <v>-4.1945819177383742E-5</v>
      </c>
      <c r="I556" s="41">
        <f>(BETAW20T!D555/BETAW20T!I555-1)*100</f>
        <v>-8.2231182173209127E-3</v>
      </c>
      <c r="J556" s="40">
        <f>BETAW20T!L555*BETAW20T!I555/1000</f>
        <v>0</v>
      </c>
      <c r="K556" s="17">
        <f>BETAW20T!E555</f>
        <v>157</v>
      </c>
      <c r="L556" s="39">
        <f>BETAW20T!E555/BETAW20T!F555</f>
        <v>5.6071428571428568</v>
      </c>
    </row>
    <row r="557" spans="2:12" x14ac:dyDescent="0.3">
      <c r="B557" s="21">
        <f>BETAW20T!B556</f>
        <v>43607</v>
      </c>
      <c r="C557" s="46">
        <f>BETAW20T!C556/BETAW20T!C557*C558</f>
        <v>96.978802528821134</v>
      </c>
      <c r="D557" s="45">
        <f>BETAW20T!I556/BETAW20T!I557*D558</f>
        <v>96.827122219294068</v>
      </c>
      <c r="E557" s="41">
        <f t="shared" si="86"/>
        <v>-0.1564056325422114</v>
      </c>
      <c r="F557" s="44">
        <f>LN(BETAW20T!C556/BETAW20T!C557)</f>
        <v>1.0640202775491218E-2</v>
      </c>
      <c r="G557" s="43">
        <f>LN(BETAW20T!I556/BETAW20T!I557)</f>
        <v>1.0645233827188459E-2</v>
      </c>
      <c r="H557" s="42">
        <f t="shared" si="87"/>
        <v>5.0310516972410652E-6</v>
      </c>
      <c r="I557" s="41">
        <f>(BETAW20T!D556/BETAW20T!I556-1)*100</f>
        <v>-2.4295141783037266E-3</v>
      </c>
      <c r="J557" s="40">
        <f>BETAW20T!L556*BETAW20T!I556/1000</f>
        <v>0</v>
      </c>
      <c r="K557" s="17">
        <f>BETAW20T!E556</f>
        <v>34.799999999999997</v>
      </c>
      <c r="L557" s="39">
        <f>BETAW20T!E556/BETAW20T!F556</f>
        <v>3.8666666666666663</v>
      </c>
    </row>
    <row r="558" spans="2:12" x14ac:dyDescent="0.3">
      <c r="B558" s="21">
        <f>BETAW20T!B557</f>
        <v>43606</v>
      </c>
      <c r="C558" s="46">
        <f>BETAW20T!C557/BETAW20T!C558*C559</f>
        <v>95.952398661212371</v>
      </c>
      <c r="D558" s="45">
        <f>BETAW20T!I557/BETAW20T!I558*D559</f>
        <v>95.801841719916041</v>
      </c>
      <c r="E558" s="41">
        <f t="shared" si="86"/>
        <v>-0.15690794956352283</v>
      </c>
      <c r="F558" s="44">
        <f>LN(BETAW20T!C557/BETAW20T!C558)</f>
        <v>7.0606069096133175E-3</v>
      </c>
      <c r="G558" s="43">
        <f>LN(BETAW20T!I557/BETAW20T!I558)</f>
        <v>7.0405386388862493E-3</v>
      </c>
      <c r="H558" s="42">
        <f t="shared" si="87"/>
        <v>-2.006827072706819E-5</v>
      </c>
      <c r="I558" s="41">
        <f>(BETAW20T!D557/BETAW20T!I557-1)*100</f>
        <v>-2.7626012580328485E-3</v>
      </c>
      <c r="J558" s="40">
        <f>BETAW20T!L557*BETAW20T!I557/1000</f>
        <v>0</v>
      </c>
      <c r="K558" s="17">
        <f>BETAW20T!E557</f>
        <v>8.5</v>
      </c>
      <c r="L558" s="39">
        <f>BETAW20T!E557/BETAW20T!F557</f>
        <v>1.4166666666666667</v>
      </c>
    </row>
    <row r="559" spans="2:12" x14ac:dyDescent="0.3">
      <c r="B559" s="21">
        <f>BETAW20T!B558</f>
        <v>43605</v>
      </c>
      <c r="C559" s="46">
        <f>BETAW20T!C558/BETAW20T!C559*C560</f>
        <v>95.27730259080208</v>
      </c>
      <c r="D559" s="45">
        <f>BETAW20T!I558/BETAW20T!I559*D560</f>
        <v>95.129713998606192</v>
      </c>
      <c r="E559" s="41">
        <f t="shared" si="86"/>
        <v>-0.15490425125672669</v>
      </c>
      <c r="F559" s="44">
        <f>LN(BETAW20T!C558/BETAW20T!C559)</f>
        <v>-4.0536928873086695E-3</v>
      </c>
      <c r="G559" s="43">
        <f>LN(BETAW20T!I558/BETAW20T!I559)</f>
        <v>-4.0809028586429883E-3</v>
      </c>
      <c r="H559" s="42">
        <f t="shared" si="87"/>
        <v>-2.7209971334318794E-5</v>
      </c>
      <c r="I559" s="41">
        <f>(BETAW20T!D558/BETAW20T!I558-1)*100</f>
        <v>1.2678922845221763E-2</v>
      </c>
      <c r="J559" s="40">
        <f>BETAW20T!L558*BETAW20T!I558/1000</f>
        <v>0</v>
      </c>
      <c r="K559" s="17">
        <f>BETAW20T!E558</f>
        <v>52</v>
      </c>
      <c r="L559" s="39">
        <f>BETAW20T!E558/BETAW20T!F558</f>
        <v>2.736842105263158</v>
      </c>
    </row>
    <row r="560" spans="2:12" x14ac:dyDescent="0.3">
      <c r="B560" s="21">
        <f>BETAW20T!B559</f>
        <v>43602</v>
      </c>
      <c r="C560" s="46">
        <f>BETAW20T!C559/BETAW20T!C560*C561</f>
        <v>95.664311392091278</v>
      </c>
      <c r="D560" s="45">
        <f>BETAW20T!I559/BETAW20T!I560*D561</f>
        <v>95.518722333146158</v>
      </c>
      <c r="E560" s="41">
        <f t="shared" si="86"/>
        <v>-0.15218743210141383</v>
      </c>
      <c r="F560" s="44">
        <f>LN(BETAW20T!C559/BETAW20T!C560)</f>
        <v>-1.8668001201042135E-3</v>
      </c>
      <c r="G560" s="43">
        <f>LN(BETAW20T!I559/BETAW20T!I560)</f>
        <v>-1.8789956525105663E-3</v>
      </c>
      <c r="H560" s="42">
        <f t="shared" si="87"/>
        <v>-1.2195532406352729E-5</v>
      </c>
      <c r="I560" s="41">
        <f>(BETAW20T!D559/BETAW20T!I559-1)*100</f>
        <v>-3.6734871910115707E-2</v>
      </c>
      <c r="J560" s="40">
        <f>BETAW20T!L559*BETAW20T!I559/1000</f>
        <v>0</v>
      </c>
      <c r="K560" s="17">
        <f>BETAW20T!E559</f>
        <v>119</v>
      </c>
      <c r="L560" s="39">
        <f>BETAW20T!E559/BETAW20T!F559</f>
        <v>4.958333333333333</v>
      </c>
    </row>
    <row r="561" spans="2:12" x14ac:dyDescent="0.3">
      <c r="B561" s="21">
        <f>BETAW20T!B560</f>
        <v>43601</v>
      </c>
      <c r="C561" s="46">
        <f>BETAW20T!C560/BETAW20T!C561*C562</f>
        <v>95.843064336184497</v>
      </c>
      <c r="D561" s="45">
        <f>BETAW20T!I560/BETAW20T!I561*D562</f>
        <v>95.698370323183838</v>
      </c>
      <c r="E561" s="41">
        <f t="shared" si="86"/>
        <v>-0.15096972744227388</v>
      </c>
      <c r="F561" s="44">
        <f>LN(BETAW20T!C560/BETAW20T!C561)</f>
        <v>8.8339108527331137E-3</v>
      </c>
      <c r="G561" s="43">
        <f>LN(BETAW20T!I560/BETAW20T!I561)</f>
        <v>8.8128863470795134E-3</v>
      </c>
      <c r="H561" s="42">
        <f t="shared" si="87"/>
        <v>-2.1024505653600284E-5</v>
      </c>
      <c r="I561" s="41">
        <f>(BETAW20T!D560/BETAW20T!I560-1)*100</f>
        <v>-4.558462384640638E-3</v>
      </c>
      <c r="J561" s="40">
        <f>BETAW20T!L560*BETAW20T!I560/1000</f>
        <v>0</v>
      </c>
      <c r="K561" s="17">
        <f>BETAW20T!E560</f>
        <v>42.3</v>
      </c>
      <c r="L561" s="39">
        <f>BETAW20T!E560/BETAW20T!F560</f>
        <v>1.8391304347826085</v>
      </c>
    </row>
    <row r="562" spans="2:12" x14ac:dyDescent="0.3">
      <c r="B562" s="21">
        <f>BETAW20T!B561</f>
        <v>43600</v>
      </c>
      <c r="C562" s="46">
        <f>BETAW20T!C561/BETAW20T!C562*C563</f>
        <v>95.00012396181981</v>
      </c>
      <c r="D562" s="45">
        <f>BETAW20T!I561/BETAW20T!I562*D563</f>
        <v>94.858696869848416</v>
      </c>
      <c r="E562" s="41">
        <f t="shared" si="86"/>
        <v>-0.14887042887252733</v>
      </c>
      <c r="F562" s="44">
        <f>LN(BETAW20T!C561/BETAW20T!C562)</f>
        <v>2.4221406361776159E-3</v>
      </c>
      <c r="G562" s="43">
        <f>LN(BETAW20T!I561/BETAW20T!I562)</f>
        <v>2.4145319167998788E-3</v>
      </c>
      <c r="H562" s="42">
        <f t="shared" si="87"/>
        <v>-7.6087193777371609E-6</v>
      </c>
      <c r="I562" s="41">
        <f>(BETAW20T!D561/BETAW20T!I561-1)*100</f>
        <v>-6.5213897879501381E-3</v>
      </c>
      <c r="J562" s="40">
        <f>BETAW20T!L561*BETAW20T!I561/1000</f>
        <v>649.30234353672438</v>
      </c>
      <c r="K562" s="17">
        <f>BETAW20T!E561</f>
        <v>430</v>
      </c>
      <c r="L562" s="39">
        <f>BETAW20T!E561/BETAW20T!F561</f>
        <v>11.944444444444445</v>
      </c>
    </row>
    <row r="563" spans="2:12" x14ac:dyDescent="0.3">
      <c r="B563" s="21">
        <f>BETAW20T!B562</f>
        <v>43599</v>
      </c>
      <c r="C563" s="46">
        <f>BETAW20T!C562/BETAW20T!C563*C564</f>
        <v>94.770298747985663</v>
      </c>
      <c r="D563" s="45">
        <f>BETAW20T!I562/BETAW20T!I563*D564</f>
        <v>94.629933807667669</v>
      </c>
      <c r="E563" s="41">
        <f t="shared" si="86"/>
        <v>-0.14811068675772976</v>
      </c>
      <c r="F563" s="44">
        <f>LN(BETAW20T!C562/BETAW20T!C563)</f>
        <v>-4.1639152351663046E-3</v>
      </c>
      <c r="G563" s="43">
        <f>LN(BETAW20T!I562/BETAW20T!I563)</f>
        <v>-4.1593833531410399E-3</v>
      </c>
      <c r="H563" s="42">
        <f t="shared" si="87"/>
        <v>4.5318820252647843E-6</v>
      </c>
      <c r="I563" s="41">
        <f>(BETAW20T!D562/BETAW20T!I562-1)*100</f>
        <v>4.0684217090003472E-2</v>
      </c>
      <c r="J563" s="40">
        <f>BETAW20T!L562*BETAW20T!I562/1000</f>
        <v>0</v>
      </c>
      <c r="K563" s="17">
        <f>BETAW20T!E562</f>
        <v>299</v>
      </c>
      <c r="L563" s="39">
        <f>BETAW20T!E562/BETAW20T!F562</f>
        <v>10.678571428571429</v>
      </c>
    </row>
    <row r="564" spans="2:12" x14ac:dyDescent="0.3">
      <c r="B564" s="21">
        <f>BETAW20T!B563</f>
        <v>43598</v>
      </c>
      <c r="C564" s="46">
        <f>BETAW20T!C563/BETAW20T!C564*C565</f>
        <v>95.165736953018509</v>
      </c>
      <c r="D564" s="45">
        <f>BETAW20T!I563/BETAW20T!I564*D565</f>
        <v>95.024355686314038</v>
      </c>
      <c r="E564" s="41">
        <f t="shared" si="86"/>
        <v>-0.14856320271472434</v>
      </c>
      <c r="F564" s="44">
        <f>LN(BETAW20T!C563/BETAW20T!C564)</f>
        <v>-8.6791509836913246E-3</v>
      </c>
      <c r="G564" s="43">
        <f>LN(BETAW20T!I563/BETAW20T!I564)</f>
        <v>-8.7231517226284676E-3</v>
      </c>
      <c r="H564" s="42">
        <f t="shared" si="87"/>
        <v>-4.4000738937143014E-5</v>
      </c>
      <c r="I564" s="41">
        <f>(BETAW20T!D563/BETAW20T!I563-1)*100</f>
        <v>1.2873107302890929E-2</v>
      </c>
      <c r="J564" s="40">
        <f>BETAW20T!L563*BETAW20T!I563/1000</f>
        <v>650.43626864120085</v>
      </c>
      <c r="K564" s="17">
        <f>BETAW20T!E563</f>
        <v>556</v>
      </c>
      <c r="L564" s="39">
        <f>BETAW20T!E563/BETAW20T!F563</f>
        <v>9.9285714285714288</v>
      </c>
    </row>
    <row r="565" spans="2:12" x14ac:dyDescent="0.3">
      <c r="B565" s="21">
        <f>BETAW20T!B564</f>
        <v>43595</v>
      </c>
      <c r="C565" s="46">
        <f>BETAW20T!C564/BETAW20T!C565*C566</f>
        <v>95.995289450849171</v>
      </c>
      <c r="D565" s="45">
        <f>BETAW20T!I564/BETAW20T!I565*D566</f>
        <v>95.856893455738756</v>
      </c>
      <c r="E565" s="41">
        <f t="shared" si="86"/>
        <v>-0.14416956905085598</v>
      </c>
      <c r="F565" s="44">
        <f>LN(BETAW20T!C564/BETAW20T!C565)</f>
        <v>5.7214424676649417E-3</v>
      </c>
      <c r="G565" s="43">
        <f>LN(BETAW20T!I564/BETAW20T!I565)</f>
        <v>5.718012135430905E-3</v>
      </c>
      <c r="H565" s="42">
        <f t="shared" si="87"/>
        <v>-3.4303322340367357E-6</v>
      </c>
      <c r="I565" s="41">
        <f>(BETAW20T!D564/BETAW20T!I564-1)*100</f>
        <v>-5.3254226091592471E-3</v>
      </c>
      <c r="J565" s="40">
        <f>BETAW20T!L564*BETAW20T!I564/1000</f>
        <v>0</v>
      </c>
      <c r="K565" s="17">
        <f>BETAW20T!E564</f>
        <v>116.3</v>
      </c>
      <c r="L565" s="39">
        <f>BETAW20T!E564/BETAW20T!F564</f>
        <v>2.5844444444444443</v>
      </c>
    </row>
    <row r="566" spans="2:12" x14ac:dyDescent="0.3">
      <c r="B566" s="21">
        <f>BETAW20T!B565</f>
        <v>43594</v>
      </c>
      <c r="C566" s="46">
        <f>BETAW20T!C565/BETAW20T!C566*C567</f>
        <v>95.447626131151637</v>
      </c>
      <c r="D566" s="45">
        <f>BETAW20T!I565/BETAW20T!I566*D567</f>
        <v>95.310346645482653</v>
      </c>
      <c r="E566" s="41">
        <f t="shared" si="86"/>
        <v>-0.14382702978945616</v>
      </c>
      <c r="F566" s="44">
        <f>LN(BETAW20T!C565/BETAW20T!C566)</f>
        <v>-1.9278511327398232E-2</v>
      </c>
      <c r="G566" s="43">
        <f>LN(BETAW20T!I565/BETAW20T!I566)</f>
        <v>-1.9291496570453117E-2</v>
      </c>
      <c r="H566" s="42">
        <f t="shared" si="87"/>
        <v>-1.2985243054885326E-5</v>
      </c>
      <c r="I566" s="41">
        <f>(BETAW20T!D565/BETAW20T!I565-1)*100</f>
        <v>-1.1321437937428236E-2</v>
      </c>
      <c r="J566" s="40">
        <f>BETAW20T!L565*BETAW20T!I565/1000</f>
        <v>0</v>
      </c>
      <c r="K566" s="17">
        <f>BETAW20T!E565</f>
        <v>128</v>
      </c>
      <c r="L566" s="39">
        <f>BETAW20T!E565/BETAW20T!F565</f>
        <v>2.1333333333333333</v>
      </c>
    </row>
    <row r="567" spans="2:12" x14ac:dyDescent="0.3">
      <c r="B567" s="21">
        <f>BETAW20T!B566</f>
        <v>43593</v>
      </c>
      <c r="C567" s="46">
        <f>BETAW20T!C566/BETAW20T!C567*C568</f>
        <v>97.305565885707225</v>
      </c>
      <c r="D567" s="45">
        <f>BETAW20T!I566/BETAW20T!I567*D568</f>
        <v>97.166875907782597</v>
      </c>
      <c r="E567" s="41">
        <f t="shared" si="86"/>
        <v>-0.14253036469417113</v>
      </c>
      <c r="F567" s="44">
        <f>LN(BETAW20T!C566/BETAW20T!C567)</f>
        <v>-5.3743146257787993E-3</v>
      </c>
      <c r="G567" s="43">
        <f>LN(BETAW20T!I566/BETAW20T!I567)</f>
        <v>-5.3769086201549262E-3</v>
      </c>
      <c r="H567" s="42">
        <f t="shared" si="87"/>
        <v>-2.5939943761269652E-6</v>
      </c>
      <c r="I567" s="41">
        <f>(BETAW20T!D566/BETAW20T!I566-1)*100</f>
        <v>-2.5511363725971847E-4</v>
      </c>
      <c r="J567" s="40">
        <f>BETAW20T!L566*BETAW20T!I566/1000</f>
        <v>665.1016967651301</v>
      </c>
      <c r="K567" s="17">
        <f>BETAW20T!E566</f>
        <v>520</v>
      </c>
      <c r="L567" s="39">
        <f>BETAW20T!E566/BETAW20T!F566</f>
        <v>12.682926829268293</v>
      </c>
    </row>
    <row r="568" spans="2:12" x14ac:dyDescent="0.3">
      <c r="B568" s="21">
        <f>BETAW20T!B567</f>
        <v>43592</v>
      </c>
      <c r="C568" s="46">
        <f>BETAW20T!C567/BETAW20T!C568*C569</f>
        <v>97.829924383289963</v>
      </c>
      <c r="D568" s="45">
        <f>BETAW20T!I567/BETAW20T!I568*D569</f>
        <v>97.690740444189061</v>
      </c>
      <c r="E568" s="41">
        <f t="shared" si="86"/>
        <v>-0.14227133464357333</v>
      </c>
      <c r="F568" s="44">
        <f>LN(BETAW20T!C567/BETAW20T!C568)</f>
        <v>-2.4907875444420705E-2</v>
      </c>
      <c r="G568" s="43">
        <f>LN(BETAW20T!I567/BETAW20T!I568)</f>
        <v>-2.492909095075712E-2</v>
      </c>
      <c r="H568" s="42">
        <f t="shared" si="87"/>
        <v>-2.121550633641528E-5</v>
      </c>
      <c r="I568" s="41">
        <f>(BETAW20T!D567/BETAW20T!I567-1)*100</f>
        <v>1.8664183949468338E-3</v>
      </c>
      <c r="J568" s="40">
        <f>BETAW20T!L567*BETAW20T!I567/1000</f>
        <v>0</v>
      </c>
      <c r="K568" s="17">
        <f>BETAW20T!E567</f>
        <v>104</v>
      </c>
      <c r="L568" s="39">
        <f>BETAW20T!E567/BETAW20T!F567</f>
        <v>2.2608695652173911</v>
      </c>
    </row>
    <row r="569" spans="2:12" x14ac:dyDescent="0.3">
      <c r="B569" s="21">
        <f>BETAW20T!B568</f>
        <v>43591</v>
      </c>
      <c r="C569" s="46">
        <f>BETAW20T!C568/BETAW20T!C569*C570</f>
        <v>100.29726044378333</v>
      </c>
      <c r="D569" s="45">
        <f>BETAW20T!I568/BETAW20T!I569*D570</f>
        <v>100.15669104511254</v>
      </c>
      <c r="E569" s="41">
        <f t="shared" si="86"/>
        <v>-0.14015277989529729</v>
      </c>
      <c r="F569" s="44">
        <f>LN(BETAW20T!C568/BETAW20T!C569)</f>
        <v>-1.2559563089486084E-2</v>
      </c>
      <c r="G569" s="43">
        <f>LN(BETAW20T!I568/BETAW20T!I569)</f>
        <v>-1.2601747953901435E-2</v>
      </c>
      <c r="H569" s="42">
        <f t="shared" si="87"/>
        <v>-4.2184864415350729E-5</v>
      </c>
      <c r="I569" s="41">
        <f>(BETAW20T!D568/BETAW20T!I568-1)*100</f>
        <v>3.4014186303488181E-2</v>
      </c>
      <c r="J569" s="40">
        <f>BETAW20T!L568*BETAW20T!I568/1000</f>
        <v>0</v>
      </c>
      <c r="K569" s="17">
        <f>BETAW20T!E568</f>
        <v>95.8</v>
      </c>
      <c r="L569" s="39">
        <f>BETAW20T!E568/BETAW20T!F568</f>
        <v>2.2809523809523808</v>
      </c>
    </row>
    <row r="570" spans="2:12" x14ac:dyDescent="0.3">
      <c r="B570" s="21">
        <f>BETAW20T!B569</f>
        <v>43587</v>
      </c>
      <c r="C570" s="46">
        <f>BETAW20T!C569/BETAW20T!C570*C571</f>
        <v>101.56489401264412</v>
      </c>
      <c r="D570" s="45">
        <f>BETAW20T!I569/BETAW20T!I570*D571</f>
        <v>101.42682657696848</v>
      </c>
      <c r="E570" s="41">
        <f t="shared" si="86"/>
        <v>-0.13594011692509289</v>
      </c>
      <c r="F570" s="44">
        <f>LN(BETAW20T!C569/BETAW20T!C570)</f>
        <v>-6.5036962954548297E-3</v>
      </c>
      <c r="G570" s="43">
        <f>LN(BETAW20T!I569/BETAW20T!I570)</f>
        <v>-6.5248475536817665E-3</v>
      </c>
      <c r="H570" s="42">
        <f t="shared" si="87"/>
        <v>-2.1151258226936864E-5</v>
      </c>
      <c r="I570" s="41">
        <f>(BETAW20T!D569/BETAW20T!I569-1)*100</f>
        <v>2.5809471964444164E-2</v>
      </c>
      <c r="J570" s="40">
        <f>BETAW20T!L569*BETAW20T!I569/1000</f>
        <v>0</v>
      </c>
      <c r="K570" s="17">
        <f>BETAW20T!E569</f>
        <v>30.3</v>
      </c>
      <c r="L570" s="39">
        <f>BETAW20T!E569/BETAW20T!F569</f>
        <v>1.7823529411764707</v>
      </c>
    </row>
    <row r="571" spans="2:12" x14ac:dyDescent="0.3">
      <c r="B571" s="21">
        <f>BETAW20T!B570</f>
        <v>43585</v>
      </c>
      <c r="C571" s="46">
        <f>BETAW20T!C570/BETAW20T!C571*C572</f>
        <v>102.22759390107849</v>
      </c>
      <c r="D571" s="45">
        <f>BETAW20T!I570/BETAW20T!I571*D572</f>
        <v>102.0907849161177</v>
      </c>
      <c r="E571" s="41">
        <f t="shared" si="86"/>
        <v>-0.13382784406837933</v>
      </c>
      <c r="F571" s="44">
        <f>LN(BETAW20T!C570/BETAW20T!C571)</f>
        <v>-1.3702721391051994E-2</v>
      </c>
      <c r="G571" s="43">
        <f>LN(BETAW20T!I570/BETAW20T!I571)</f>
        <v>-1.3716026872668532E-2</v>
      </c>
      <c r="H571" s="42">
        <f t="shared" si="87"/>
        <v>-1.3305481616538231E-5</v>
      </c>
      <c r="I571" s="41">
        <f>(BETAW20T!D570/BETAW20T!I570-1)*100</f>
        <v>-3.2279612163543803E-2</v>
      </c>
      <c r="J571" s="40">
        <f>BETAW20T!L570*BETAW20T!I570/1000</f>
        <v>0</v>
      </c>
      <c r="K571" s="17">
        <f>BETAW20T!E570</f>
        <v>143.19999999999999</v>
      </c>
      <c r="L571" s="39">
        <f>BETAW20T!E570/BETAW20T!F570</f>
        <v>3.6717948717948716</v>
      </c>
    </row>
    <row r="572" spans="2:12" x14ac:dyDescent="0.3">
      <c r="B572" s="21">
        <f>BETAW20T!B571</f>
        <v>43584</v>
      </c>
      <c r="C572" s="46">
        <f>BETAW20T!C571/BETAW20T!C572*C573</f>
        <v>103.63803148630222</v>
      </c>
      <c r="D572" s="45">
        <f>BETAW20T!I571/BETAW20T!I572*D573</f>
        <v>103.5007120607892</v>
      </c>
      <c r="E572" s="41">
        <f t="shared" si="86"/>
        <v>-0.13249906771065634</v>
      </c>
      <c r="F572" s="44">
        <f>LN(BETAW20T!C571/BETAW20T!C572)</f>
        <v>-1.7591163067062919E-3</v>
      </c>
      <c r="G572" s="43">
        <f>LN(BETAW20T!I571/BETAW20T!I572)</f>
        <v>-1.788783235615297E-3</v>
      </c>
      <c r="H572" s="42">
        <f t="shared" si="87"/>
        <v>-2.9666928909005078E-5</v>
      </c>
      <c r="I572" s="41">
        <f>(BETAW20T!D571/BETAW20T!I571-1)*100</f>
        <v>2.8732574078049744E-2</v>
      </c>
      <c r="J572" s="40">
        <f>BETAW20T!L571*BETAW20T!I571/1000</f>
        <v>708.45644222792623</v>
      </c>
      <c r="K572" s="17">
        <f>BETAW20T!E571</f>
        <v>493.6</v>
      </c>
      <c r="L572" s="39">
        <f>BETAW20T!E571/BETAW20T!F571</f>
        <v>27.422222222222224</v>
      </c>
    </row>
    <row r="573" spans="2:12" x14ac:dyDescent="0.3">
      <c r="B573" s="21">
        <f>BETAW20T!B572</f>
        <v>43581</v>
      </c>
      <c r="C573" s="46">
        <f>BETAW20T!C572/BETAW20T!C573*C574</f>
        <v>103.82050328498825</v>
      </c>
      <c r="D573" s="45">
        <f>BETAW20T!I572/BETAW20T!I573*D574</f>
        <v>103.68601808614258</v>
      </c>
      <c r="E573" s="41">
        <f t="shared" si="86"/>
        <v>-0.12953626171171573</v>
      </c>
      <c r="F573" s="44">
        <f>LN(BETAW20T!C572/BETAW20T!C573)</f>
        <v>5.7044619197363965E-3</v>
      </c>
      <c r="G573" s="43">
        <f>LN(BETAW20T!I572/BETAW20T!I573)</f>
        <v>5.7106938226355701E-3</v>
      </c>
      <c r="H573" s="42">
        <f t="shared" si="87"/>
        <v>6.2319028991736011E-6</v>
      </c>
      <c r="I573" s="41">
        <f>(BETAW20T!D572/BETAW20T!I572-1)*100</f>
        <v>2.134439670764543E-3</v>
      </c>
      <c r="J573" s="40">
        <f>BETAW20T!L572*BETAW20T!I572/1000</f>
        <v>0</v>
      </c>
      <c r="K573" s="17">
        <f>BETAW20T!E572</f>
        <v>72</v>
      </c>
      <c r="L573" s="39">
        <f>BETAW20T!E572/BETAW20T!F572</f>
        <v>6</v>
      </c>
    </row>
    <row r="574" spans="2:12" x14ac:dyDescent="0.3">
      <c r="B574" s="21">
        <f>BETAW20T!B573</f>
        <v>43580</v>
      </c>
      <c r="C574" s="46">
        <f>BETAW20T!C573/BETAW20T!C574*C575</f>
        <v>103.2299491756539</v>
      </c>
      <c r="D574" s="45">
        <f>BETAW20T!I573/BETAW20T!I574*D575</f>
        <v>103.09558647483867</v>
      </c>
      <c r="E574" s="41">
        <f t="shared" si="86"/>
        <v>-0.13015864280491174</v>
      </c>
      <c r="F574" s="44">
        <f>LN(BETAW20T!C573/BETAW20T!C574)</f>
        <v>-5.737893398341987E-3</v>
      </c>
      <c r="G574" s="43">
        <f>LN(BETAW20T!I573/BETAW20T!I574)</f>
        <v>-5.7628628683162094E-3</v>
      </c>
      <c r="H574" s="42">
        <f t="shared" si="87"/>
        <v>-2.4969469974222419E-5</v>
      </c>
      <c r="I574" s="41">
        <f>(BETAW20T!D573/BETAW20T!I573-1)*100</f>
        <v>1.3691577836927316E-2</v>
      </c>
      <c r="J574" s="40">
        <f>BETAW20T!L573*BETAW20T!I573/1000</f>
        <v>0</v>
      </c>
      <c r="K574" s="17">
        <f>BETAW20T!E573</f>
        <v>20.5</v>
      </c>
      <c r="L574" s="39">
        <f>BETAW20T!E573/BETAW20T!F573</f>
        <v>1.3666666666666667</v>
      </c>
    </row>
    <row r="575" spans="2:12" x14ac:dyDescent="0.3">
      <c r="B575" s="21">
        <f>BETAW20T!B574</f>
        <v>43579</v>
      </c>
      <c r="C575" s="46">
        <f>BETAW20T!C574/BETAW20T!C575*C576</f>
        <v>103.82397421594149</v>
      </c>
      <c r="D575" s="45">
        <f>BETAW20T!I574/BETAW20T!I575*D576</f>
        <v>103.69142742785544</v>
      </c>
      <c r="E575" s="41">
        <f t="shared" si="86"/>
        <v>-0.12766491466640328</v>
      </c>
      <c r="F575" s="44">
        <f>LN(BETAW20T!C574/BETAW20T!C575)</f>
        <v>7.1902321051724627E-4</v>
      </c>
      <c r="G575" s="43">
        <f>LN(BETAW20T!I574/BETAW20T!I575)</f>
        <v>7.0099994476560917E-4</v>
      </c>
      <c r="H575" s="42">
        <f t="shared" si="87"/>
        <v>-1.80232657516371E-5</v>
      </c>
      <c r="I575" s="41">
        <f>(BETAW20T!D574/BETAW20T!I574-1)*100</f>
        <v>-3.0824401679674374E-3</v>
      </c>
      <c r="J575" s="40">
        <f>BETAW20T!L574*BETAW20T!I574/1000</f>
        <v>0</v>
      </c>
      <c r="K575" s="17">
        <f>BETAW20T!E574</f>
        <v>32.9</v>
      </c>
      <c r="L575" s="39">
        <f>BETAW20T!E574/BETAW20T!F574</f>
        <v>2.9909090909090907</v>
      </c>
    </row>
    <row r="576" spans="2:12" x14ac:dyDescent="0.3">
      <c r="B576" s="21">
        <f>BETAW20T!B575</f>
        <v>43578</v>
      </c>
      <c r="C576" s="46">
        <f>BETAW20T!C575/BETAW20T!C576*C577</f>
        <v>103.74934920044626</v>
      </c>
      <c r="D576" s="45">
        <f>BETAW20T!I575/BETAW20T!I576*D577</f>
        <v>103.61876521403531</v>
      </c>
      <c r="E576" s="41">
        <f t="shared" si="86"/>
        <v>-0.12586487280865644</v>
      </c>
      <c r="F576" s="44">
        <f>LN(BETAW20T!C575/BETAW20T!C576)</f>
        <v>2.2248387198755375E-3</v>
      </c>
      <c r="G576" s="43">
        <f>LN(BETAW20T!I575/BETAW20T!I576)</f>
        <v>2.1688558434819812E-3</v>
      </c>
      <c r="H576" s="42">
        <f t="shared" si="87"/>
        <v>-5.5982876393556244E-5</v>
      </c>
      <c r="I576" s="41">
        <f>(BETAW20T!D575/BETAW20T!I575-1)*100</f>
        <v>1.6283164101360548E-2</v>
      </c>
      <c r="J576" s="40">
        <f>BETAW20T!L575*BETAW20T!I575/1000</f>
        <v>0</v>
      </c>
      <c r="K576" s="17">
        <f>BETAW20T!E575</f>
        <v>27</v>
      </c>
      <c r="L576" s="39">
        <f>BETAW20T!E575/BETAW20T!F575</f>
        <v>2.0769230769230771</v>
      </c>
    </row>
    <row r="577" spans="2:12" x14ac:dyDescent="0.3">
      <c r="B577" s="21">
        <f>BETAW20T!B576</f>
        <v>43573</v>
      </c>
      <c r="C577" s="46">
        <f>BETAW20T!C576/BETAW20T!C577*C578</f>
        <v>103.51878021569358</v>
      </c>
      <c r="D577" s="45">
        <f>BETAW20T!I576/BETAW20T!I577*D578</f>
        <v>103.39427458151565</v>
      </c>
      <c r="E577" s="41">
        <f t="shared" si="86"/>
        <v>-0.12027347493711593</v>
      </c>
      <c r="F577" s="44">
        <f>LN(BETAW20T!C576/BETAW20T!C577)</f>
        <v>-5.4623344350741487E-3</v>
      </c>
      <c r="G577" s="43">
        <f>LN(BETAW20T!I576/BETAW20T!I577)</f>
        <v>-5.4844950393269564E-3</v>
      </c>
      <c r="H577" s="42">
        <f t="shared" si="87"/>
        <v>-2.2160604252807747E-5</v>
      </c>
      <c r="I577" s="41">
        <f>(BETAW20T!D576/BETAW20T!I576-1)*100</f>
        <v>4.5379330527284267E-3</v>
      </c>
      <c r="J577" s="40">
        <f>BETAW20T!L576*BETAW20T!I576/1000</f>
        <v>0</v>
      </c>
      <c r="K577" s="17">
        <f>BETAW20T!E576</f>
        <v>25.7</v>
      </c>
      <c r="L577" s="39">
        <f>BETAW20T!E576/BETAW20T!F576</f>
        <v>1.3526315789473684</v>
      </c>
    </row>
    <row r="578" spans="2:12" x14ac:dyDescent="0.3">
      <c r="B578" s="21">
        <f>BETAW20T!B577</f>
        <v>43572</v>
      </c>
      <c r="C578" s="46">
        <f>BETAW20T!C577/BETAW20T!C578*C579</f>
        <v>104.0857815792736</v>
      </c>
      <c r="D578" s="45">
        <f>BETAW20T!I577/BETAW20T!I578*D579</f>
        <v>103.96289784796143</v>
      </c>
      <c r="E578" s="41">
        <f t="shared" si="86"/>
        <v>-0.11806005531944663</v>
      </c>
      <c r="F578" s="44">
        <f>LN(BETAW20T!C577/BETAW20T!C578)</f>
        <v>2.5829484999324078E-3</v>
      </c>
      <c r="G578" s="43">
        <f>LN(BETAW20T!I577/BETAW20T!I578)</f>
        <v>2.5845434767325396E-3</v>
      </c>
      <c r="H578" s="42">
        <f t="shared" si="87"/>
        <v>1.5949768001318268E-6</v>
      </c>
      <c r="I578" s="41">
        <f>(BETAW20T!D577/BETAW20T!I577-1)*100</f>
        <v>-1.1252837698927376E-2</v>
      </c>
      <c r="J578" s="40">
        <f>BETAW20T!L577*BETAW20T!I577/1000</f>
        <v>0</v>
      </c>
      <c r="K578" s="17">
        <f>BETAW20T!E577</f>
        <v>49.6</v>
      </c>
      <c r="L578" s="39">
        <f>BETAW20T!E577/BETAW20T!F577</f>
        <v>3.8153846153846156</v>
      </c>
    </row>
    <row r="579" spans="2:12" x14ac:dyDescent="0.3">
      <c r="B579" s="21">
        <f>BETAW20T!B578</f>
        <v>43571</v>
      </c>
      <c r="C579" s="46">
        <f>BETAW20T!C578/BETAW20T!C579*C580</f>
        <v>103.8172802776745</v>
      </c>
      <c r="D579" s="45">
        <f>BETAW20T!I578/BETAW20T!I579*D580</f>
        <v>103.69454814861703</v>
      </c>
      <c r="E579" s="41">
        <f t="shared" si="86"/>
        <v>-0.11821936456937188</v>
      </c>
      <c r="F579" s="44">
        <f>LN(BETAW20T!C578/BETAW20T!C579)</f>
        <v>5.9160148786247422E-3</v>
      </c>
      <c r="G579" s="43">
        <f>LN(BETAW20T!I578/BETAW20T!I579)</f>
        <v>5.9071541675818941E-3</v>
      </c>
      <c r="H579" s="42">
        <f t="shared" si="87"/>
        <v>-8.8607110428481559E-6</v>
      </c>
      <c r="I579" s="41">
        <f>(BETAW20T!D578/BETAW20T!I578-1)*100</f>
        <v>-6.0918795482756138E-3</v>
      </c>
      <c r="J579" s="40">
        <f>BETAW20T!L578*BETAW20T!I578/1000</f>
        <v>0</v>
      </c>
      <c r="K579" s="17">
        <f>BETAW20T!E578</f>
        <v>37.799999999999997</v>
      </c>
      <c r="L579" s="39">
        <f>BETAW20T!E578/BETAW20T!F578</f>
        <v>3.78</v>
      </c>
    </row>
    <row r="580" spans="2:12" x14ac:dyDescent="0.3">
      <c r="B580" s="21">
        <f>BETAW20T!B579</f>
        <v>43570</v>
      </c>
      <c r="C580" s="46">
        <f>BETAW20T!C579/BETAW20T!C580*C581</f>
        <v>103.2049088880625</v>
      </c>
      <c r="D580" s="45">
        <f>BETAW20T!I579/BETAW20T!I580*D581</f>
        <v>103.08381409241385</v>
      </c>
      <c r="E580" s="41">
        <f t="shared" si="86"/>
        <v>-0.11733433705174434</v>
      </c>
      <c r="F580" s="44">
        <f>LN(BETAW20T!C579/BETAW20T!C580)</f>
        <v>-3.6088613237461515E-3</v>
      </c>
      <c r="G580" s="43">
        <f>LN(BETAW20T!I579/BETAW20T!I580)</f>
        <v>-3.6379827861782242E-3</v>
      </c>
      <c r="H580" s="42">
        <f t="shared" si="87"/>
        <v>-2.9121462432072677E-5</v>
      </c>
      <c r="I580" s="41">
        <f>(BETAW20T!D579/BETAW20T!I579-1)*100</f>
        <v>-3.9675687741880239E-4</v>
      </c>
      <c r="J580" s="40">
        <f>BETAW20T!L579*BETAW20T!I579/1000</f>
        <v>0</v>
      </c>
      <c r="K580" s="17">
        <f>BETAW20T!E579</f>
        <v>38.6</v>
      </c>
      <c r="L580" s="39">
        <f>BETAW20T!E579/BETAW20T!F579</f>
        <v>2.2705882352941176</v>
      </c>
    </row>
    <row r="581" spans="2:12" x14ac:dyDescent="0.3">
      <c r="B581" s="21">
        <f>BETAW20T!B580</f>
        <v>43567</v>
      </c>
      <c r="C581" s="46">
        <f>BETAW20T!C580/BETAW20T!C581*C582</f>
        <v>103.57803396553862</v>
      </c>
      <c r="D581" s="45">
        <f>BETAW20T!I580/BETAW20T!I581*D582</f>
        <v>103.45951421454089</v>
      </c>
      <c r="E581" s="41">
        <f t="shared" si="86"/>
        <v>-0.11442556540237625</v>
      </c>
      <c r="F581" s="44">
        <f>LN(BETAW20T!C580/BETAW20T!C581)</f>
        <v>-3.4813976509203638E-3</v>
      </c>
      <c r="G581" s="43">
        <f>LN(BETAW20T!I580/BETAW20T!I581)</f>
        <v>-3.5105901183177541E-3</v>
      </c>
      <c r="H581" s="42">
        <f t="shared" si="87"/>
        <v>-2.9192467397390256E-5</v>
      </c>
      <c r="I581" s="41">
        <f>(BETAW20T!D580/BETAW20T!I580-1)*100</f>
        <v>-7.6881242812798511E-3</v>
      </c>
      <c r="J581" s="40">
        <f>BETAW20T!L580*BETAW20T!I580/1000</f>
        <v>0</v>
      </c>
      <c r="K581" s="17">
        <f>BETAW20T!E580</f>
        <v>27.6</v>
      </c>
      <c r="L581" s="39">
        <f>BETAW20T!E580/BETAW20T!F580</f>
        <v>2.3000000000000003</v>
      </c>
    </row>
    <row r="582" spans="2:12" x14ac:dyDescent="0.3">
      <c r="B582" s="21">
        <f>BETAW20T!B581</f>
        <v>43566</v>
      </c>
      <c r="C582" s="46">
        <f>BETAW20T!C581/BETAW20T!C582*C583</f>
        <v>103.93925870831787</v>
      </c>
      <c r="D582" s="45">
        <f>BETAW20T!I581/BETAW20T!I582*D583</f>
        <v>103.82335643957506</v>
      </c>
      <c r="E582" s="41">
        <f t="shared" si="86"/>
        <v>-0.11150961646556601</v>
      </c>
      <c r="F582" s="44">
        <f>LN(BETAW20T!C581/BETAW20T!C582)</f>
        <v>-7.0616575603029497E-3</v>
      </c>
      <c r="G582" s="43">
        <f>LN(BETAW20T!I581/BETAW20T!I582)</f>
        <v>-7.0764065264560519E-3</v>
      </c>
      <c r="H582" s="42">
        <f t="shared" si="87"/>
        <v>-1.4748966153102158E-5</v>
      </c>
      <c r="I582" s="41">
        <f>(BETAW20T!D581/BETAW20T!I581-1)*100</f>
        <v>-3.5072097236743538E-3</v>
      </c>
      <c r="J582" s="40">
        <f>BETAW20T!L581*BETAW20T!I581/1000</f>
        <v>0</v>
      </c>
      <c r="K582" s="17">
        <f>BETAW20T!E581</f>
        <v>49.4</v>
      </c>
      <c r="L582" s="39">
        <f>BETAW20T!E581/BETAW20T!F581</f>
        <v>3.5285714285714285</v>
      </c>
    </row>
    <row r="583" spans="2:12" x14ac:dyDescent="0.3">
      <c r="B583" s="21">
        <f>BETAW20T!B582</f>
        <v>43565</v>
      </c>
      <c r="C583" s="46">
        <f>BETAW20T!C582/BETAW20T!C583*C584</f>
        <v>104.67583984132889</v>
      </c>
      <c r="D583" s="45">
        <f>BETAW20T!I582/BETAW20T!I583*D584</f>
        <v>104.56065836402828</v>
      </c>
      <c r="E583" s="41">
        <f t="shared" si="86"/>
        <v>-0.11003635363728836</v>
      </c>
      <c r="F583" s="44">
        <f>LN(BETAW20T!C582/BETAW20T!C583)</f>
        <v>1.0066843644640841E-2</v>
      </c>
      <c r="G583" s="43">
        <f>LN(BETAW20T!I582/BETAW20T!I583)</f>
        <v>1.0072025632843583E-2</v>
      </c>
      <c r="H583" s="42">
        <f t="shared" si="87"/>
        <v>5.1819882027417941E-6</v>
      </c>
      <c r="I583" s="41">
        <f>(BETAW20T!D582/BETAW20T!I582-1)*100</f>
        <v>-0.15532984920760828</v>
      </c>
      <c r="J583" s="40">
        <f>BETAW20T!L582*BETAW20T!I582/1000</f>
        <v>0</v>
      </c>
      <c r="K583" s="17">
        <f>BETAW20T!E582</f>
        <v>22.9</v>
      </c>
      <c r="L583" s="39">
        <f>BETAW20T!E582/BETAW20T!F582</f>
        <v>1.6357142857142857</v>
      </c>
    </row>
    <row r="584" spans="2:12" x14ac:dyDescent="0.3">
      <c r="B584" s="21">
        <f>BETAW20T!B583</f>
        <v>43564</v>
      </c>
      <c r="C584" s="46">
        <f>BETAW20T!C583/BETAW20T!C584*C585</f>
        <v>103.62737076980294</v>
      </c>
      <c r="D584" s="45">
        <f>BETAW20T!I583/BETAW20T!I584*D585</f>
        <v>103.51280658610527</v>
      </c>
      <c r="E584" s="41">
        <f t="shared" si="86"/>
        <v>-0.11055398090931146</v>
      </c>
      <c r="F584" s="44">
        <f>LN(BETAW20T!C583/BETAW20T!C584)</f>
        <v>3.5183033414208443E-3</v>
      </c>
      <c r="G584" s="43">
        <f>LN(BETAW20T!I583/BETAW20T!I584)</f>
        <v>3.5115825372884178E-3</v>
      </c>
      <c r="H584" s="42">
        <f t="shared" si="87"/>
        <v>-6.7208041324264348E-6</v>
      </c>
      <c r="I584" s="41">
        <f>(BETAW20T!D583/BETAW20T!I583-1)*100</f>
        <v>1.7045130964965516E-2</v>
      </c>
      <c r="J584" s="40">
        <f>BETAW20T!L583*BETAW20T!I583/1000</f>
        <v>0</v>
      </c>
      <c r="K584" s="17">
        <f>BETAW20T!E583</f>
        <v>78</v>
      </c>
      <c r="L584" s="39">
        <f>BETAW20T!E583/BETAW20T!F583</f>
        <v>3.7142857142857144</v>
      </c>
    </row>
    <row r="585" spans="2:12" x14ac:dyDescent="0.3">
      <c r="B585" s="21">
        <f>BETAW20T!B584</f>
        <v>43563</v>
      </c>
      <c r="C585" s="46">
        <f>BETAW20T!C584/BETAW20T!C585*C586</f>
        <v>103.26341886698899</v>
      </c>
      <c r="D585" s="45">
        <f>BETAW20T!I584/BETAW20T!I585*D586</f>
        <v>103.14995029489108</v>
      </c>
      <c r="E585" s="41">
        <f t="shared" si="86"/>
        <v>-0.10988264125174618</v>
      </c>
      <c r="F585" s="44">
        <f>LN(BETAW20T!C584/BETAW20T!C585)</f>
        <v>3.5861427309897614E-3</v>
      </c>
      <c r="G585" s="43">
        <f>LN(BETAW20T!I584/BETAW20T!I585)</f>
        <v>3.5445536623139231E-3</v>
      </c>
      <c r="H585" s="42">
        <f t="shared" si="87"/>
        <v>-4.1589068675838316E-5</v>
      </c>
      <c r="I585" s="41">
        <f>(BETAW20T!D584/BETAW20T!I584-1)*100</f>
        <v>1.196817488682278E-2</v>
      </c>
      <c r="J585" s="40">
        <f>BETAW20T!L584*BETAW20T!I584/1000</f>
        <v>0</v>
      </c>
      <c r="K585" s="17">
        <f>BETAW20T!E584</f>
        <v>25</v>
      </c>
      <c r="L585" s="39">
        <f>BETAW20T!E584/BETAW20T!F584</f>
        <v>2.5</v>
      </c>
    </row>
    <row r="586" spans="2:12" x14ac:dyDescent="0.3">
      <c r="B586" s="21">
        <f>BETAW20T!B585</f>
        <v>43560</v>
      </c>
      <c r="C586" s="46">
        <f>BETAW20T!C585/BETAW20T!C586*C587</f>
        <v>102.89376472046612</v>
      </c>
      <c r="D586" s="45">
        <f>BETAW20T!I585/BETAW20T!I586*D587</f>
        <v>102.78497697668442</v>
      </c>
      <c r="E586" s="41">
        <f t="shared" si="86"/>
        <v>-0.10572821791218212</v>
      </c>
      <c r="F586" s="44">
        <f>LN(BETAW20T!C585/BETAW20T!C586)</f>
        <v>-1.5829825234148647E-2</v>
      </c>
      <c r="G586" s="43">
        <f>LN(BETAW20T!I585/BETAW20T!I586)</f>
        <v>-1.5849006275833095E-2</v>
      </c>
      <c r="H586" s="42">
        <f t="shared" si="87"/>
        <v>-1.9181041684447619E-5</v>
      </c>
      <c r="I586" s="41">
        <f>(BETAW20T!D585/BETAW20T!I585-1)*100</f>
        <v>8.9151807081577772E-3</v>
      </c>
      <c r="J586" s="40">
        <f>BETAW20T!L585*BETAW20T!I585/1000</f>
        <v>0</v>
      </c>
      <c r="K586" s="17">
        <f>BETAW20T!E585</f>
        <v>83</v>
      </c>
      <c r="L586" s="39">
        <f>BETAW20T!E585/BETAW20T!F585</f>
        <v>2.6774193548387095</v>
      </c>
    </row>
    <row r="587" spans="2:12" x14ac:dyDescent="0.3">
      <c r="B587" s="21">
        <f>BETAW20T!B586</f>
        <v>43559</v>
      </c>
      <c r="C587" s="46">
        <f>BETAW20T!C586/BETAW20T!C587*C588</f>
        <v>104.53551506136111</v>
      </c>
      <c r="D587" s="45">
        <f>BETAW20T!I586/BETAW20T!I587*D588</f>
        <v>104.42699452352649</v>
      </c>
      <c r="E587" s="41">
        <f t="shared" si="86"/>
        <v>-0.10381212334480416</v>
      </c>
      <c r="F587" s="44">
        <f>LN(BETAW20T!C586/BETAW20T!C587)</f>
        <v>-7.9395774531448929E-3</v>
      </c>
      <c r="G587" s="43">
        <f>LN(BETAW20T!I586/BETAW20T!I587)</f>
        <v>-7.962567091498049E-3</v>
      </c>
      <c r="H587" s="42">
        <f t="shared" si="87"/>
        <v>-2.2989638353156094E-5</v>
      </c>
      <c r="I587" s="41">
        <f>(BETAW20T!D586/BETAW20T!I586-1)*100</f>
        <v>-2.3492828280180511E-3</v>
      </c>
      <c r="J587" s="40">
        <f>BETAW20T!L586*BETAW20T!I586/1000</f>
        <v>0</v>
      </c>
      <c r="K587" s="17">
        <f>BETAW20T!E586</f>
        <v>62</v>
      </c>
      <c r="L587" s="39">
        <f>BETAW20T!E586/BETAW20T!F586</f>
        <v>3.1</v>
      </c>
    </row>
    <row r="588" spans="2:12" x14ac:dyDescent="0.3">
      <c r="B588" s="21">
        <f>BETAW20T!B587</f>
        <v>43558</v>
      </c>
      <c r="C588" s="46">
        <f>BETAW20T!C587/BETAW20T!C588*C589</f>
        <v>105.36878641378458</v>
      </c>
      <c r="D588" s="45">
        <f>BETAW20T!I587/BETAW20T!I588*D589</f>
        <v>105.26182074264059</v>
      </c>
      <c r="E588" s="41">
        <f t="shared" si="86"/>
        <v>-0.10151551971371298</v>
      </c>
      <c r="F588" s="44">
        <f>LN(BETAW20T!C587/BETAW20T!C588)</f>
        <v>1.5273517326809757E-2</v>
      </c>
      <c r="G588" s="43">
        <f>LN(BETAW20T!I587/BETAW20T!I588)</f>
        <v>1.5286692540789338E-2</v>
      </c>
      <c r="H588" s="42">
        <f t="shared" si="87"/>
        <v>1.3175213979581268E-5</v>
      </c>
      <c r="I588" s="41">
        <f>(BETAW20T!D587/BETAW20T!I587-1)*100</f>
        <v>4.0068468302623117E-3</v>
      </c>
      <c r="J588" s="40">
        <f>BETAW20T!L587*BETAW20T!I587/1000</f>
        <v>0</v>
      </c>
      <c r="K588" s="17">
        <f>BETAW20T!E587</f>
        <v>231</v>
      </c>
      <c r="L588" s="39">
        <f>BETAW20T!E587/BETAW20T!F587</f>
        <v>15.4</v>
      </c>
    </row>
    <row r="589" spans="2:12" x14ac:dyDescent="0.3">
      <c r="B589" s="21">
        <f>BETAW20T!B588</f>
        <v>43557</v>
      </c>
      <c r="C589" s="46">
        <f>BETAW20T!C588/BETAW20T!C589*C590</f>
        <v>103.77166232800299</v>
      </c>
      <c r="D589" s="45">
        <f>BETAW20T!I588/BETAW20T!I589*D590</f>
        <v>103.6649521687507</v>
      </c>
      <c r="E589" s="41">
        <f t="shared" si="86"/>
        <v>-0.10283169495252098</v>
      </c>
      <c r="F589" s="44">
        <f>LN(BETAW20T!C588/BETAW20T!C589)</f>
        <v>1.2902939421742008E-2</v>
      </c>
      <c r="G589" s="43">
        <f>LN(BETAW20T!I588/BETAW20T!I589)</f>
        <v>1.2893244109503035E-2</v>
      </c>
      <c r="H589" s="42">
        <f t="shared" si="87"/>
        <v>-9.6953122389730612E-6</v>
      </c>
      <c r="I589" s="41">
        <f>(BETAW20T!D588/BETAW20T!I588-1)*100</f>
        <v>-2.911064981248046E-3</v>
      </c>
      <c r="J589" s="40">
        <f>BETAW20T!L588*BETAW20T!I588/1000</f>
        <v>0</v>
      </c>
      <c r="K589" s="17">
        <f>BETAW20T!E588</f>
        <v>277</v>
      </c>
      <c r="L589" s="39">
        <f>BETAW20T!E588/BETAW20T!F588</f>
        <v>12.590909090909092</v>
      </c>
    </row>
    <row r="590" spans="2:12" x14ac:dyDescent="0.3">
      <c r="B590" s="21">
        <f>BETAW20T!B589</f>
        <v>43556</v>
      </c>
      <c r="C590" s="46">
        <f>BETAW20T!C589/BETAW20T!C590*C591</f>
        <v>102.44130407834389</v>
      </c>
      <c r="D590" s="45">
        <f>BETAW20T!I589/BETAW20T!I590*D591</f>
        <v>102.33695413294281</v>
      </c>
      <c r="E590" s="41">
        <f t="shared" si="86"/>
        <v>-0.10186315601886653</v>
      </c>
      <c r="F590" s="44">
        <f>LN(BETAW20T!C589/BETAW20T!C590)</f>
        <v>1.2314224011604131E-2</v>
      </c>
      <c r="G590" s="43">
        <f>LN(BETAW20T!I589/BETAW20T!I590)</f>
        <v>1.2282997535998569E-2</v>
      </c>
      <c r="H590" s="42">
        <f t="shared" si="87"/>
        <v>-3.1226475605562395E-5</v>
      </c>
      <c r="I590" s="41">
        <f>(BETAW20T!D589/BETAW20T!I589-1)*100</f>
        <v>9.9093538637795575E-3</v>
      </c>
      <c r="J590" s="40">
        <f>BETAW20T!L589*BETAW20T!I589/1000</f>
        <v>0</v>
      </c>
      <c r="K590" s="17">
        <f>BETAW20T!E589</f>
        <v>186</v>
      </c>
      <c r="L590" s="39">
        <f>BETAW20T!E589/BETAW20T!F589</f>
        <v>10.941176470588236</v>
      </c>
    </row>
    <row r="591" spans="2:12" x14ac:dyDescent="0.3">
      <c r="B591" s="21">
        <f>BETAW20T!B590</f>
        <v>43553</v>
      </c>
      <c r="C591" s="46">
        <f>BETAW20T!C590/BETAW20T!C591*C592</f>
        <v>101.18755423329617</v>
      </c>
      <c r="D591" s="45">
        <f>BETAW20T!I590/BETAW20T!I591*D592</f>
        <v>101.08763795843217</v>
      </c>
      <c r="E591" s="41">
        <f t="shared" si="86"/>
        <v>-9.8743640580178926E-2</v>
      </c>
      <c r="F591" s="44">
        <f>LN(BETAW20T!C590/BETAW20T!C591)</f>
        <v>-7.2742683934627801E-4</v>
      </c>
      <c r="G591" s="43">
        <f>LN(BETAW20T!I590/BETAW20T!I591)</f>
        <v>-7.3191040997346198E-4</v>
      </c>
      <c r="H591" s="42">
        <f t="shared" si="87"/>
        <v>-4.4835706271839637E-6</v>
      </c>
      <c r="I591" s="41">
        <f>(BETAW20T!D590/BETAW20T!I590-1)*100</f>
        <v>-2.7586669997470281E-3</v>
      </c>
      <c r="J591" s="40">
        <f>BETAW20T!L590*BETAW20T!I590/1000</f>
        <v>0</v>
      </c>
      <c r="K591" s="17">
        <f>BETAW20T!E590</f>
        <v>78.7</v>
      </c>
      <c r="L591" s="39">
        <f>BETAW20T!E590/BETAW20T!F590</f>
        <v>5.6214285714285719</v>
      </c>
    </row>
    <row r="592" spans="2:12" x14ac:dyDescent="0.3">
      <c r="B592" s="21">
        <f>BETAW20T!B591</f>
        <v>43552</v>
      </c>
      <c r="C592" s="46">
        <f>BETAW20T!C591/BETAW20T!C592*C593</f>
        <v>101.26118755423332</v>
      </c>
      <c r="D592" s="45">
        <f>BETAW20T!I591/BETAW20T!I592*D593</f>
        <v>101.16165213554285</v>
      </c>
      <c r="E592" s="41">
        <f t="shared" si="86"/>
        <v>-9.8295725237429465E-2</v>
      </c>
      <c r="F592" s="44">
        <f>LN(BETAW20T!C591/BETAW20T!C592)</f>
        <v>-6.0211476265942601E-4</v>
      </c>
      <c r="G592" s="43">
        <f>LN(BETAW20T!I591/BETAW20T!I592)</f>
        <v>-6.2044285864219946E-4</v>
      </c>
      <c r="H592" s="42">
        <f t="shared" si="87"/>
        <v>-1.8328095982773451E-5</v>
      </c>
      <c r="I592" s="41">
        <f>(BETAW20T!D591/BETAW20T!I591-1)*100</f>
        <v>2.0635414529124319E-3</v>
      </c>
      <c r="J592" s="40">
        <f>BETAW20T!L591*BETAW20T!I591/1000</f>
        <v>0</v>
      </c>
      <c r="K592" s="17">
        <f>BETAW20T!E591</f>
        <v>14.5</v>
      </c>
      <c r="L592" s="39">
        <f>BETAW20T!E591/BETAW20T!F591</f>
        <v>2.4166666666666665</v>
      </c>
    </row>
    <row r="593" spans="2:12" x14ac:dyDescent="0.3">
      <c r="B593" s="21">
        <f>BETAW20T!B592</f>
        <v>43551</v>
      </c>
      <c r="C593" s="46">
        <f>BETAW20T!C592/BETAW20T!C593*C594</f>
        <v>101.322176769555</v>
      </c>
      <c r="D593" s="45">
        <f>BETAW20T!I592/BETAW20T!I593*D594</f>
        <v>101.22443663526197</v>
      </c>
      <c r="E593" s="41">
        <f t="shared" si="86"/>
        <v>-9.6464700433085415E-2</v>
      </c>
      <c r="F593" s="44">
        <f>LN(BETAW20T!C592/BETAW20T!C593)</f>
        <v>-4.2022459948106742E-3</v>
      </c>
      <c r="G593" s="43">
        <f>LN(BETAW20T!I592/BETAW20T!I593)</f>
        <v>-4.2161773370629685E-3</v>
      </c>
      <c r="H593" s="42">
        <f t="shared" si="87"/>
        <v>-1.3931342252294227E-5</v>
      </c>
      <c r="I593" s="41">
        <f>(BETAW20T!D592/BETAW20T!I592-1)*100</f>
        <v>-8.0053921083012014E-3</v>
      </c>
      <c r="J593" s="40">
        <f>BETAW20T!L592*BETAW20T!I592/1000</f>
        <v>0</v>
      </c>
      <c r="K593" s="17">
        <f>BETAW20T!E592</f>
        <v>53.5</v>
      </c>
      <c r="L593" s="39">
        <f>BETAW20T!E592/BETAW20T!F592</f>
        <v>3.8214285714285716</v>
      </c>
    </row>
    <row r="594" spans="2:12" x14ac:dyDescent="0.3">
      <c r="B594" s="21">
        <f>BETAW20T!B593</f>
        <v>43550</v>
      </c>
      <c r="C594" s="46">
        <f>BETAW20T!C593/BETAW20T!C594*C595</f>
        <v>101.74885335316725</v>
      </c>
      <c r="D594" s="45">
        <f>BETAW20T!I593/BETAW20T!I594*D595</f>
        <v>101.65211776716491</v>
      </c>
      <c r="E594" s="41">
        <f t="shared" ref="E594:E651" si="88">(D594/C594-1)*100</f>
        <v>-9.5072900395809512E-2</v>
      </c>
      <c r="F594" s="44">
        <f>LN(BETAW20T!C593/BETAW20T!C594)</f>
        <v>5.2304658208535762E-3</v>
      </c>
      <c r="G594" s="43">
        <f>LN(BETAW20T!I593/BETAW20T!I594)</f>
        <v>5.2220514061655093E-3</v>
      </c>
      <c r="H594" s="42">
        <f t="shared" ref="H594:H650" si="89">G594-F594</f>
        <v>-8.4144146880668624E-6</v>
      </c>
      <c r="I594" s="41">
        <f>(BETAW20T!D593/BETAW20T!I593-1)*100</f>
        <v>1.1077815734483742E-2</v>
      </c>
      <c r="J594" s="40">
        <f>BETAW20T!L593*BETAW20T!I593/1000</f>
        <v>0</v>
      </c>
      <c r="K594" s="17">
        <f>BETAW20T!E593</f>
        <v>38</v>
      </c>
      <c r="L594" s="39">
        <f>BETAW20T!E593/BETAW20T!F593</f>
        <v>3.1666666666666665</v>
      </c>
    </row>
    <row r="595" spans="2:12" x14ac:dyDescent="0.3">
      <c r="B595" s="21">
        <f>BETAW20T!B594</f>
        <v>43549</v>
      </c>
      <c r="C595" s="46">
        <f>BETAW20T!C594/BETAW20T!C595*C596</f>
        <v>101.21804884095701</v>
      </c>
      <c r="D595" s="45">
        <f>BETAW20T!I594/BETAW20T!I595*D596</f>
        <v>101.12266879068959</v>
      </c>
      <c r="E595" s="41">
        <f t="shared" si="88"/>
        <v>-9.4232255373039031E-2</v>
      </c>
      <c r="F595" s="44">
        <f>LN(BETAW20T!C594/BETAW20T!C595)</f>
        <v>-2.7224745577220997E-3</v>
      </c>
      <c r="G595" s="43">
        <f>LN(BETAW20T!I594/BETAW20T!I595)</f>
        <v>-2.7527136121880693E-3</v>
      </c>
      <c r="H595" s="42">
        <f t="shared" si="89"/>
        <v>-3.0239054465969542E-5</v>
      </c>
      <c r="I595" s="41">
        <f>(BETAW20T!D594/BETAW20T!I594-1)*100</f>
        <v>1.4610048014818133E-2</v>
      </c>
      <c r="J595" s="40">
        <f>BETAW20T!L594*BETAW20T!I594/1000</f>
        <v>0</v>
      </c>
      <c r="K595" s="17">
        <f>BETAW20T!E594</f>
        <v>557</v>
      </c>
      <c r="L595" s="39">
        <f>BETAW20T!E594/BETAW20T!F594</f>
        <v>11.36734693877551</v>
      </c>
    </row>
    <row r="596" spans="2:12" x14ac:dyDescent="0.3">
      <c r="B596" s="21">
        <f>BETAW20T!B595</f>
        <v>43546</v>
      </c>
      <c r="C596" s="46">
        <f>BETAW20T!C595/BETAW20T!C596*C597</f>
        <v>101.49398785174169</v>
      </c>
      <c r="D596" s="45">
        <f>BETAW20T!I595/BETAW20T!I596*D597</f>
        <v>101.40141401444198</v>
      </c>
      <c r="E596" s="41">
        <f t="shared" si="88"/>
        <v>-9.1211153743353535E-2</v>
      </c>
      <c r="F596" s="44">
        <f>LN(BETAW20T!C595/BETAW20T!C596)</f>
        <v>-1.7069922832855723E-2</v>
      </c>
      <c r="G596" s="43">
        <f>LN(BETAW20T!I595/BETAW20T!I596)</f>
        <v>-1.709946155376214E-2</v>
      </c>
      <c r="H596" s="42">
        <f t="shared" si="89"/>
        <v>-2.9538720906416988E-5</v>
      </c>
      <c r="I596" s="41">
        <f>(BETAW20T!D595/BETAW20T!I595-1)*100</f>
        <v>-9.894173016777863E-4</v>
      </c>
      <c r="J596" s="40">
        <f>BETAW20T!L595*BETAW20T!I595/1000</f>
        <v>0</v>
      </c>
      <c r="K596" s="17">
        <f>BETAW20T!E595</f>
        <v>63</v>
      </c>
      <c r="L596" s="39">
        <f>BETAW20T!E595/BETAW20T!F595</f>
        <v>2.25</v>
      </c>
    </row>
    <row r="597" spans="2:12" x14ac:dyDescent="0.3">
      <c r="B597" s="21">
        <f>BETAW20T!B596</f>
        <v>43545</v>
      </c>
      <c r="C597" s="46">
        <f>BETAW20T!C596/BETAW20T!C597*C598</f>
        <v>103.24135366307179</v>
      </c>
      <c r="D597" s="45">
        <f>BETAW20T!I596/BETAW20T!I597*D598</f>
        <v>103.15023291419622</v>
      </c>
      <c r="E597" s="41">
        <f t="shared" si="88"/>
        <v>-8.8259932326095747E-2</v>
      </c>
      <c r="F597" s="44">
        <f>LN(BETAW20T!C596/BETAW20T!C597)</f>
        <v>3.0496187563871487E-3</v>
      </c>
      <c r="G597" s="43">
        <f>LN(BETAW20T!I596/BETAW20T!I597)</f>
        <v>3.0453982070751005E-3</v>
      </c>
      <c r="H597" s="42">
        <f t="shared" si="89"/>
        <v>-4.2205493120481968E-6</v>
      </c>
      <c r="I597" s="41">
        <f>(BETAW20T!D596/BETAW20T!I596-1)*100</f>
        <v>1.1694154051844485E-2</v>
      </c>
      <c r="J597" s="40">
        <f>BETAW20T!L596*BETAW20T!I596/1000</f>
        <v>0</v>
      </c>
      <c r="K597" s="17">
        <f>BETAW20T!E596</f>
        <v>18</v>
      </c>
      <c r="L597" s="39">
        <f>BETAW20T!E596/BETAW20T!F596</f>
        <v>2</v>
      </c>
    </row>
    <row r="598" spans="2:12" x14ac:dyDescent="0.3">
      <c r="B598" s="21">
        <f>BETAW20T!B597</f>
        <v>43544</v>
      </c>
      <c r="C598" s="46">
        <f>BETAW20T!C597/BETAW20T!C598*C599</f>
        <v>102.92698648816169</v>
      </c>
      <c r="D598" s="45">
        <f>BETAW20T!I597/BETAW20T!I598*D599</f>
        <v>102.83657722547129</v>
      </c>
      <c r="E598" s="41">
        <f t="shared" si="88"/>
        <v>-8.7838249010430136E-2</v>
      </c>
      <c r="F598" s="44">
        <f>LN(BETAW20T!C597/BETAW20T!C598)</f>
        <v>-2.4806873798802339E-4</v>
      </c>
      <c r="G598" s="43">
        <f>LN(BETAW20T!I597/BETAW20T!I598)</f>
        <v>-2.630833951862218E-4</v>
      </c>
      <c r="H598" s="42">
        <f t="shared" si="89"/>
        <v>-1.5014657198198411E-5</v>
      </c>
      <c r="I598" s="41">
        <f>(BETAW20T!D597/BETAW20T!I597-1)*100</f>
        <v>9.8766333499478165E-3</v>
      </c>
      <c r="J598" s="40">
        <f>BETAW20T!L597*BETAW20T!I597/1000</f>
        <v>0</v>
      </c>
      <c r="K598" s="17">
        <f>BETAW20T!E597</f>
        <v>18</v>
      </c>
      <c r="L598" s="39">
        <f>BETAW20T!E597/BETAW20T!F597</f>
        <v>1.6363636363636365</v>
      </c>
    </row>
    <row r="599" spans="2:12" x14ac:dyDescent="0.3">
      <c r="B599" s="21">
        <f>BETAW20T!B598</f>
        <v>43543</v>
      </c>
      <c r="C599" s="46">
        <f>BETAW20T!C598/BETAW20T!C599*C600</f>
        <v>102.95252262303214</v>
      </c>
      <c r="D599" s="45">
        <f>BETAW20T!I598/BETAW20T!I599*D600</f>
        <v>102.86363538047668</v>
      </c>
      <c r="E599" s="41">
        <f t="shared" si="88"/>
        <v>-8.6338090889648278E-2</v>
      </c>
      <c r="F599" s="44">
        <f>LN(BETAW20T!C598/BETAW20T!C599)</f>
        <v>2.7997611604906516E-3</v>
      </c>
      <c r="G599" s="43">
        <f>LN(BETAW20T!I598/BETAW20T!I599)</f>
        <v>2.7895807964235962E-3</v>
      </c>
      <c r="H599" s="42">
        <f t="shared" si="89"/>
        <v>-1.0180364067055407E-5</v>
      </c>
      <c r="I599" s="41">
        <f>(BETAW20T!D598/BETAW20T!I598-1)*100</f>
        <v>9.1338631552861926E-3</v>
      </c>
      <c r="J599" s="40">
        <f>BETAW20T!L598*BETAW20T!I598/1000</f>
        <v>0</v>
      </c>
      <c r="K599" s="17">
        <f>BETAW20T!E598</f>
        <v>42</v>
      </c>
      <c r="L599" s="39">
        <f>BETAW20T!E598/BETAW20T!F598</f>
        <v>3.5</v>
      </c>
    </row>
    <row r="600" spans="2:12" x14ac:dyDescent="0.3">
      <c r="B600" s="21">
        <f>BETAW20T!B599</f>
        <v>43542</v>
      </c>
      <c r="C600" s="46">
        <f>BETAW20T!C599/BETAW20T!C600*C601</f>
        <v>102.66468327755054</v>
      </c>
      <c r="D600" s="45">
        <f>BETAW20T!I599/BETAW20T!I600*D601</f>
        <v>102.57708881678438</v>
      </c>
      <c r="E600" s="41">
        <f t="shared" si="88"/>
        <v>-8.5320928258592055E-2</v>
      </c>
      <c r="F600" s="44">
        <f>LN(BETAW20T!C599/BETAW20T!C600)</f>
        <v>-1.7385677143476105E-4</v>
      </c>
      <c r="G600" s="43">
        <f>LN(BETAW20T!I599/BETAW20T!I600)</f>
        <v>-2.031594235373413E-4</v>
      </c>
      <c r="H600" s="42">
        <f t="shared" si="89"/>
        <v>-2.9302652102580252E-5</v>
      </c>
      <c r="I600" s="41">
        <f>(BETAW20T!D599/BETAW20T!I599-1)*100</f>
        <v>6.5095727441066842E-3</v>
      </c>
      <c r="J600" s="40">
        <f>BETAW20T!L599*BETAW20T!I599/1000</f>
        <v>0</v>
      </c>
      <c r="K600" s="17">
        <f>BETAW20T!E599</f>
        <v>918</v>
      </c>
      <c r="L600" s="39">
        <f>BETAW20T!E599/BETAW20T!F599</f>
        <v>30.6</v>
      </c>
    </row>
    <row r="601" spans="2:12" x14ac:dyDescent="0.3">
      <c r="B601" s="21">
        <f>BETAW20T!B600</f>
        <v>43539</v>
      </c>
      <c r="C601" s="46">
        <f>BETAW20T!C600/BETAW20T!C601*C602</f>
        <v>102.68253377959591</v>
      </c>
      <c r="D601" s="45">
        <f>BETAW20T!I600/BETAW20T!I601*D602</f>
        <v>102.59793043603052</v>
      </c>
      <c r="E601" s="41">
        <f t="shared" si="88"/>
        <v>-8.2393120281765153E-2</v>
      </c>
      <c r="F601" s="44">
        <f>LN(BETAW20T!C600/BETAW20T!C601)</f>
        <v>1.1561861184139948E-2</v>
      </c>
      <c r="G601" s="43">
        <f>LN(BETAW20T!I600/BETAW20T!I601)</f>
        <v>1.1566146942259868E-2</v>
      </c>
      <c r="H601" s="42">
        <f t="shared" si="89"/>
        <v>4.2857581199207129E-6</v>
      </c>
      <c r="I601" s="41">
        <f>(BETAW20T!D600/BETAW20T!I600-1)*100</f>
        <v>1.182528529863891E-2</v>
      </c>
      <c r="J601" s="40">
        <f>BETAW20T!L600*BETAW20T!I600/1000</f>
        <v>0</v>
      </c>
      <c r="K601" s="17">
        <f>BETAW20T!E600</f>
        <v>118</v>
      </c>
      <c r="L601" s="39">
        <f>BETAW20T!E600/BETAW20T!F600</f>
        <v>5.3636363636363633</v>
      </c>
    </row>
    <row r="602" spans="2:12" x14ac:dyDescent="0.3">
      <c r="B602" s="21">
        <f>BETAW20T!B601</f>
        <v>43538</v>
      </c>
      <c r="C602" s="46">
        <f>BETAW20T!C601/BETAW20T!C602*C603</f>
        <v>101.50216933184582</v>
      </c>
      <c r="D602" s="45">
        <f>BETAW20T!I601/BETAW20T!I602*D603</f>
        <v>101.41810387298604</v>
      </c>
      <c r="E602" s="41">
        <f t="shared" si="88"/>
        <v>-8.2821342059147263E-2</v>
      </c>
      <c r="F602" s="44">
        <f>LN(BETAW20T!C601/BETAW20T!C602)</f>
        <v>1.936369375713491E-3</v>
      </c>
      <c r="G602" s="43">
        <f>LN(BETAW20T!I601/BETAW20T!I602)</f>
        <v>1.9298201042742661E-3</v>
      </c>
      <c r="H602" s="42">
        <f t="shared" si="89"/>
        <v>-6.5492714392248377E-6</v>
      </c>
      <c r="I602" s="41">
        <f>(BETAW20T!D601/BETAW20T!I601-1)*100</f>
        <v>8.4833427251629345E-3</v>
      </c>
      <c r="J602" s="40">
        <f>BETAW20T!L601*BETAW20T!I601/1000</f>
        <v>501.36746727943819</v>
      </c>
      <c r="K602" s="17">
        <f>BETAW20T!E601</f>
        <v>48</v>
      </c>
      <c r="L602" s="39">
        <f>BETAW20T!E601/BETAW20T!F601</f>
        <v>2.6666666666666665</v>
      </c>
    </row>
    <row r="603" spans="2:12" x14ac:dyDescent="0.3">
      <c r="B603" s="21">
        <f>BETAW20T!B602</f>
        <v>43537</v>
      </c>
      <c r="C603" s="46">
        <f>BETAW20T!C602/BETAW20T!C603*C604</f>
        <v>101.30581380934676</v>
      </c>
      <c r="D603" s="45">
        <f>BETAW20T!I602/BETAW20T!I603*D604</f>
        <v>101.22257390670734</v>
      </c>
      <c r="E603" s="41">
        <f t="shared" si="88"/>
        <v>-8.2166955191809166E-2</v>
      </c>
      <c r="F603" s="44">
        <f>LN(BETAW20T!C602/BETAW20T!C603)</f>
        <v>2.0284032304881371E-3</v>
      </c>
      <c r="G603" s="43">
        <f>LN(BETAW20T!I602/BETAW20T!I603)</f>
        <v>2.010189367647333E-3</v>
      </c>
      <c r="H603" s="42">
        <f t="shared" si="89"/>
        <v>-1.8213862840804011E-5</v>
      </c>
      <c r="I603" s="41">
        <f>(BETAW20T!D602/BETAW20T!I602-1)*100</f>
        <v>-6.1653090477453709E-3</v>
      </c>
      <c r="J603" s="40">
        <f>BETAW20T!L602*BETAW20T!I602/1000</f>
        <v>500.40085125895769</v>
      </c>
      <c r="K603" s="17">
        <f>BETAW20T!E602</f>
        <v>37</v>
      </c>
      <c r="L603" s="39">
        <f>BETAW20T!E602/BETAW20T!F602</f>
        <v>3.0833333333333335</v>
      </c>
    </row>
    <row r="604" spans="2:12" x14ac:dyDescent="0.3">
      <c r="B604" s="21">
        <f>BETAW20T!B603</f>
        <v>43536</v>
      </c>
      <c r="C604" s="46">
        <f>BETAW20T!C603/BETAW20T!C604*C605</f>
        <v>101.10053303582499</v>
      </c>
      <c r="D604" s="45">
        <f>BETAW20T!I603/BETAW20T!I604*D605</f>
        <v>101.01930174109675</v>
      </c>
      <c r="E604" s="41">
        <f t="shared" si="88"/>
        <v>-8.0347048911655339E-2</v>
      </c>
      <c r="F604" s="44">
        <f>LN(BETAW20T!C603/BETAW20T!C604)</f>
        <v>4.2883556557937984E-3</v>
      </c>
      <c r="G604" s="43">
        <f>LN(BETAW20T!I603/BETAW20T!I604)</f>
        <v>4.2734468980152691E-3</v>
      </c>
      <c r="H604" s="42">
        <f t="shared" si="89"/>
        <v>-1.490875777852927E-5</v>
      </c>
      <c r="I604" s="41">
        <f>(BETAW20T!D603/BETAW20T!I603-1)*100</f>
        <v>1.2823264239814058E-2</v>
      </c>
      <c r="J604" s="40">
        <f>BETAW20T!L603*BETAW20T!I603/1000</f>
        <v>0</v>
      </c>
      <c r="K604" s="17">
        <f>BETAW20T!E603</f>
        <v>34</v>
      </c>
      <c r="L604" s="39">
        <f>BETAW20T!E603/BETAW20T!F603</f>
        <v>2.2666666666666666</v>
      </c>
    </row>
    <row r="605" spans="2:12" x14ac:dyDescent="0.3">
      <c r="B605" s="21">
        <f>BETAW20T!B604</f>
        <v>43535</v>
      </c>
      <c r="C605" s="46">
        <f>BETAW20T!C604/BETAW20T!C605*C606</f>
        <v>100.6679062848643</v>
      </c>
      <c r="D605" s="45">
        <f>BETAW20T!I604/BETAW20T!I605*D606</f>
        <v>100.58852223169761</v>
      </c>
      <c r="E605" s="41">
        <f t="shared" si="88"/>
        <v>-7.8857359903816704E-2</v>
      </c>
      <c r="F605" s="44">
        <f>LN(BETAW20T!C604/BETAW20T!C605)</f>
        <v>5.4442416173757717E-4</v>
      </c>
      <c r="G605" s="43">
        <f>LN(BETAW20T!I604/BETAW20T!I605)</f>
        <v>5.0001851611948588E-4</v>
      </c>
      <c r="H605" s="42">
        <f t="shared" si="89"/>
        <v>-4.4405645618091289E-5</v>
      </c>
      <c r="I605" s="41">
        <f>(BETAW20T!D604/BETAW20T!I604-1)*100</f>
        <v>-3.2925206508438443E-3</v>
      </c>
      <c r="J605" s="40">
        <f>BETAW20T!L604*BETAW20T!I604/1000</f>
        <v>0</v>
      </c>
      <c r="K605" s="17">
        <f>BETAW20T!E604</f>
        <v>757</v>
      </c>
      <c r="L605" s="39">
        <f>BETAW20T!E604/BETAW20T!F604</f>
        <v>26.103448275862068</v>
      </c>
    </row>
    <row r="606" spans="2:12" x14ac:dyDescent="0.3">
      <c r="B606" s="21">
        <f>BETAW20T!B605</f>
        <v>43532</v>
      </c>
      <c r="C606" s="46">
        <f>BETAW20T!C605/BETAW20T!C606*C607</f>
        <v>100.61311516053058</v>
      </c>
      <c r="D606" s="45">
        <f>BETAW20T!I605/BETAW20T!I606*D607</f>
        <v>100.53823868047365</v>
      </c>
      <c r="E606" s="41">
        <f t="shared" si="88"/>
        <v>-7.4420198537195059E-2</v>
      </c>
      <c r="F606" s="44">
        <f>LN(BETAW20T!C605/BETAW20T!C606)</f>
        <v>-4.131190664856248E-3</v>
      </c>
      <c r="G606" s="43">
        <f>LN(BETAW20T!I605/BETAW20T!I606)</f>
        <v>-4.1361603324303123E-3</v>
      </c>
      <c r="H606" s="42">
        <f t="shared" si="89"/>
        <v>-4.9696675740642376E-6</v>
      </c>
      <c r="I606" s="41">
        <f>(BETAW20T!D605/BETAW20T!I605-1)*100</f>
        <v>-5.5918233176299736E-3</v>
      </c>
      <c r="J606" s="40">
        <f>BETAW20T!L605*BETAW20T!I605/1000</f>
        <v>0</v>
      </c>
      <c r="K606" s="17">
        <f>BETAW20T!E605</f>
        <v>101</v>
      </c>
      <c r="L606" s="39">
        <f>BETAW20T!E605/BETAW20T!F605</f>
        <v>2.5897435897435899</v>
      </c>
    </row>
    <row r="607" spans="2:12" x14ac:dyDescent="0.3">
      <c r="B607" s="21">
        <f>BETAW20T!B606</f>
        <v>43531</v>
      </c>
      <c r="C607" s="46">
        <f>BETAW20T!C606/BETAW20T!C607*C608</f>
        <v>101.02962687492256</v>
      </c>
      <c r="D607" s="45">
        <f>BETAW20T!I606/BETAW20T!I607*D608</f>
        <v>100.95494213727656</v>
      </c>
      <c r="E607" s="41">
        <f t="shared" si="88"/>
        <v>-7.3923600389469435E-2</v>
      </c>
      <c r="F607" s="44">
        <f>LN(BETAW20T!C606/BETAW20T!C607)</f>
        <v>-8.0581834373946847E-3</v>
      </c>
      <c r="G607" s="43">
        <f>LN(BETAW20T!I606/BETAW20T!I607)</f>
        <v>-8.062685484812572E-3</v>
      </c>
      <c r="H607" s="42">
        <f t="shared" si="89"/>
        <v>-4.5020474178873032E-6</v>
      </c>
      <c r="I607" s="41">
        <f>(BETAW20T!D606/BETAW20T!I606-1)*100</f>
        <v>-1.5618702731146072E-3</v>
      </c>
      <c r="J607" s="40">
        <f>BETAW20T!L606*BETAW20T!I606/1000</f>
        <v>0</v>
      </c>
      <c r="K607" s="17">
        <f>BETAW20T!E606</f>
        <v>65</v>
      </c>
      <c r="L607" s="39">
        <f>BETAW20T!E606/BETAW20T!F606</f>
        <v>2.5</v>
      </c>
    </row>
    <row r="608" spans="2:12" x14ac:dyDescent="0.3">
      <c r="B608" s="21">
        <f>BETAW20T!B607</f>
        <v>43530</v>
      </c>
      <c r="C608" s="46">
        <f>BETAW20T!C607/BETAW20T!C608*C609</f>
        <v>101.84703111441679</v>
      </c>
      <c r="D608" s="45">
        <f>BETAW20T!I607/BETAW20T!I608*D609</f>
        <v>101.77220030436744</v>
      </c>
      <c r="E608" s="41">
        <f t="shared" si="88"/>
        <v>-7.3473727442563419E-2</v>
      </c>
      <c r="F608" s="44">
        <f>LN(BETAW20T!C607/BETAW20T!C608)</f>
        <v>2.5128917678623472E-3</v>
      </c>
      <c r="G608" s="43">
        <f>LN(BETAW20T!I607/BETAW20T!I608)</f>
        <v>2.4920033750573155E-3</v>
      </c>
      <c r="H608" s="42">
        <f t="shared" si="89"/>
        <v>-2.0888392805031714E-5</v>
      </c>
      <c r="I608" s="41">
        <f>(BETAW20T!D607/BETAW20T!I607-1)*100</f>
        <v>-3.571264877522129E-3</v>
      </c>
      <c r="J608" s="40">
        <f>BETAW20T!L607*BETAW20T!I607/1000</f>
        <v>0</v>
      </c>
      <c r="K608" s="17">
        <f>BETAW20T!E607</f>
        <v>20</v>
      </c>
      <c r="L608" s="39">
        <f>BETAW20T!E607/BETAW20T!F607</f>
        <v>1.6666666666666667</v>
      </c>
    </row>
    <row r="609" spans="2:12" x14ac:dyDescent="0.3">
      <c r="B609" s="21">
        <f>BETAW20T!B608</f>
        <v>43529</v>
      </c>
      <c r="C609" s="46">
        <f>BETAW20T!C608/BETAW20T!C609*C610</f>
        <v>101.59142184207266</v>
      </c>
      <c r="D609" s="45">
        <f>BETAW20T!I608/BETAW20T!I609*D610</f>
        <v>101.51889938218336</v>
      </c>
      <c r="E609" s="41">
        <f t="shared" si="88"/>
        <v>-7.1386401109774233E-2</v>
      </c>
      <c r="F609" s="44">
        <f>LN(BETAW20T!C608/BETAW20T!C609)</f>
        <v>-2.8949998652931957E-3</v>
      </c>
      <c r="G609" s="43">
        <f>LN(BETAW20T!I608/BETAW20T!I609)</f>
        <v>-2.8998588997133793E-3</v>
      </c>
      <c r="H609" s="42">
        <f t="shared" si="89"/>
        <v>-4.8590344201835702E-6</v>
      </c>
      <c r="I609" s="41">
        <f>(BETAW20T!D608/BETAW20T!I608-1)*100</f>
        <v>1.2800852137062613E-2</v>
      </c>
      <c r="J609" s="40">
        <f>BETAW20T!L608*BETAW20T!I608/1000</f>
        <v>0</v>
      </c>
      <c r="K609" s="17">
        <f>BETAW20T!E608</f>
        <v>38</v>
      </c>
      <c r="L609" s="39">
        <f>BETAW20T!E608/BETAW20T!F608</f>
        <v>2.2352941176470589</v>
      </c>
    </row>
    <row r="610" spans="2:12" x14ac:dyDescent="0.3">
      <c r="B610" s="21">
        <f>BETAW20T!B609</f>
        <v>43528</v>
      </c>
      <c r="C610" s="46">
        <f>BETAW20T!C609/BETAW20T!C610*C611</f>
        <v>101.88595512582127</v>
      </c>
      <c r="D610" s="45">
        <f>BETAW20T!I609/BETAW20T!I610*D611</f>
        <v>101.81371712437468</v>
      </c>
      <c r="E610" s="41">
        <f t="shared" si="88"/>
        <v>-7.0900843357046828E-2</v>
      </c>
      <c r="F610" s="44">
        <f>LN(BETAW20T!C609/BETAW20T!C610)</f>
        <v>-2.1584788193715772E-3</v>
      </c>
      <c r="G610" s="43">
        <f>LN(BETAW20T!I609/BETAW20T!I610)</f>
        <v>-2.2104964865002478E-3</v>
      </c>
      <c r="H610" s="42">
        <f t="shared" si="89"/>
        <v>-5.2017667128670571E-5</v>
      </c>
      <c r="I610" s="41">
        <f>(BETAW20T!D609/BETAW20T!I609-1)*100</f>
        <v>7.3096232896308067E-3</v>
      </c>
      <c r="J610" s="40">
        <f>BETAW20T!L609*BETAW20T!I609/1000</f>
        <v>0</v>
      </c>
      <c r="K610" s="17">
        <f>BETAW20T!E609</f>
        <v>69.5</v>
      </c>
      <c r="L610" s="39">
        <f>BETAW20T!E609/BETAW20T!F609</f>
        <v>2.106060606060606</v>
      </c>
    </row>
    <row r="611" spans="2:12" x14ac:dyDescent="0.3">
      <c r="B611" s="21">
        <f>BETAW20T!B610</f>
        <v>43525</v>
      </c>
      <c r="C611" s="46">
        <f>BETAW20T!C610/BETAW20T!C611*C612</f>
        <v>102.10611131771418</v>
      </c>
      <c r="D611" s="45">
        <f>BETAW20T!I610/BETAW20T!I611*D612</f>
        <v>102.039024917655</v>
      </c>
      <c r="E611" s="41">
        <f t="shared" si="88"/>
        <v>-6.5702629542352398E-2</v>
      </c>
      <c r="F611" s="44">
        <f>LN(BETAW20T!C610/BETAW20T!C611)</f>
        <v>3.6428103470074384E-4</v>
      </c>
      <c r="G611" s="43">
        <f>LN(BETAW20T!I610/BETAW20T!I611)</f>
        <v>3.6577812411007213E-4</v>
      </c>
      <c r="H611" s="42">
        <f t="shared" si="89"/>
        <v>1.4970894093282918E-6</v>
      </c>
      <c r="I611" s="41">
        <f>(BETAW20T!D610/BETAW20T!I610-1)*100</f>
        <v>-7.3416009064741772E-3</v>
      </c>
      <c r="J611" s="40">
        <f>BETAW20T!L610*BETAW20T!I610/1000</f>
        <v>0</v>
      </c>
      <c r="K611" s="17">
        <f>BETAW20T!E610</f>
        <v>24</v>
      </c>
      <c r="L611" s="39">
        <f>BETAW20T!E610/BETAW20T!F610</f>
        <v>1.7142857142857142</v>
      </c>
    </row>
    <row r="612" spans="2:12" x14ac:dyDescent="0.3">
      <c r="B612" s="21">
        <f>BETAW20T!B611</f>
        <v>43524</v>
      </c>
      <c r="C612" s="46">
        <f>BETAW20T!C611/BETAW20T!C612*C613</f>
        <v>102.06892277178633</v>
      </c>
      <c r="D612" s="45">
        <f>BETAW20T!I611/BETAW20T!I612*D613</f>
        <v>102.00170809978847</v>
      </c>
      <c r="E612" s="41">
        <f t="shared" si="88"/>
        <v>-6.5852240008590357E-2</v>
      </c>
      <c r="F612" s="44">
        <f>LN(BETAW20T!C611/BETAW20T!C612)</f>
        <v>-6.7502928499399103E-4</v>
      </c>
      <c r="G612" s="43">
        <f>LN(BETAW20T!I611/BETAW20T!I612)</f>
        <v>-6.8090661109393251E-4</v>
      </c>
      <c r="H612" s="42">
        <f t="shared" si="89"/>
        <v>-5.8773260999414817E-6</v>
      </c>
      <c r="I612" s="41">
        <f>(BETAW20T!D611/BETAW20T!I611-1)*100</f>
        <v>3.4594840993884546E-3</v>
      </c>
      <c r="J612" s="40">
        <f>BETAW20T!L611*BETAW20T!I611/1000</f>
        <v>0</v>
      </c>
      <c r="K612" s="17">
        <f>BETAW20T!E611</f>
        <v>149</v>
      </c>
      <c r="L612" s="39">
        <f>BETAW20T!E611/BETAW20T!F611</f>
        <v>9.3125</v>
      </c>
    </row>
    <row r="613" spans="2:12" x14ac:dyDescent="0.3">
      <c r="B613" s="21">
        <f>BETAW20T!B612</f>
        <v>43523</v>
      </c>
      <c r="C613" s="46">
        <f>BETAW20T!C612/BETAW20T!C613*C614</f>
        <v>102.13784554357262</v>
      </c>
      <c r="D613" s="45">
        <f>BETAW20T!I612/BETAW20T!I613*D614</f>
        <v>102.07118538826468</v>
      </c>
      <c r="E613" s="41">
        <f t="shared" si="88"/>
        <v>-6.5264892707672661E-2</v>
      </c>
      <c r="F613" s="44">
        <f>LN(BETAW20T!C612/BETAW20T!C613)</f>
        <v>-1.3671581781209769E-2</v>
      </c>
      <c r="G613" s="43">
        <f>LN(BETAW20T!I612/BETAW20T!I613)</f>
        <v>-1.3678037216151144E-2</v>
      </c>
      <c r="H613" s="42">
        <f t="shared" si="89"/>
        <v>-6.4554349413752793E-6</v>
      </c>
      <c r="I613" s="41">
        <f>(BETAW20T!D612/BETAW20T!I612-1)*100</f>
        <v>1.267919579217569E-2</v>
      </c>
      <c r="J613" s="40">
        <f>BETAW20T!L612*BETAW20T!I612/1000</f>
        <v>0</v>
      </c>
      <c r="K613" s="17">
        <f>BETAW20T!E612</f>
        <v>666</v>
      </c>
      <c r="L613" s="39">
        <f>BETAW20T!E612/BETAW20T!F612</f>
        <v>41.625</v>
      </c>
    </row>
    <row r="614" spans="2:12" x14ac:dyDescent="0.3">
      <c r="B614" s="21">
        <f>BETAW20T!B613</f>
        <v>43522</v>
      </c>
      <c r="C614" s="46">
        <f>BETAW20T!C613/BETAW20T!C614*C615</f>
        <v>103.54382050328503</v>
      </c>
      <c r="D614" s="45">
        <f>BETAW20T!I613/BETAW20T!I614*D615</f>
        <v>103.47691072623719</v>
      </c>
      <c r="E614" s="41">
        <f t="shared" si="88"/>
        <v>-6.4619768444529324E-2</v>
      </c>
      <c r="F614" s="44">
        <f>LN(BETAW20T!C613/BETAW20T!C614)</f>
        <v>-2.4321282338792263E-3</v>
      </c>
      <c r="G614" s="43">
        <f>LN(BETAW20T!I613/BETAW20T!I614)</f>
        <v>-2.4444209292974906E-3</v>
      </c>
      <c r="H614" s="42">
        <f t="shared" si="89"/>
        <v>-1.2292695418264325E-5</v>
      </c>
      <c r="I614" s="41">
        <f>(BETAW20T!D613/BETAW20T!I613-1)*100</f>
        <v>9.1438687026546006E-4</v>
      </c>
      <c r="J614" s="40">
        <f>BETAW20T!L613*BETAW20T!I613/1000</f>
        <v>0</v>
      </c>
      <c r="K614" s="17">
        <f>BETAW20T!E613</f>
        <v>32</v>
      </c>
      <c r="L614" s="39">
        <f>BETAW20T!E613/BETAW20T!F613</f>
        <v>2.4615384615384617</v>
      </c>
    </row>
    <row r="615" spans="2:12" x14ac:dyDescent="0.3">
      <c r="B615" s="21">
        <f>BETAW20T!B614</f>
        <v>43521</v>
      </c>
      <c r="C615" s="46">
        <f>BETAW20T!C614/BETAW20T!C615*C616</f>
        <v>103.79595884467588</v>
      </c>
      <c r="D615" s="45">
        <f>BETAW20T!I614/BETAW20T!I615*D616</f>
        <v>103.73016125185632</v>
      </c>
      <c r="E615" s="41">
        <f t="shared" si="88"/>
        <v>-6.3391285703162659E-2</v>
      </c>
      <c r="F615" s="44">
        <f>LN(BETAW20T!C614/BETAW20T!C615)</f>
        <v>6.7369049218911044E-3</v>
      </c>
      <c r="G615" s="43">
        <f>LN(BETAW20T!I614/BETAW20T!I615)</f>
        <v>6.6856252753070017E-3</v>
      </c>
      <c r="H615" s="42">
        <f t="shared" si="89"/>
        <v>-5.127964658410266E-5</v>
      </c>
      <c r="I615" s="41">
        <f>(BETAW20T!D614/BETAW20T!I614-1)*100</f>
        <v>1.0280060969192206E-2</v>
      </c>
      <c r="J615" s="40">
        <f>BETAW20T!L614*BETAW20T!I614/1000</f>
        <v>0</v>
      </c>
      <c r="K615" s="17">
        <f>BETAW20T!E614</f>
        <v>39</v>
      </c>
      <c r="L615" s="39">
        <f>BETAW20T!E614/BETAW20T!F614</f>
        <v>2.2941176470588234</v>
      </c>
    </row>
    <row r="616" spans="2:12" x14ac:dyDescent="0.3">
      <c r="B616" s="21">
        <f>BETAW20T!B615</f>
        <v>43518</v>
      </c>
      <c r="C616" s="46">
        <f>BETAW20T!C615/BETAW20T!C616*C617</f>
        <v>103.09904549398792</v>
      </c>
      <c r="D616" s="45">
        <f>BETAW20T!I615/BETAW20T!I616*D617</f>
        <v>103.03897335016593</v>
      </c>
      <c r="E616" s="41">
        <f t="shared" si="88"/>
        <v>-5.8266440328480495E-2</v>
      </c>
      <c r="F616" s="44">
        <f>LN(BETAW20T!C615/BETAW20T!C616)</f>
        <v>6.777756673214049E-3</v>
      </c>
      <c r="G616" s="43">
        <f>LN(BETAW20T!I615/BETAW20T!I616)</f>
        <v>6.7706592024136163E-3</v>
      </c>
      <c r="H616" s="42">
        <f t="shared" si="89"/>
        <v>-7.0974708004326731E-6</v>
      </c>
      <c r="I616" s="41">
        <f>(BETAW20T!D615/BETAW20T!I615-1)*100</f>
        <v>-7.9211036750459485E-3</v>
      </c>
      <c r="J616" s="40">
        <f>BETAW20T!L615*BETAW20T!I615/1000</f>
        <v>0</v>
      </c>
      <c r="K616" s="17">
        <f>BETAW20T!E615</f>
        <v>91</v>
      </c>
      <c r="L616" s="39">
        <f>BETAW20T!E615/BETAW20T!F615</f>
        <v>7</v>
      </c>
    </row>
    <row r="617" spans="2:12" x14ac:dyDescent="0.3">
      <c r="B617" s="21">
        <f>BETAW20T!B616</f>
        <v>43517</v>
      </c>
      <c r="C617" s="46">
        <f>BETAW20T!C616/BETAW20T!C617*C618</f>
        <v>102.40262799057896</v>
      </c>
      <c r="D617" s="45">
        <f>BETAW20T!I616/BETAW20T!I617*D618</f>
        <v>102.34368800320553</v>
      </c>
      <c r="E617" s="41">
        <f t="shared" si="88"/>
        <v>-5.7557104275540727E-2</v>
      </c>
      <c r="F617" s="44">
        <f>LN(BETAW20T!C616/BETAW20T!C617)</f>
        <v>-1.267353223383008E-2</v>
      </c>
      <c r="G617" s="43">
        <f>LN(BETAW20T!I616/BETAW20T!I617)</f>
        <v>-1.2690554552575914E-2</v>
      </c>
      <c r="H617" s="42">
        <f t="shared" si="89"/>
        <v>-1.7022318745833764E-5</v>
      </c>
      <c r="I617" s="41">
        <f>(BETAW20T!D616/BETAW20T!I616-1)*100</f>
        <v>3.3290383825379521E-3</v>
      </c>
      <c r="J617" s="40">
        <f>BETAW20T!L616*BETAW20T!I616/1000</f>
        <v>-77.83740876278631</v>
      </c>
      <c r="K617" s="17">
        <f>BETAW20T!E616</f>
        <v>62</v>
      </c>
      <c r="L617" s="39">
        <f>BETAW20T!E616/BETAW20T!F616</f>
        <v>3.4444444444444446</v>
      </c>
    </row>
    <row r="618" spans="2:12" x14ac:dyDescent="0.3">
      <c r="B618" s="21">
        <f>BETAW20T!B617</f>
        <v>43516</v>
      </c>
      <c r="C618" s="46">
        <f>BETAW20T!C617/BETAW20T!C618*C619</f>
        <v>103.7086897235652</v>
      </c>
      <c r="D618" s="45">
        <f>BETAW20T!I617/BETAW20T!I618*D619</f>
        <v>103.65076236617666</v>
      </c>
      <c r="E618" s="41">
        <f t="shared" si="88"/>
        <v>-5.5855837676610509E-2</v>
      </c>
      <c r="F618" s="44">
        <f>LN(BETAW20T!C617/BETAW20T!C618)</f>
        <v>2.0158360652558428E-2</v>
      </c>
      <c r="G618" s="43">
        <f>LN(BETAW20T!I617/BETAW20T!I618)</f>
        <v>2.0143175468198524E-2</v>
      </c>
      <c r="H618" s="42">
        <f t="shared" si="89"/>
        <v>-1.5185184359903237E-5</v>
      </c>
      <c r="I618" s="41">
        <f>(BETAW20T!D617/BETAW20T!I617-1)*100</f>
        <v>1.0778549234569113E-2</v>
      </c>
      <c r="J618" s="40">
        <f>BETAW20T!L617*BETAW20T!I617/1000</f>
        <v>0</v>
      </c>
      <c r="K618" s="17">
        <f>BETAW20T!E617</f>
        <v>88</v>
      </c>
      <c r="L618" s="39">
        <f>BETAW20T!E617/BETAW20T!F617</f>
        <v>4</v>
      </c>
    </row>
    <row r="619" spans="2:12" x14ac:dyDescent="0.3">
      <c r="B619" s="21">
        <f>BETAW20T!B618</f>
        <v>43515</v>
      </c>
      <c r="C619" s="46">
        <f>BETAW20T!C618/BETAW20T!C619*C620</f>
        <v>101.63902318086033</v>
      </c>
      <c r="D619" s="45">
        <f>BETAW20T!I618/BETAW20T!I619*D620</f>
        <v>101.58379440999039</v>
      </c>
      <c r="E619" s="41">
        <f t="shared" si="88"/>
        <v>-5.433815589871438E-2</v>
      </c>
      <c r="F619" s="44">
        <f>LN(BETAW20T!C618/BETAW20T!C619)</f>
        <v>-1.4015897538445048E-3</v>
      </c>
      <c r="G619" s="43">
        <f>LN(BETAW20T!I618/BETAW20T!I619)</f>
        <v>-1.4073390090023139E-3</v>
      </c>
      <c r="H619" s="42">
        <f t="shared" si="89"/>
        <v>-5.7492551578091494E-6</v>
      </c>
      <c r="I619" s="41">
        <f>(BETAW20T!D618/BETAW20T!I618-1)*100</f>
        <v>6.8301290465644371E-4</v>
      </c>
      <c r="J619" s="40">
        <f>BETAW20T!L618*BETAW20T!I618/1000</f>
        <v>0</v>
      </c>
      <c r="K619" s="17">
        <f>BETAW20T!E618</f>
        <v>709</v>
      </c>
      <c r="L619" s="39">
        <f>BETAW20T!E618/BETAW20T!F618</f>
        <v>29.541666666666668</v>
      </c>
    </row>
    <row r="620" spans="2:12" x14ac:dyDescent="0.3">
      <c r="B620" s="21">
        <f>BETAW20T!B619</f>
        <v>43514</v>
      </c>
      <c r="C620" s="46">
        <f>BETAW20T!C619/BETAW20T!C620*C621</f>
        <v>101.78157927358377</v>
      </c>
      <c r="D620" s="45">
        <f>BETAW20T!I619/BETAW20T!I620*D621</f>
        <v>101.72685789234312</v>
      </c>
      <c r="E620" s="41">
        <f t="shared" si="88"/>
        <v>-5.3763541135043447E-2</v>
      </c>
      <c r="F620" s="44">
        <f>LN(BETAW20T!C619/BETAW20T!C620)</f>
        <v>-5.3760370466274555E-3</v>
      </c>
      <c r="G620" s="43">
        <f>LN(BETAW20T!I619/BETAW20T!I620)</f>
        <v>-5.4057732946970003E-3</v>
      </c>
      <c r="H620" s="42">
        <f t="shared" si="89"/>
        <v>-2.9736248069544766E-5</v>
      </c>
      <c r="I620" s="41">
        <f>(BETAW20T!D619/BETAW20T!I619-1)*100</f>
        <v>1.5149460509955581E-2</v>
      </c>
      <c r="J620" s="40">
        <f>BETAW20T!L619*BETAW20T!I619/1000</f>
        <v>0</v>
      </c>
      <c r="K620" s="17">
        <f>BETAW20T!E619</f>
        <v>93</v>
      </c>
      <c r="L620" s="39">
        <f>BETAW20T!E619/BETAW20T!F619</f>
        <v>3.2068965517241379</v>
      </c>
    </row>
    <row r="621" spans="2:12" x14ac:dyDescent="0.3">
      <c r="B621" s="21">
        <f>BETAW20T!B620</f>
        <v>43511</v>
      </c>
      <c r="C621" s="46">
        <f>BETAW20T!C620/BETAW20T!C621*C622</f>
        <v>102.33023428783939</v>
      </c>
      <c r="D621" s="45">
        <f>BETAW20T!I620/BETAW20T!I621*D622</f>
        <v>102.27825925670479</v>
      </c>
      <c r="E621" s="41">
        <f t="shared" si="88"/>
        <v>-5.0791470865207966E-2</v>
      </c>
      <c r="F621" s="44">
        <f>LN(BETAW20T!C620/BETAW20T!C621)</f>
        <v>7.8490341194632444E-3</v>
      </c>
      <c r="G621" s="43">
        <f>LN(BETAW20T!I620/BETAW20T!I621)</f>
        <v>7.841832273609229E-3</v>
      </c>
      <c r="H621" s="42">
        <f t="shared" si="89"/>
        <v>-7.2018458540153846E-6</v>
      </c>
      <c r="I621" s="41">
        <f>(BETAW20T!D620/BETAW20T!I620-1)*100</f>
        <v>-9.8305876172655182E-3</v>
      </c>
      <c r="J621" s="40">
        <f>BETAW20T!L620*BETAW20T!I620/1000</f>
        <v>0</v>
      </c>
      <c r="K621" s="17">
        <f>BETAW20T!E620</f>
        <v>117</v>
      </c>
      <c r="L621" s="39">
        <f>BETAW20T!E620/BETAW20T!F620</f>
        <v>6.5</v>
      </c>
    </row>
    <row r="622" spans="2:12" x14ac:dyDescent="0.3">
      <c r="B622" s="21">
        <f>BETAW20T!B621</f>
        <v>43510</v>
      </c>
      <c r="C622" s="46">
        <f>BETAW20T!C621/BETAW20T!C622*C623</f>
        <v>101.53018470311149</v>
      </c>
      <c r="D622" s="45">
        <f>BETAW20T!I621/BETAW20T!I622*D623</f>
        <v>101.47934686491043</v>
      </c>
      <c r="E622" s="41">
        <f t="shared" si="88"/>
        <v>-5.0071649480121216E-2</v>
      </c>
      <c r="F622" s="44">
        <f>LN(BETAW20T!C621/BETAW20T!C622)</f>
        <v>-1.1343837197127648E-2</v>
      </c>
      <c r="G622" s="43">
        <f>LN(BETAW20T!I621/BETAW20T!I622)</f>
        <v>-1.1371205247335028E-2</v>
      </c>
      <c r="H622" s="42">
        <f t="shared" si="89"/>
        <v>-2.7368050207379757E-5</v>
      </c>
      <c r="I622" s="41">
        <f>(BETAW20T!D621/BETAW20T!I621-1)*100</f>
        <v>-4.5105292956204579E-5</v>
      </c>
      <c r="J622" s="40">
        <f>BETAW20T!L621*BETAW20T!I621/1000</f>
        <v>9887.26412967945</v>
      </c>
      <c r="K622" s="17">
        <f>BETAW20T!E621</f>
        <v>181</v>
      </c>
      <c r="L622" s="39">
        <f>BETAW20T!E621/BETAW20T!F621</f>
        <v>5.3235294117647056</v>
      </c>
    </row>
    <row r="623" spans="2:12" x14ac:dyDescent="0.3">
      <c r="B623" s="21">
        <f>BETAW20T!B622</f>
        <v>43509</v>
      </c>
      <c r="C623" s="46">
        <f>BETAW20T!C622/BETAW20T!C623*C624</f>
        <v>102.68848394694437</v>
      </c>
      <c r="D623" s="45">
        <f>BETAW20T!I622/BETAW20T!I623*D624</f>
        <v>102.63987514402343</v>
      </c>
      <c r="E623" s="41">
        <f t="shared" si="88"/>
        <v>-4.7336177390688849E-2</v>
      </c>
      <c r="F623" s="44">
        <f>LN(BETAW20T!C622/BETAW20T!C623)</f>
        <v>-1.0433223184422847E-2</v>
      </c>
      <c r="G623" s="43">
        <f>LN(BETAW20T!I622/BETAW20T!I623)</f>
        <v>-1.0438905787875081E-2</v>
      </c>
      <c r="H623" s="42">
        <f t="shared" si="89"/>
        <v>-5.6826034522342722E-6</v>
      </c>
      <c r="I623" s="41">
        <f>(BETAW20T!D622/BETAW20T!I622-1)*100</f>
        <v>-3.4250070823027556E-3</v>
      </c>
      <c r="J623" s="40">
        <f>BETAW20T!L622*BETAW20T!I622/1000</f>
        <v>0</v>
      </c>
      <c r="K623" s="17">
        <f>BETAW20T!E622</f>
        <v>1224</v>
      </c>
      <c r="L623" s="39">
        <f>BETAW20T!E622/BETAW20T!F622</f>
        <v>27.2</v>
      </c>
    </row>
    <row r="624" spans="2:12" x14ac:dyDescent="0.3">
      <c r="B624" s="21">
        <f>BETAW20T!B623</f>
        <v>43508</v>
      </c>
      <c r="C624" s="46">
        <f>BETAW20T!C623/BETAW20T!C624*C625</f>
        <v>103.76546423701504</v>
      </c>
      <c r="D624" s="45">
        <f>BETAW20T!I623/BETAW20T!I624*D625</f>
        <v>103.71693501333188</v>
      </c>
      <c r="E624" s="41">
        <f t="shared" si="88"/>
        <v>-4.6768184424361703E-2</v>
      </c>
      <c r="F624" s="44">
        <f>LN(BETAW20T!C623/BETAW20T!C624)</f>
        <v>7.0757076264700257E-3</v>
      </c>
      <c r="G624" s="43">
        <f>LN(BETAW20T!I623/BETAW20T!I624)</f>
        <v>7.0567546320251156E-3</v>
      </c>
      <c r="H624" s="42">
        <f t="shared" si="89"/>
        <v>-1.895299444491013E-5</v>
      </c>
      <c r="I624" s="41">
        <f>(BETAW20T!D623/BETAW20T!I623-1)*100</f>
        <v>-2.320763403285131E-3</v>
      </c>
      <c r="J624" s="40">
        <f>BETAW20T!L623*BETAW20T!I623/1000</f>
        <v>0</v>
      </c>
      <c r="K624" s="17">
        <f>BETAW20T!E623</f>
        <v>81</v>
      </c>
      <c r="L624" s="39">
        <f>BETAW20T!E623/BETAW20T!F623</f>
        <v>4.7647058823529411</v>
      </c>
    </row>
    <row r="625" spans="2:12" x14ac:dyDescent="0.3">
      <c r="B625" s="21">
        <f>BETAW20T!B624</f>
        <v>43507</v>
      </c>
      <c r="C625" s="46">
        <f>BETAW20T!C624/BETAW20T!C625*C626</f>
        <v>103.03384157679439</v>
      </c>
      <c r="D625" s="45">
        <f>BETAW20T!I624/BETAW20T!I625*D626</f>
        <v>102.98760642478143</v>
      </c>
      <c r="E625" s="41">
        <f t="shared" si="88"/>
        <v>-4.4873753424490292E-2</v>
      </c>
      <c r="F625" s="44">
        <f>LN(BETAW20T!C624/BETAW20T!C625)</f>
        <v>7.4596068340382712E-5</v>
      </c>
      <c r="G625" s="43">
        <f>LN(BETAW20T!I624/BETAW20T!I625)</f>
        <v>4.2347383007453484E-5</v>
      </c>
      <c r="H625" s="42">
        <f t="shared" si="89"/>
        <v>-3.2248685332929228E-5</v>
      </c>
      <c r="I625" s="41">
        <f>(BETAW20T!D624/BETAW20T!I624-1)*100</f>
        <v>-9.1161188000454807E-3</v>
      </c>
      <c r="J625" s="40">
        <f>BETAW20T!L624*BETAW20T!I624/1000</f>
        <v>0</v>
      </c>
      <c r="K625" s="17">
        <f>BETAW20T!E624</f>
        <v>405</v>
      </c>
      <c r="L625" s="39">
        <f>BETAW20T!E624/BETAW20T!F624</f>
        <v>20.25</v>
      </c>
    </row>
    <row r="626" spans="2:12" x14ac:dyDescent="0.3">
      <c r="B626" s="21">
        <f>BETAW20T!B625</f>
        <v>43504</v>
      </c>
      <c r="C626" s="46">
        <f>BETAW20T!C625/BETAW20T!C626*C627</f>
        <v>103.02615594396931</v>
      </c>
      <c r="D626" s="45">
        <f>BETAW20T!I625/BETAW20T!I626*D627</f>
        <v>102.98324526150972</v>
      </c>
      <c r="E626" s="41">
        <f t="shared" si="88"/>
        <v>-4.1650280034644105E-2</v>
      </c>
      <c r="F626" s="44">
        <f>LN(BETAW20T!C625/BETAW20T!C626)</f>
        <v>-7.2936495791176611E-3</v>
      </c>
      <c r="G626" s="43">
        <f>LN(BETAW20T!I625/BETAW20T!I626)</f>
        <v>-7.2947564219295671E-3</v>
      </c>
      <c r="H626" s="42">
        <f t="shared" si="89"/>
        <v>-1.106842811906053E-6</v>
      </c>
      <c r="I626" s="41">
        <f>(BETAW20T!D625/BETAW20T!I625-1)*100</f>
        <v>-4.8816768849491154E-3</v>
      </c>
      <c r="J626" s="40">
        <f>BETAW20T!L625*BETAW20T!I625/1000</f>
        <v>0</v>
      </c>
      <c r="K626" s="17">
        <f>BETAW20T!E625</f>
        <v>147</v>
      </c>
      <c r="L626" s="39">
        <f>BETAW20T!E625/BETAW20T!F625</f>
        <v>5.6538461538461542</v>
      </c>
    </row>
    <row r="627" spans="2:12" x14ac:dyDescent="0.3">
      <c r="B627" s="21">
        <f>BETAW20T!B626</f>
        <v>43503</v>
      </c>
      <c r="C627" s="46">
        <f>BETAW20T!C626/BETAW20T!C627*C628</f>
        <v>103.78033965538619</v>
      </c>
      <c r="D627" s="45">
        <f>BETAW20T!I626/BETAW20T!I627*D628</f>
        <v>103.73722967404225</v>
      </c>
      <c r="E627" s="41">
        <f t="shared" si="88"/>
        <v>-4.1539641792542881E-2</v>
      </c>
      <c r="F627" s="44">
        <f>LN(BETAW20T!C626/BETAW20T!C627)</f>
        <v>-1.8002380116452752E-2</v>
      </c>
      <c r="G627" s="43">
        <f>LN(BETAW20T!I626/BETAW20T!I627)</f>
        <v>-1.8046430706861186E-2</v>
      </c>
      <c r="H627" s="42">
        <f t="shared" si="89"/>
        <v>-4.4050590408434287E-5</v>
      </c>
      <c r="I627" s="41">
        <f>(BETAW20T!D626/BETAW20T!I626-1)*100</f>
        <v>3.4655847717557364E-3</v>
      </c>
      <c r="J627" s="40">
        <f>BETAW20T!L626*BETAW20T!I626/1000</f>
        <v>512.83222736442383</v>
      </c>
      <c r="K627" s="17">
        <f>BETAW20T!E626</f>
        <v>124</v>
      </c>
      <c r="L627" s="39">
        <f>BETAW20T!E626/BETAW20T!F626</f>
        <v>4.1333333333333337</v>
      </c>
    </row>
    <row r="628" spans="2:12" x14ac:dyDescent="0.3">
      <c r="B628" s="21">
        <f>BETAW20T!B627</f>
        <v>43502</v>
      </c>
      <c r="C628" s="46">
        <f>BETAW20T!C627/BETAW20T!C628*C629</f>
        <v>105.66555101028889</v>
      </c>
      <c r="D628" s="45">
        <f>BETAW20T!I627/BETAW20T!I628*D629</f>
        <v>105.62631071777086</v>
      </c>
      <c r="E628" s="41">
        <f t="shared" si="88"/>
        <v>-3.7136315613595094E-2</v>
      </c>
      <c r="F628" s="44">
        <f>LN(BETAW20T!C627/BETAW20T!C628)</f>
        <v>2.1115562070186107E-3</v>
      </c>
      <c r="G628" s="43">
        <f>LN(BETAW20T!I627/BETAW20T!I628)</f>
        <v>2.1114725474041581E-3</v>
      </c>
      <c r="H628" s="42">
        <f t="shared" si="89"/>
        <v>-8.3659614452582381E-8</v>
      </c>
      <c r="I628" s="41">
        <f>(BETAW20T!D627/BETAW20T!I627-1)*100</f>
        <v>7.4628404224563738E-3</v>
      </c>
      <c r="J628" s="40">
        <f>BETAW20T!L627*BETAW20T!I627/1000</f>
        <v>0</v>
      </c>
      <c r="K628" s="17">
        <f>BETAW20T!E627</f>
        <v>129</v>
      </c>
      <c r="L628" s="39">
        <f>BETAW20T!E627/BETAW20T!F627</f>
        <v>5.8636363636363633</v>
      </c>
    </row>
    <row r="629" spans="2:12" x14ac:dyDescent="0.3">
      <c r="B629" s="21">
        <f>BETAW20T!B628</f>
        <v>43501</v>
      </c>
      <c r="C629" s="46">
        <f>BETAW20T!C628/BETAW20T!C629*C630</f>
        <v>105.44266765836127</v>
      </c>
      <c r="D629" s="45">
        <f>BETAW20T!I628/BETAW20T!I629*D630</f>
        <v>105.40351895452565</v>
      </c>
      <c r="E629" s="41">
        <f t="shared" si="88"/>
        <v>-3.7127952758619909E-2</v>
      </c>
      <c r="F629" s="44">
        <f>LN(BETAW20T!C628/BETAW20T!C629)</f>
        <v>7.8557855040632327E-3</v>
      </c>
      <c r="G629" s="43">
        <f>LN(BETAW20T!I628/BETAW20T!I629)</f>
        <v>7.8542480355877579E-3</v>
      </c>
      <c r="H629" s="42">
        <f t="shared" si="89"/>
        <v>-1.5374684754747986E-6</v>
      </c>
      <c r="I629" s="41">
        <f>(BETAW20T!D628/BETAW20T!I628-1)*100</f>
        <v>-5.689180911305769E-3</v>
      </c>
      <c r="J629" s="40">
        <f>BETAW20T!L628*BETAW20T!I628/1000</f>
        <v>0</v>
      </c>
      <c r="K629" s="17">
        <f>BETAW20T!E628</f>
        <v>79</v>
      </c>
      <c r="L629" s="39">
        <f>BETAW20T!E628/BETAW20T!F628</f>
        <v>2.925925925925926</v>
      </c>
    </row>
    <row r="630" spans="2:12" x14ac:dyDescent="0.3">
      <c r="B630" s="21">
        <f>BETAW20T!B629</f>
        <v>43500</v>
      </c>
      <c r="C630" s="46">
        <f>BETAW20T!C629/BETAW20T!C630*C631</f>
        <v>104.61757778604195</v>
      </c>
      <c r="D630" s="45">
        <f>BETAW20T!I629/BETAW20T!I630*D631</f>
        <v>104.57889620781685</v>
      </c>
      <c r="E630" s="41">
        <f t="shared" si="88"/>
        <v>-3.6974262875977271E-2</v>
      </c>
      <c r="F630" s="44">
        <f>LN(BETAW20T!C629/BETAW20T!C630)</f>
        <v>-1.2410093555306934E-3</v>
      </c>
      <c r="G630" s="43">
        <f>LN(BETAW20T!I629/BETAW20T!I630)</f>
        <v>-1.2734822315762138E-3</v>
      </c>
      <c r="H630" s="42">
        <f t="shared" si="89"/>
        <v>-3.2472876045520384E-5</v>
      </c>
      <c r="I630" s="41">
        <f>(BETAW20T!D629/BETAW20T!I629-1)*100</f>
        <v>3.2757587582477043E-3</v>
      </c>
      <c r="J630" s="40">
        <f>BETAW20T!L629*BETAW20T!I629/1000</f>
        <v>0</v>
      </c>
      <c r="K630" s="17">
        <f>BETAW20T!E629</f>
        <v>84</v>
      </c>
      <c r="L630" s="39">
        <f>BETAW20T!E629/BETAW20T!F629</f>
        <v>3</v>
      </c>
    </row>
    <row r="631" spans="2:12" x14ac:dyDescent="0.3">
      <c r="B631" s="21">
        <f>BETAW20T!B630</f>
        <v>43497</v>
      </c>
      <c r="C631" s="46">
        <f>BETAW20T!C630/BETAW20T!C631*C632</f>
        <v>104.74748977314992</v>
      </c>
      <c r="D631" s="45">
        <f>BETAW20T!I630/BETAW20T!I631*D632</f>
        <v>104.71216041072243</v>
      </c>
      <c r="E631" s="41">
        <f t="shared" si="88"/>
        <v>-3.3728123226628437E-2</v>
      </c>
      <c r="F631" s="44">
        <f>LN(BETAW20T!C630/BETAW20T!C631)</f>
        <v>5.5848100109917951E-3</v>
      </c>
      <c r="G631" s="43">
        <f>LN(BETAW20T!I630/BETAW20T!I631)</f>
        <v>5.5586339656381626E-3</v>
      </c>
      <c r="H631" s="42">
        <f t="shared" si="89"/>
        <v>-2.6176045353632459E-5</v>
      </c>
      <c r="I631" s="41">
        <f>(BETAW20T!D630/BETAW20T!I630-1)*100</f>
        <v>1.5714359408391942E-3</v>
      </c>
      <c r="J631" s="40">
        <f>BETAW20T!L630*BETAW20T!I630/1000</f>
        <v>0</v>
      </c>
      <c r="K631" s="17">
        <f>BETAW20T!E630</f>
        <v>80</v>
      </c>
      <c r="L631" s="39">
        <f>BETAW20T!E630/BETAW20T!F630</f>
        <v>5.333333333333333</v>
      </c>
    </row>
    <row r="632" spans="2:12" x14ac:dyDescent="0.3">
      <c r="B632" s="21">
        <f>BETAW20T!B631</f>
        <v>43496</v>
      </c>
      <c r="C632" s="46">
        <f>BETAW20T!C631/BETAW20T!C632*C633</f>
        <v>104.16412544936166</v>
      </c>
      <c r="D632" s="45">
        <f>BETAW20T!I631/BETAW20T!I632*D633</f>
        <v>104.13171856568563</v>
      </c>
      <c r="E632" s="41">
        <f t="shared" si="88"/>
        <v>-3.1111367312142146E-2</v>
      </c>
      <c r="F632" s="44">
        <f>LN(BETAW20T!C631/BETAW20T!C632)</f>
        <v>9.4219399178241889E-3</v>
      </c>
      <c r="G632" s="43">
        <f>LN(BETAW20T!I631/BETAW20T!I632)</f>
        <v>9.4020991266291799E-3</v>
      </c>
      <c r="H632" s="42">
        <f t="shared" si="89"/>
        <v>-1.984079119500895E-5</v>
      </c>
      <c r="I632" s="41">
        <f>(BETAW20T!D631/BETAW20T!I631-1)*100</f>
        <v>3.4168409688728474E-3</v>
      </c>
      <c r="J632" s="40">
        <f>BETAW20T!L631*BETAW20T!I631/1000</f>
        <v>0</v>
      </c>
      <c r="K632" s="17">
        <f>BETAW20T!E631</f>
        <v>310</v>
      </c>
      <c r="L632" s="39">
        <f>BETAW20T!E631/BETAW20T!F631</f>
        <v>11.481481481481481</v>
      </c>
    </row>
    <row r="633" spans="2:12" x14ac:dyDescent="0.3">
      <c r="B633" s="21">
        <f>BETAW20T!B632</f>
        <v>43495</v>
      </c>
      <c r="C633" s="46">
        <f>BETAW20T!C632/BETAW20T!C633*C634</f>
        <v>103.18730630965669</v>
      </c>
      <c r="D633" s="45">
        <f>BETAW20T!I632/BETAW20T!I633*D634</f>
        <v>103.15725002892512</v>
      </c>
      <c r="E633" s="41">
        <f t="shared" si="88"/>
        <v>-2.9127885789914654E-2</v>
      </c>
      <c r="F633" s="44">
        <f>LN(BETAW20T!C632/BETAW20T!C633)</f>
        <v>-6.5593163879706096E-3</v>
      </c>
      <c r="G633" s="43">
        <f>LN(BETAW20T!I632/BETAW20T!I633)</f>
        <v>-6.5591758686527751E-3</v>
      </c>
      <c r="H633" s="42">
        <f t="shared" si="89"/>
        <v>1.4051931783443106E-7</v>
      </c>
      <c r="I633" s="41">
        <f>(BETAW20T!D632/BETAW20T!I632-1)*100</f>
        <v>4.8910109677891001E-3</v>
      </c>
      <c r="J633" s="40">
        <f>BETAW20T!L632*BETAW20T!I632/1000</f>
        <v>0</v>
      </c>
      <c r="K633" s="17">
        <f>BETAW20T!E632</f>
        <v>382</v>
      </c>
      <c r="L633" s="39">
        <f>BETAW20T!E632/BETAW20T!F632</f>
        <v>12.733333333333333</v>
      </c>
    </row>
    <row r="634" spans="2:12" x14ac:dyDescent="0.3">
      <c r="B634" s="21">
        <f>BETAW20T!B633</f>
        <v>43494</v>
      </c>
      <c r="C634" s="46">
        <f>BETAW20T!C633/BETAW20T!C634*C635</f>
        <v>103.86636915829929</v>
      </c>
      <c r="D634" s="45">
        <f>BETAW20T!I633/BETAW20T!I634*D635</f>
        <v>103.83610048993769</v>
      </c>
      <c r="E634" s="41">
        <f t="shared" si="88"/>
        <v>-2.9141933627685468E-2</v>
      </c>
      <c r="F634" s="44">
        <f>LN(BETAW20T!C633/BETAW20T!C634)</f>
        <v>1.1320539627163889E-3</v>
      </c>
      <c r="G634" s="43">
        <f>LN(BETAW20T!I633/BETAW20T!I634)</f>
        <v>1.1344901612812164E-3</v>
      </c>
      <c r="H634" s="42">
        <f t="shared" si="89"/>
        <v>2.4361985648275325E-6</v>
      </c>
      <c r="I634" s="41">
        <f>(BETAW20T!D633/BETAW20T!I633-1)*100</f>
        <v>9.5452677378649042E-3</v>
      </c>
      <c r="J634" s="40">
        <f>BETAW20T!L633*BETAW20T!I633/1000</f>
        <v>0</v>
      </c>
      <c r="K634" s="17">
        <f>BETAW20T!E633</f>
        <v>333</v>
      </c>
      <c r="L634" s="39">
        <f>BETAW20T!E633/BETAW20T!F633</f>
        <v>8.3249999999999993</v>
      </c>
    </row>
    <row r="635" spans="2:12" x14ac:dyDescent="0.3">
      <c r="B635" s="21">
        <f>BETAW20T!B634</f>
        <v>43493</v>
      </c>
      <c r="C635" s="46">
        <f>BETAW20T!C634/BETAW20T!C635*C636</f>
        <v>103.74885335316728</v>
      </c>
      <c r="D635" s="45">
        <f>BETAW20T!I634/BETAW20T!I635*D636</f>
        <v>103.71836625234081</v>
      </c>
      <c r="E635" s="41">
        <f t="shared" si="88"/>
        <v>-2.9385482191968126E-2</v>
      </c>
      <c r="F635" s="44">
        <f>LN(BETAW20T!C634/BETAW20T!C635)</f>
        <v>-1.1794788639461144E-2</v>
      </c>
      <c r="G635" s="43">
        <f>LN(BETAW20T!I634/BETAW20T!I635)</f>
        <v>-1.181295691439355E-2</v>
      </c>
      <c r="H635" s="42">
        <f t="shared" si="89"/>
        <v>-1.8168274932405665E-5</v>
      </c>
      <c r="I635" s="41">
        <f>(BETAW20T!D634/BETAW20T!I634-1)*100</f>
        <v>-3.7006596019573124E-3</v>
      </c>
      <c r="J635" s="40">
        <f>BETAW20T!L634*BETAW20T!I634/1000</f>
        <v>0</v>
      </c>
      <c r="K635" s="17">
        <f>BETAW20T!E634</f>
        <v>980</v>
      </c>
      <c r="L635" s="39">
        <f>BETAW20T!E634/BETAW20T!F634</f>
        <v>20</v>
      </c>
    </row>
    <row r="636" spans="2:12" x14ac:dyDescent="0.3">
      <c r="B636" s="21">
        <f>BETAW20T!B635</f>
        <v>43490</v>
      </c>
      <c r="C636" s="46">
        <f>BETAW20T!C635/BETAW20T!C636*C637</f>
        <v>104.97979422337924</v>
      </c>
      <c r="D636" s="45">
        <f>BETAW20T!I635/BETAW20T!I636*D637</f>
        <v>104.95085216325775</v>
      </c>
      <c r="E636" s="41">
        <f t="shared" si="88"/>
        <v>-2.7569172082686499E-2</v>
      </c>
      <c r="F636" s="44">
        <f>LN(BETAW20T!C635/BETAW20T!C636)</f>
        <v>-3.1807775034056606E-3</v>
      </c>
      <c r="G636" s="43">
        <f>LN(BETAW20T!I635/BETAW20T!I636)</f>
        <v>-3.1930596168152103E-3</v>
      </c>
      <c r="H636" s="42">
        <f t="shared" si="89"/>
        <v>-1.2282113409549725E-5</v>
      </c>
      <c r="I636" s="41">
        <f>(BETAW20T!D635/BETAW20T!I635-1)*100</f>
        <v>-3.5748625764053799E-4</v>
      </c>
      <c r="J636" s="40">
        <f>BETAW20T!L635*BETAW20T!I635/1000</f>
        <v>0</v>
      </c>
      <c r="K636" s="17">
        <f>BETAW20T!E635</f>
        <v>48</v>
      </c>
      <c r="L636" s="39">
        <f>BETAW20T!E635/BETAW20T!F635</f>
        <v>2.5263157894736841</v>
      </c>
    </row>
    <row r="637" spans="2:12" x14ac:dyDescent="0.3">
      <c r="B637" s="21">
        <f>BETAW20T!B636</f>
        <v>43489</v>
      </c>
      <c r="C637" s="46">
        <f>BETAW20T!C636/BETAW20T!C637*C638</f>
        <v>105.31424321309042</v>
      </c>
      <c r="D637" s="45">
        <f>BETAW20T!I636/BETAW20T!I637*D638</f>
        <v>105.28650208096927</v>
      </c>
      <c r="E637" s="41">
        <f t="shared" si="88"/>
        <v>-2.6341291808951173E-2</v>
      </c>
      <c r="F637" s="44">
        <f>LN(BETAW20T!C636/BETAW20T!C637)</f>
        <v>-2.9422322339605733E-4</v>
      </c>
      <c r="G637" s="43">
        <f>LN(BETAW20T!I636/BETAW20T!I637)</f>
        <v>-3.259458786051936E-4</v>
      </c>
      <c r="H637" s="42">
        <f t="shared" si="89"/>
        <v>-3.1722655209136274E-5</v>
      </c>
      <c r="I637" s="41">
        <f>(BETAW20T!D636/BETAW20T!I636-1)*100</f>
        <v>5.540243525414823E-3</v>
      </c>
      <c r="J637" s="40">
        <f>BETAW20T!L636*BETAW20T!I636/1000</f>
        <v>0</v>
      </c>
      <c r="K637" s="17">
        <f>BETAW20T!E636</f>
        <v>142</v>
      </c>
      <c r="L637" s="39">
        <f>BETAW20T!E636/BETAW20T!F636</f>
        <v>2.8979591836734695</v>
      </c>
    </row>
    <row r="638" spans="2:12" x14ac:dyDescent="0.3">
      <c r="B638" s="21">
        <f>BETAW20T!B637</f>
        <v>43488</v>
      </c>
      <c r="C638" s="46">
        <f>BETAW20T!C637/BETAW20T!C638*C639</f>
        <v>105.3452336680303</v>
      </c>
      <c r="D638" s="45">
        <f>BETAW20T!I637/BETAW20T!I638*D639</f>
        <v>105.3208253758597</v>
      </c>
      <c r="E638" s="41">
        <f t="shared" si="88"/>
        <v>-2.3169811600132206E-2</v>
      </c>
      <c r="F638" s="44">
        <f>LN(BETAW20T!C637/BETAW20T!C638)</f>
        <v>2.0082160843225821E-2</v>
      </c>
      <c r="G638" s="43">
        <f>LN(BETAW20T!I637/BETAW20T!I638)</f>
        <v>2.0069335373052197E-2</v>
      </c>
      <c r="H638" s="42">
        <f t="shared" si="89"/>
        <v>-1.2825470173623288E-5</v>
      </c>
      <c r="I638" s="41">
        <f>(BETAW20T!D637/BETAW20T!I637-1)*100</f>
        <v>-2.0825693803128154E-3</v>
      </c>
      <c r="J638" s="40">
        <f>BETAW20T!L637*BETAW20T!I637/1000</f>
        <v>0</v>
      </c>
      <c r="K638" s="17">
        <f>BETAW20T!E637</f>
        <v>1109</v>
      </c>
      <c r="L638" s="39">
        <f>BETAW20T!E637/BETAW20T!F637</f>
        <v>29.184210526315791</v>
      </c>
    </row>
    <row r="639" spans="2:12" x14ac:dyDescent="0.3">
      <c r="B639" s="21">
        <f>BETAW20T!B638</f>
        <v>43487</v>
      </c>
      <c r="C639" s="46">
        <f>BETAW20T!C638/BETAW20T!C639*C640</f>
        <v>103.25077476137355</v>
      </c>
      <c r="D639" s="45">
        <f>BETAW20T!I638/BETAW20T!I639*D640</f>
        <v>103.22817569278398</v>
      </c>
      <c r="E639" s="41">
        <f t="shared" si="88"/>
        <v>-2.188755352373617E-2</v>
      </c>
      <c r="F639" s="44">
        <f>LN(BETAW20T!C638/BETAW20T!C639)</f>
        <v>3.9627311661396197E-4</v>
      </c>
      <c r="G639" s="43">
        <f>LN(BETAW20T!I638/BETAW20T!I639)</f>
        <v>3.7794057708361874E-4</v>
      </c>
      <c r="H639" s="42">
        <f t="shared" si="89"/>
        <v>-1.8332539530343226E-5</v>
      </c>
      <c r="I639" s="41">
        <f>(BETAW20T!D638/BETAW20T!I638-1)*100</f>
        <v>1.2603273779632218E-2</v>
      </c>
      <c r="J639" s="40">
        <f>BETAW20T!L638*BETAW20T!I638/1000</f>
        <v>0</v>
      </c>
      <c r="K639" s="17">
        <f>BETAW20T!E638</f>
        <v>1617</v>
      </c>
      <c r="L639" s="39">
        <f>BETAW20T!E638/BETAW20T!F638</f>
        <v>55.758620689655174</v>
      </c>
    </row>
    <row r="640" spans="2:12" x14ac:dyDescent="0.3">
      <c r="B640" s="21">
        <f>BETAW20T!B639</f>
        <v>43486</v>
      </c>
      <c r="C640" s="46">
        <f>BETAW20T!C639/BETAW20T!C640*C641</f>
        <v>103.20986736085291</v>
      </c>
      <c r="D640" s="45">
        <f>BETAW20T!I639/BETAW20T!I640*D641</f>
        <v>103.18916894807147</v>
      </c>
      <c r="E640" s="41">
        <f t="shared" si="88"/>
        <v>-2.0054684024617409E-2</v>
      </c>
      <c r="F640" s="44">
        <f>LN(BETAW20T!C639/BETAW20T!C640)</f>
        <v>-8.2627304918876324E-3</v>
      </c>
      <c r="G640" s="43">
        <f>LN(BETAW20T!I639/BETAW20T!I640)</f>
        <v>-8.2890346627885469E-3</v>
      </c>
      <c r="H640" s="42">
        <f t="shared" si="89"/>
        <v>-2.6304170900914511E-5</v>
      </c>
      <c r="I640" s="41">
        <f>(BETAW20T!D639/BETAW20T!I639-1)*100</f>
        <v>-5.5887621137618027E-4</v>
      </c>
      <c r="J640" s="40">
        <f>BETAW20T!L639*BETAW20T!I639/1000</f>
        <v>0</v>
      </c>
      <c r="K640" s="17">
        <f>BETAW20T!E639</f>
        <v>523</v>
      </c>
      <c r="L640" s="39">
        <f>BETAW20T!E639/BETAW20T!F639</f>
        <v>11.369565217391305</v>
      </c>
    </row>
    <row r="641" spans="2:12" x14ac:dyDescent="0.3">
      <c r="B641" s="21">
        <f>BETAW20T!B640</f>
        <v>43483</v>
      </c>
      <c r="C641" s="46">
        <f>BETAW20T!C640/BETAW20T!C641*C642</f>
        <v>104.06619561175164</v>
      </c>
      <c r="D641" s="45">
        <f>BETAW20T!I640/BETAW20T!I641*D642</f>
        <v>104.04806232706302</v>
      </c>
      <c r="E641" s="41">
        <f t="shared" si="88"/>
        <v>-1.7424759867523676E-2</v>
      </c>
      <c r="F641" s="44">
        <f>LN(BETAW20T!C640/BETAW20T!C641)</f>
        <v>7.9769177309242031E-3</v>
      </c>
      <c r="G641" s="43">
        <f>LN(BETAW20T!I640/BETAW20T!I641)</f>
        <v>7.9505758099872505E-3</v>
      </c>
      <c r="H641" s="42">
        <f t="shared" si="89"/>
        <v>-2.6341920936952604E-5</v>
      </c>
      <c r="I641" s="41">
        <f>(BETAW20T!D640/BETAW20T!I640-1)*100</f>
        <v>8.0000459517171052E-3</v>
      </c>
      <c r="J641" s="40">
        <f>BETAW20T!L640*BETAW20T!I640/1000</f>
        <v>0</v>
      </c>
      <c r="K641" s="17">
        <f>BETAW20T!E640</f>
        <v>1805</v>
      </c>
      <c r="L641" s="39">
        <f>BETAW20T!E640/BETAW20T!F640</f>
        <v>47.5</v>
      </c>
    </row>
    <row r="642" spans="2:12" x14ac:dyDescent="0.3">
      <c r="B642" s="21">
        <f>BETAW20T!B641</f>
        <v>43482</v>
      </c>
      <c r="C642" s="46">
        <f>BETAW20T!C641/BETAW20T!C642*C643</f>
        <v>103.23937027395567</v>
      </c>
      <c r="D642" s="45">
        <f>BETAW20T!I641/BETAW20T!I642*D643</f>
        <v>103.22410014686842</v>
      </c>
      <c r="E642" s="41">
        <f t="shared" si="88"/>
        <v>-1.4790992086377575E-2</v>
      </c>
      <c r="F642" s="44">
        <f>LN(BETAW20T!C641/BETAW20T!C642)</f>
        <v>-2.2020998404009358E-3</v>
      </c>
      <c r="G642" s="43">
        <f>LN(BETAW20T!I641/BETAW20T!I642)</f>
        <v>-2.2162242397467287E-3</v>
      </c>
      <c r="H642" s="42">
        <f t="shared" si="89"/>
        <v>-1.4124399345792887E-5</v>
      </c>
      <c r="I642" s="41">
        <f>(BETAW20T!D641/BETAW20T!I641-1)*100</f>
        <v>-8.9234117676362246E-3</v>
      </c>
      <c r="J642" s="40">
        <f>BETAW20T!L641*BETAW20T!I641/1000</f>
        <v>569.17578989941444</v>
      </c>
      <c r="K642" s="17">
        <f>BETAW20T!E641</f>
        <v>557</v>
      </c>
      <c r="L642" s="39">
        <f>BETAW20T!E641/BETAW20T!F641</f>
        <v>16.382352941176471</v>
      </c>
    </row>
    <row r="643" spans="2:12" x14ac:dyDescent="0.3">
      <c r="B643" s="21">
        <f>BETAW20T!B642</f>
        <v>43481</v>
      </c>
      <c r="C643" s="46">
        <f>BETAW20T!C642/BETAW20T!C643*C644</f>
        <v>103.46696417503415</v>
      </c>
      <c r="D643" s="45">
        <f>BETAW20T!I642/BETAW20T!I643*D644</f>
        <v>103.45312158743454</v>
      </c>
      <c r="E643" s="41">
        <f t="shared" si="88"/>
        <v>-1.3378751092174568E-2</v>
      </c>
      <c r="F643" s="44">
        <f>LN(BETAW20T!C642/BETAW20T!C643)</f>
        <v>8.3301131589963631E-3</v>
      </c>
      <c r="G643" s="43">
        <f>LN(BETAW20T!I642/BETAW20T!I643)</f>
        <v>8.3186976869526717E-3</v>
      </c>
      <c r="H643" s="42">
        <f t="shared" si="89"/>
        <v>-1.1415472043691324E-5</v>
      </c>
      <c r="I643" s="41">
        <f>(BETAW20T!D642/BETAW20T!I642-1)*100</f>
        <v>-1.5093492620299465E-3</v>
      </c>
      <c r="J643" s="40">
        <f>BETAW20T!L642*BETAW20T!I642/1000</f>
        <v>0</v>
      </c>
      <c r="K643" s="17">
        <f>BETAW20T!E642</f>
        <v>87</v>
      </c>
      <c r="L643" s="39">
        <f>BETAW20T!E642/BETAW20T!F642</f>
        <v>4.3499999999999996</v>
      </c>
    </row>
    <row r="644" spans="2:12" x14ac:dyDescent="0.3">
      <c r="B644" s="21">
        <f>BETAW20T!B643</f>
        <v>43480</v>
      </c>
      <c r="C644" s="46">
        <f>BETAW20T!C643/BETAW20T!C644*C645</f>
        <v>102.60865253501927</v>
      </c>
      <c r="D644" s="45">
        <f>BETAW20T!I643/BETAW20T!I644*D645</f>
        <v>102.59609595497797</v>
      </c>
      <c r="E644" s="41">
        <f t="shared" si="88"/>
        <v>-1.223735009776572E-2</v>
      </c>
      <c r="F644" s="44">
        <f>LN(BETAW20T!C643/BETAW20T!C644)</f>
        <v>7.2336422484957884E-3</v>
      </c>
      <c r="G644" s="43">
        <f>LN(BETAW20T!I643/BETAW20T!I644)</f>
        <v>7.245381754768466E-3</v>
      </c>
      <c r="H644" s="42">
        <f t="shared" si="89"/>
        <v>1.173950627267762E-5</v>
      </c>
      <c r="I644" s="41">
        <f>(BETAW20T!D643/BETAW20T!I643-1)*100</f>
        <v>-1.201781399522428E-2</v>
      </c>
      <c r="J644" s="40">
        <f>BETAW20T!L643*BETAW20T!I643/1000</f>
        <v>0</v>
      </c>
      <c r="K644" s="17">
        <f>BETAW20T!E643</f>
        <v>73</v>
      </c>
      <c r="L644" s="39">
        <f>BETAW20T!E643/BETAW20T!F643</f>
        <v>3.3181818181818183</v>
      </c>
    </row>
    <row r="645" spans="2:12" x14ac:dyDescent="0.3">
      <c r="B645" s="21">
        <f>BETAW20T!B644</f>
        <v>43479</v>
      </c>
      <c r="C645" s="46">
        <f>BETAW20T!C644/BETAW20T!C645*C646</f>
        <v>101.869096318334</v>
      </c>
      <c r="D645" s="45">
        <f>BETAW20T!I644/BETAW20T!I645*D646</f>
        <v>101.85543450084519</v>
      </c>
      <c r="E645" s="41">
        <f t="shared" si="88"/>
        <v>-1.3411150174647002E-2</v>
      </c>
      <c r="F645" s="44">
        <f>LN(BETAW20T!C644/BETAW20T!C645)</f>
        <v>-3.1904154309177618E-3</v>
      </c>
      <c r="G645" s="43">
        <f>LN(BETAW20T!I644/BETAW20T!I645)</f>
        <v>-3.2205123109259638E-3</v>
      </c>
      <c r="H645" s="42">
        <f t="shared" si="89"/>
        <v>-3.0096880008202015E-5</v>
      </c>
      <c r="I645" s="41">
        <f>(BETAW20T!D644/BETAW20T!I644-1)*100</f>
        <v>-7.833053106309773E-3</v>
      </c>
      <c r="J645" s="40">
        <f>BETAW20T!L644*BETAW20T!I644/1000</f>
        <v>0</v>
      </c>
      <c r="K645" s="17">
        <f>BETAW20T!E644</f>
        <v>341</v>
      </c>
      <c r="L645" s="39">
        <f>BETAW20T!E644/BETAW20T!F644</f>
        <v>12.178571428571429</v>
      </c>
    </row>
    <row r="646" spans="2:12" x14ac:dyDescent="0.3">
      <c r="B646" s="21">
        <f>BETAW20T!B645</f>
        <v>43476</v>
      </c>
      <c r="C646" s="46">
        <f>BETAW20T!C645/BETAW20T!C646*C647</f>
        <v>102.19462005702249</v>
      </c>
      <c r="D646" s="45">
        <f>BETAW20T!I645/BETAW20T!I646*D647</f>
        <v>102.1839899560609</v>
      </c>
      <c r="E646" s="41">
        <f t="shared" si="88"/>
        <v>-1.0401820522121241E-2</v>
      </c>
      <c r="F646" s="44">
        <f>LN(BETAW20T!C645/BETAW20T!C646)</f>
        <v>-8.9757787457962377E-5</v>
      </c>
      <c r="G646" s="43">
        <f>LN(BETAW20T!I645/BETAW20T!I646)</f>
        <v>-1.1027933153262699E-4</v>
      </c>
      <c r="H646" s="42">
        <f t="shared" si="89"/>
        <v>-2.052154407466461E-5</v>
      </c>
      <c r="I646" s="41">
        <f>(BETAW20T!D645/BETAW20T!I645-1)*100</f>
        <v>5.2105870111507357E-3</v>
      </c>
      <c r="J646" s="40">
        <f>BETAW20T!L645*BETAW20T!I645/1000</f>
        <v>1496.0320479484269</v>
      </c>
      <c r="K646" s="17">
        <f>BETAW20T!E645</f>
        <v>603</v>
      </c>
      <c r="L646" s="39">
        <f>BETAW20T!E645/BETAW20T!F645</f>
        <v>14.023255813953488</v>
      </c>
    </row>
    <row r="647" spans="2:12" x14ac:dyDescent="0.3">
      <c r="B647" s="21">
        <f>BETAW20T!B646</f>
        <v>43475</v>
      </c>
      <c r="C647" s="46">
        <f>BETAW20T!C646/BETAW20T!C647*C648</f>
        <v>102.20379323168468</v>
      </c>
      <c r="D647" s="45">
        <f>BETAW20T!I646/BETAW20T!I647*D648</f>
        <v>102.19525935954631</v>
      </c>
      <c r="E647" s="41">
        <f t="shared" si="88"/>
        <v>-8.3498585214170085E-3</v>
      </c>
      <c r="F647" s="44">
        <f>LN(BETAW20T!C646/BETAW20T!C647)</f>
        <v>-2.7905980829036111E-3</v>
      </c>
      <c r="G647" s="43">
        <f>LN(BETAW20T!I646/BETAW20T!I647)</f>
        <v>-2.794338244078974E-3</v>
      </c>
      <c r="H647" s="42">
        <f t="shared" si="89"/>
        <v>-3.7401611753628931E-6</v>
      </c>
      <c r="I647" s="41">
        <f>(BETAW20T!D646/BETAW20T!I646-1)*100</f>
        <v>-5.817312676270614E-3</v>
      </c>
      <c r="J647" s="40">
        <f>BETAW20T!L646*BETAW20T!I646/1000</f>
        <v>505.20938960986348</v>
      </c>
      <c r="K647" s="17">
        <f>BETAW20T!E646</f>
        <v>621</v>
      </c>
      <c r="L647" s="39">
        <f>BETAW20T!E646/BETAW20T!F646</f>
        <v>11.5</v>
      </c>
    </row>
    <row r="648" spans="2:12" x14ac:dyDescent="0.3">
      <c r="B648" s="21">
        <f>BETAW20T!B647</f>
        <v>43474</v>
      </c>
      <c r="C648" s="46">
        <f>BETAW20T!C647/BETAW20T!C648*C649</f>
        <v>102.48940126441059</v>
      </c>
      <c r="D648" s="45">
        <f>BETAW20T!I647/BETAW20T!I648*D649</f>
        <v>102.48122683999459</v>
      </c>
      <c r="E648" s="41">
        <f t="shared" si="88"/>
        <v>-7.9758729343182289E-3</v>
      </c>
      <c r="F648" s="44">
        <f>LN(BETAW20T!C647/BETAW20T!C648)</f>
        <v>7.1348848454370712E-3</v>
      </c>
      <c r="G648" s="43">
        <f>LN(BETAW20T!I647/BETAW20T!I648)</f>
        <v>7.1292060764283072E-3</v>
      </c>
      <c r="H648" s="42">
        <f t="shared" si="89"/>
        <v>-5.678769008764066E-6</v>
      </c>
      <c r="I648" s="41">
        <f>(BETAW20T!D647/BETAW20T!I647-1)*100</f>
        <v>-0.18220444458142415</v>
      </c>
      <c r="J648" s="40">
        <f>BETAW20T!L647*BETAW20T!I647/1000</f>
        <v>194.85503453341053</v>
      </c>
      <c r="K648" s="17">
        <f>BETAW20T!E647</f>
        <v>131</v>
      </c>
      <c r="L648" s="39">
        <f>BETAW20T!E647/BETAW20T!F647</f>
        <v>2.5686274509803924</v>
      </c>
    </row>
    <row r="649" spans="2:12" x14ac:dyDescent="0.3">
      <c r="B649" s="21">
        <f>BETAW20T!B648</f>
        <v>43473</v>
      </c>
      <c r="C649" s="46">
        <f>BETAW20T!C648/BETAW20T!C649*C650</f>
        <v>101.76075368786417</v>
      </c>
      <c r="D649" s="45">
        <f>BETAW20T!I648/BETAW20T!I649*D650</f>
        <v>101.75321521081742</v>
      </c>
      <c r="E649" s="41">
        <f t="shared" si="88"/>
        <v>-7.4080397142850529E-3</v>
      </c>
      <c r="F649" s="44">
        <f>LN(BETAW20T!C648/BETAW20T!C649)</f>
        <v>-2.6885366598158704E-3</v>
      </c>
      <c r="G649" s="43">
        <f>LN(BETAW20T!I648/BETAW20T!I649)</f>
        <v>-2.6615342591770914E-3</v>
      </c>
      <c r="H649" s="42">
        <f t="shared" si="89"/>
        <v>2.7002400638779026E-5</v>
      </c>
      <c r="I649" s="41">
        <f>(BETAW20T!D648/BETAW20T!I648-1)*100</f>
        <v>1.5086047820456194E-2</v>
      </c>
      <c r="J649" s="40">
        <f>BETAW20T!L648*BETAW20T!I648/1000</f>
        <v>251.51205677084138</v>
      </c>
      <c r="K649" s="17">
        <f>BETAW20T!E648</f>
        <v>271</v>
      </c>
      <c r="L649" s="39">
        <f>BETAW20T!E648/BETAW20T!F648</f>
        <v>2.7938144329896906</v>
      </c>
    </row>
    <row r="650" spans="2:12" x14ac:dyDescent="0.3">
      <c r="B650" s="21">
        <f>BETAW20T!B649</f>
        <v>43472</v>
      </c>
      <c r="C650" s="46">
        <f>BETAW20T!C649/BETAW20T!C650*C651</f>
        <v>102.03470930953267</v>
      </c>
      <c r="D650" s="45">
        <f>BETAW20T!I649/BETAW20T!I650*D651</f>
        <v>102.02439559694498</v>
      </c>
      <c r="E650" s="41">
        <f t="shared" si="88"/>
        <v>-1.0108043289858148E-2</v>
      </c>
      <c r="F650" s="44">
        <f>LN(BETAW20T!C649/BETAW20T!C650)</f>
        <v>2.0142856759930699E-2</v>
      </c>
      <c r="G650" s="43">
        <f>LN(BETAW20T!I649/BETAW20T!I650)</f>
        <v>2.0041771218060923E-2</v>
      </c>
      <c r="H650" s="42">
        <f t="shared" si="89"/>
        <v>-1.010855418697755E-4</v>
      </c>
      <c r="I650" s="41">
        <f>(BETAW20T!D649/BETAW20T!I649-1)*100</f>
        <v>6.9963881579537812E-3</v>
      </c>
      <c r="J650" s="40">
        <f>BETAW20T!L649*BETAW20T!I649/1000</f>
        <v>446.16878430001077</v>
      </c>
      <c r="K650" s="17">
        <f>BETAW20T!E649</f>
        <v>471</v>
      </c>
      <c r="L650" s="39">
        <f>BETAW20T!E649/BETAW20T!F649</f>
        <v>5.1195652173913047</v>
      </c>
    </row>
    <row r="651" spans="2:12" x14ac:dyDescent="0.3">
      <c r="B651" s="11">
        <f>BETAW20T!B650</f>
        <v>43469</v>
      </c>
      <c r="C651" s="38">
        <v>100</v>
      </c>
      <c r="D651" s="37">
        <f>C651</f>
        <v>100</v>
      </c>
      <c r="E651" s="33">
        <f t="shared" si="88"/>
        <v>0</v>
      </c>
      <c r="F651" s="36"/>
      <c r="G651" s="35"/>
      <c r="H651" s="34"/>
      <c r="I651" s="33"/>
      <c r="J651" s="32"/>
      <c r="K651" s="7"/>
      <c r="L651" s="5"/>
    </row>
  </sheetData>
  <mergeCells count="12">
    <mergeCell ref="J8:J9"/>
    <mergeCell ref="K8:K9"/>
    <mergeCell ref="B2:C2"/>
    <mergeCell ref="L8:L9"/>
    <mergeCell ref="G8:G9"/>
    <mergeCell ref="E8:E9"/>
    <mergeCell ref="C7:D7"/>
    <mergeCell ref="I8:I9"/>
    <mergeCell ref="H8:H9"/>
    <mergeCell ref="F8:F9"/>
    <mergeCell ref="F7:H7"/>
    <mergeCell ref="K7:L7"/>
  </mergeCells>
  <pageMargins left="0.7" right="0.7" top="0.75" bottom="0.75" header="0.3" footer="0.3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6FD10-2AE0-4230-9ACC-01A595866523}">
  <sheetPr codeName="Arkusz3"/>
  <dimension ref="A1:N651"/>
  <sheetViews>
    <sheetView showGridLines="0" tabSelected="1" zoomScaleNormal="100" workbookViewId="0"/>
  </sheetViews>
  <sheetFormatPr defaultRowHeight="14.4" x14ac:dyDescent="0.3"/>
  <cols>
    <col min="1" max="1" width="2.6640625" style="1" customWidth="1"/>
    <col min="2" max="2" width="13.44140625" style="1" customWidth="1"/>
    <col min="3" max="4" width="7.77734375" style="1" hidden="1" customWidth="1"/>
    <col min="5" max="6" width="13.33203125" style="1" customWidth="1"/>
    <col min="7" max="7" width="15" style="1" customWidth="1"/>
    <col min="8" max="10" width="13.33203125" style="1" customWidth="1"/>
    <col min="11" max="12" width="16.6640625" style="1" customWidth="1"/>
    <col min="13" max="14" width="14.5546875" style="1" customWidth="1"/>
    <col min="15" max="16384" width="8.88671875" style="1"/>
  </cols>
  <sheetData>
    <row r="1" spans="1:14" x14ac:dyDescent="0.3">
      <c r="A1" s="1" t="s">
        <v>48</v>
      </c>
    </row>
    <row r="2" spans="1:14" x14ac:dyDescent="0.3">
      <c r="B2" s="105" t="s">
        <v>47</v>
      </c>
      <c r="C2" s="106"/>
      <c r="D2" s="106"/>
      <c r="E2" s="107"/>
      <c r="G2" s="26" t="s">
        <v>42</v>
      </c>
      <c r="H2" s="70" t="s">
        <v>28</v>
      </c>
      <c r="I2" s="69" t="s">
        <v>10</v>
      </c>
      <c r="J2" s="68" t="s">
        <v>41</v>
      </c>
    </row>
    <row r="3" spans="1:14" ht="15.6" x14ac:dyDescent="0.3">
      <c r="B3" s="67" t="s">
        <v>40</v>
      </c>
      <c r="E3" s="78">
        <v>44195</v>
      </c>
      <c r="G3" s="65" t="s">
        <v>39</v>
      </c>
      <c r="H3" s="64">
        <f ca="1">EXP(H4)-1</f>
        <v>0.14392569659442755</v>
      </c>
      <c r="I3" s="64">
        <f ca="1">EXP(I4)-1</f>
        <v>0.13792391334203691</v>
      </c>
      <c r="J3" s="63">
        <f ca="1">(1+I3)/(1+H3)-1</f>
        <v>-5.2466548048168971E-3</v>
      </c>
    </row>
    <row r="4" spans="1:14" ht="16.2" thickBot="1" x14ac:dyDescent="0.35">
      <c r="B4" s="62" t="s">
        <v>38</v>
      </c>
      <c r="C4" s="86"/>
      <c r="D4" s="86"/>
      <c r="E4" s="77">
        <f>MAX(B:B)</f>
        <v>44405</v>
      </c>
      <c r="G4" s="60" t="s">
        <v>37</v>
      </c>
      <c r="H4" s="59">
        <f ca="1">SUM(OFFSET(H$9,$C$9,0,$D$9-$C$9,1))</f>
        <v>0.13446594031888259</v>
      </c>
      <c r="I4" s="58">
        <f ca="1">SUM(OFFSET(I$9,$C$9,0,$D$9-$C$9,1))</f>
        <v>0.12920547348827566</v>
      </c>
      <c r="J4" s="57">
        <f ca="1">I4-H4</f>
        <v>-5.2604668306069358E-3</v>
      </c>
    </row>
    <row r="5" spans="1:14" ht="16.2" thickBot="1" x14ac:dyDescent="0.35">
      <c r="I5" s="56" t="s">
        <v>36</v>
      </c>
      <c r="J5" s="55">
        <f ca="1">_xlfn.STDEV.S(OFFSET(J$9,$C$9,0,$D$9-$C$9,1))*SQRT(252)</f>
        <v>3.8002912039385004E-4</v>
      </c>
    </row>
    <row r="6" spans="1:14" ht="9" customHeight="1" x14ac:dyDescent="0.3"/>
    <row r="7" spans="1:14" x14ac:dyDescent="0.3">
      <c r="B7" s="28"/>
      <c r="C7" s="99" t="s">
        <v>46</v>
      </c>
      <c r="D7" s="100"/>
      <c r="E7" s="115" t="s">
        <v>35</v>
      </c>
      <c r="F7" s="102"/>
      <c r="G7" s="54" t="s">
        <v>34</v>
      </c>
      <c r="H7" s="99" t="s">
        <v>33</v>
      </c>
      <c r="I7" s="95"/>
      <c r="J7" s="100"/>
      <c r="K7" s="53" t="s">
        <v>32</v>
      </c>
      <c r="L7" s="52" t="s">
        <v>31</v>
      </c>
      <c r="M7" s="116" t="s">
        <v>30</v>
      </c>
      <c r="N7" s="117"/>
    </row>
    <row r="8" spans="1:14" x14ac:dyDescent="0.3">
      <c r="B8" s="51" t="s">
        <v>14</v>
      </c>
      <c r="C8" s="50" t="s">
        <v>45</v>
      </c>
      <c r="D8" s="49" t="s">
        <v>44</v>
      </c>
      <c r="E8" s="50" t="str">
        <f>Analiza_Całość!C8</f>
        <v>WIG20TR</v>
      </c>
      <c r="F8" s="49" t="str">
        <f>Analiza_Całość!D8</f>
        <v>BETAW20TR</v>
      </c>
      <c r="G8" s="108" t="s">
        <v>29</v>
      </c>
      <c r="H8" s="110" t="s">
        <v>28</v>
      </c>
      <c r="I8" s="112" t="s">
        <v>10</v>
      </c>
      <c r="J8" s="97" t="s">
        <v>27</v>
      </c>
      <c r="K8" s="108" t="s">
        <v>26</v>
      </c>
      <c r="L8" s="108" t="s">
        <v>25</v>
      </c>
      <c r="M8" s="110" t="s">
        <v>24</v>
      </c>
      <c r="N8" s="97" t="s">
        <v>23</v>
      </c>
    </row>
    <row r="9" spans="1:14" ht="15" thickBot="1" x14ac:dyDescent="0.35">
      <c r="B9" s="25"/>
      <c r="C9" s="76">
        <f>MATCH(E4,B10:B651,-1)</f>
        <v>2</v>
      </c>
      <c r="D9" s="75">
        <f>MATCH(E3,B10:B651,-1)</f>
        <v>145</v>
      </c>
      <c r="E9" s="48" t="s">
        <v>3</v>
      </c>
      <c r="F9" s="47" t="s">
        <v>10</v>
      </c>
      <c r="G9" s="114"/>
      <c r="H9" s="111"/>
      <c r="I9" s="113"/>
      <c r="J9" s="98"/>
      <c r="K9" s="114"/>
      <c r="L9" s="109"/>
      <c r="M9" s="111"/>
      <c r="N9" s="104"/>
    </row>
    <row r="10" spans="1:14" x14ac:dyDescent="0.3">
      <c r="B10" s="21"/>
      <c r="C10" s="74"/>
      <c r="D10" s="73"/>
      <c r="E10" s="46"/>
      <c r="F10" s="45"/>
      <c r="G10" s="41"/>
      <c r="H10" s="44"/>
      <c r="I10" s="43"/>
      <c r="J10" s="42"/>
      <c r="K10" s="41"/>
      <c r="L10" s="40"/>
      <c r="M10" s="17"/>
      <c r="N10" s="39"/>
    </row>
    <row r="11" spans="1:14" x14ac:dyDescent="0.3">
      <c r="B11" s="21">
        <f>BETAW20T!B10</f>
        <v>44405</v>
      </c>
      <c r="C11" s="74">
        <f t="shared" ref="C11:C62" si="0">IF(AND(D11,D12),1,0)</f>
        <v>1</v>
      </c>
      <c r="D11" s="73">
        <f t="shared" ref="D11:D62" si="1">IF(AND($B11&gt;=$E$3,OR($B11&lt;=$E$4,$B12&lt;$E$4)),1,0)</f>
        <v>1</v>
      </c>
      <c r="E11" s="46">
        <f>IF($D11,IF($D12,Analiza_Całość!C11/Analiza_Całość!C12*E12,100),"")</f>
        <v>114.39256965944286</v>
      </c>
      <c r="F11" s="45">
        <f>IF($D11,IF($D12,Analiza_Całość!D11/Analiza_Całość!D12*F12,100),"")</f>
        <v>113.79239133420361</v>
      </c>
      <c r="G11" s="41">
        <f t="shared" ref="G11:G62" si="2">IF($D11,(F11/E11-1)*100,"")</f>
        <v>-0.52466548048184514</v>
      </c>
      <c r="H11" s="44">
        <f>IF($C11,Analiza_Całość!F11,"")</f>
        <v>9.4703582973441284E-3</v>
      </c>
      <c r="I11" s="43">
        <f>IF($C11,Analiza_Całość!G11,"")</f>
        <v>9.4187448633446611E-3</v>
      </c>
      <c r="J11" s="42">
        <f t="shared" ref="J11:J62" si="3">IF($C11,I11-H11,"")</f>
        <v>-5.1613433999467273E-5</v>
      </c>
      <c r="K11" s="41">
        <f>IF($D11,Analiza_Całość!I11,"")</f>
        <v>1.266113629112553E-2</v>
      </c>
      <c r="L11" s="40">
        <f>IF($D11,Analiza_Całość!J11,"")</f>
        <v>0</v>
      </c>
      <c r="M11" s="17">
        <f>IF($D11,Analiza_Całość!K11,"")</f>
        <v>441.60090000000002</v>
      </c>
      <c r="N11" s="39">
        <f>IF($D11,Analiza_Całość!L11,"")</f>
        <v>17.664035999999999</v>
      </c>
    </row>
    <row r="12" spans="1:14" x14ac:dyDescent="0.3">
      <c r="B12" s="21">
        <f>BETAW20T!B11</f>
        <v>44404</v>
      </c>
      <c r="C12" s="74">
        <f t="shared" si="0"/>
        <v>1</v>
      </c>
      <c r="D12" s="73">
        <f t="shared" si="1"/>
        <v>1</v>
      </c>
      <c r="E12" s="46">
        <f>IF($D12,IF($D13,Analiza_Całość!C12/Analiza_Całość!C13*E13,100),"")</f>
        <v>113.31434468524267</v>
      </c>
      <c r="F12" s="45">
        <f>IF($D12,IF($D13,Analiza_Całość!D12/Analiza_Całość!D13*F13,100),"")</f>
        <v>112.72564144155461</v>
      </c>
      <c r="G12" s="41">
        <f t="shared" si="2"/>
        <v>-0.51953108436828543</v>
      </c>
      <c r="H12" s="44">
        <f>IF($C12,Analiza_Całość!F12,"")</f>
        <v>-7.1943539766941202E-3</v>
      </c>
      <c r="I12" s="43">
        <f>IF($C12,Analiza_Całość!G12,"")</f>
        <v>-7.2195705567204465E-3</v>
      </c>
      <c r="J12" s="42">
        <f t="shared" si="3"/>
        <v>-2.5216580026326228E-5</v>
      </c>
      <c r="K12" s="41">
        <f>IF($D12,Analiza_Całość!I12,"")</f>
        <v>-1.3171614566864775E-2</v>
      </c>
      <c r="L12" s="40">
        <f>IF($D12,Analiza_Całość!J12,"")</f>
        <v>-951.37531148911364</v>
      </c>
      <c r="M12" s="17">
        <f>IF($D12,Analiza_Całość!K12,"")</f>
        <v>328.68490000000003</v>
      </c>
      <c r="N12" s="39">
        <f>IF($D12,Analiza_Całość!L12,"")</f>
        <v>8.8833756756756763</v>
      </c>
    </row>
    <row r="13" spans="1:14" x14ac:dyDescent="0.3">
      <c r="B13" s="21">
        <f>BETAW20T!B12</f>
        <v>44403</v>
      </c>
      <c r="C13" s="74">
        <f t="shared" si="0"/>
        <v>1</v>
      </c>
      <c r="D13" s="73">
        <f t="shared" si="1"/>
        <v>1</v>
      </c>
      <c r="E13" s="46">
        <f>IF($D13,IF($D14,Analiza_Całość!C13/Analiza_Całość!C14*E14,100),"")</f>
        <v>114.13250773993822</v>
      </c>
      <c r="F13" s="45">
        <f>IF($D13,IF($D14,Analiza_Całość!D13/Analiza_Całość!D14*F14,100),"")</f>
        <v>113.54241700020573</v>
      </c>
      <c r="G13" s="41">
        <f t="shared" si="2"/>
        <v>-0.51702249553393642</v>
      </c>
      <c r="H13" s="44">
        <f>IF($C13,Analiza_Całość!F13,"")</f>
        <v>-7.8815600891184395E-4</v>
      </c>
      <c r="I13" s="43">
        <f>IF($C13,Analiza_Całość!G13,"")</f>
        <v>-8.6192952134663166E-4</v>
      </c>
      <c r="J13" s="42">
        <f t="shared" si="3"/>
        <v>-7.3773512434787704E-5</v>
      </c>
      <c r="K13" s="41">
        <f>IF($D13,Analiza_Całość!I13,"")</f>
        <v>-1.9500102824032695E-3</v>
      </c>
      <c r="L13" s="40">
        <f>IF($D13,Analiza_Całość!J13,"")</f>
        <v>0</v>
      </c>
      <c r="M13" s="17">
        <f>IF($D13,Analiza_Całość!K13,"")</f>
        <v>385.35429999999997</v>
      </c>
      <c r="N13" s="39">
        <f>IF($D13,Analiza_Całość!L13,"")</f>
        <v>8.5634288888888879</v>
      </c>
    </row>
    <row r="14" spans="1:14" x14ac:dyDescent="0.3">
      <c r="B14" s="21">
        <f>BETAW20T!B13</f>
        <v>44400</v>
      </c>
      <c r="C14" s="74">
        <f t="shared" si="0"/>
        <v>1</v>
      </c>
      <c r="D14" s="73">
        <f t="shared" si="1"/>
        <v>1</v>
      </c>
      <c r="E14" s="46">
        <f>IF($D14,IF($D15,Analiza_Całość!C14/Analiza_Całość!C15*E15,100),"")</f>
        <v>114.22249742002079</v>
      </c>
      <c r="F14" s="45">
        <f>IF($D14,IF($D15,Analiza_Całość!D14/Analiza_Całość!D15*F15,100),"")</f>
        <v>113.64032475007176</v>
      </c>
      <c r="G14" s="41">
        <f t="shared" si="2"/>
        <v>-0.50968301612970279</v>
      </c>
      <c r="H14" s="44">
        <f>IF($C14,Analiza_Całość!F14,"")</f>
        <v>5.6149789702614498E-3</v>
      </c>
      <c r="I14" s="43">
        <f>IF($C14,Analiza_Całość!G14,"")</f>
        <v>5.5797480297387885E-3</v>
      </c>
      <c r="J14" s="42">
        <f t="shared" si="3"/>
        <v>-3.5230940522661298E-5</v>
      </c>
      <c r="K14" s="41">
        <f>IF($D14,Analiza_Całość!I14,"")</f>
        <v>2.919393065847764E-2</v>
      </c>
      <c r="L14" s="40">
        <f>IF($D14,Analiza_Całość!J14,"")</f>
        <v>0</v>
      </c>
      <c r="M14" s="17">
        <f>IF($D14,Analiza_Całość!K14,"")</f>
        <v>67.181699999999992</v>
      </c>
      <c r="N14" s="39">
        <f>IF($D14,Analiza_Całość!L14,"")</f>
        <v>3.5358789473684205</v>
      </c>
    </row>
    <row r="15" spans="1:14" x14ac:dyDescent="0.3">
      <c r="B15" s="21">
        <f>BETAW20T!B14</f>
        <v>44399</v>
      </c>
      <c r="C15" s="74">
        <f t="shared" si="0"/>
        <v>1</v>
      </c>
      <c r="D15" s="73">
        <f t="shared" si="1"/>
        <v>1</v>
      </c>
      <c r="E15" s="46">
        <f>IF($D15,IF($D16,Analiza_Całość!C15/Analiza_Całość!C16*E16,100),"")</f>
        <v>113.58293773649822</v>
      </c>
      <c r="F15" s="45">
        <f>IF($D15,IF($D16,Analiza_Całość!D15/Analiza_Całość!D16*F16,100),"")</f>
        <v>113.00800610184265</v>
      </c>
      <c r="G15" s="41">
        <f t="shared" si="2"/>
        <v>-0.5061778169440867</v>
      </c>
      <c r="H15" s="44">
        <f>IF($C15,Analiza_Całość!F15,"")</f>
        <v>-5.4173957497348525E-3</v>
      </c>
      <c r="I15" s="43">
        <f>IF($C15,Analiza_Całość!G15,"")</f>
        <v>-5.4569094639576607E-3</v>
      </c>
      <c r="J15" s="42">
        <f t="shared" si="3"/>
        <v>-3.9513714222808201E-5</v>
      </c>
      <c r="K15" s="41">
        <f>IF($D15,Analiza_Całość!I15,"")</f>
        <v>0.20881637147960319</v>
      </c>
      <c r="L15" s="40">
        <f>IF($D15,Analiza_Całość!J15,"")</f>
        <v>0</v>
      </c>
      <c r="M15" s="17">
        <f>IF($D15,Analiza_Całość!K15,"")</f>
        <v>134.47629999999998</v>
      </c>
      <c r="N15" s="39">
        <f>IF($D15,Analiza_Całość!L15,"")</f>
        <v>6.4036333333333326</v>
      </c>
    </row>
    <row r="16" spans="1:14" x14ac:dyDescent="0.3">
      <c r="B16" s="21">
        <f>BETAW20T!B15</f>
        <v>44398</v>
      </c>
      <c r="C16" s="74">
        <f t="shared" si="0"/>
        <v>1</v>
      </c>
      <c r="D16" s="73">
        <f t="shared" si="1"/>
        <v>1</v>
      </c>
      <c r="E16" s="46">
        <f>IF($D16,IF($D17,Analiza_Całość!C16/Analiza_Całość!C17*E17,100),"")</f>
        <v>114.19993120055052</v>
      </c>
      <c r="F16" s="45">
        <f>IF($D16,IF($D17,Analiza_Całość!D16/Analiza_Całość!D17*F17,100),"")</f>
        <v>113.62636619290667</v>
      </c>
      <c r="G16" s="41">
        <f t="shared" si="2"/>
        <v>-0.50224636881487372</v>
      </c>
      <c r="H16" s="44">
        <f>IF($C16,Analiza_Całość!F16,"")</f>
        <v>1.345968888293223E-2</v>
      </c>
      <c r="I16" s="43">
        <f>IF($C16,Analiza_Całość!G16,"")</f>
        <v>1.3427403343250741E-2</v>
      </c>
      <c r="J16" s="42">
        <f t="shared" si="3"/>
        <v>-3.2285539681488687E-5</v>
      </c>
      <c r="K16" s="41">
        <f>IF($D16,Analiza_Całość!I16,"")</f>
        <v>-0.10189980068894267</v>
      </c>
      <c r="L16" s="40">
        <f>IF($D16,Analiza_Całość!J16,"")</f>
        <v>0</v>
      </c>
      <c r="M16" s="17">
        <f>IF($D16,Analiza_Całość!K16,"")</f>
        <v>306.6859</v>
      </c>
      <c r="N16" s="39">
        <f>IF($D16,Analiza_Całość!L16,"")</f>
        <v>12.778579166666667</v>
      </c>
    </row>
    <row r="17" spans="2:14" x14ac:dyDescent="0.3">
      <c r="B17" s="21">
        <f>BETAW20T!B16</f>
        <v>44397</v>
      </c>
      <c r="C17" s="74">
        <f t="shared" si="0"/>
        <v>1</v>
      </c>
      <c r="D17" s="73">
        <f t="shared" si="1"/>
        <v>1</v>
      </c>
      <c r="E17" s="46">
        <f>IF($D17,IF($D18,Analiza_Całość!C17/Analiza_Całość!C18*E18,100),"")</f>
        <v>112.67313381492961</v>
      </c>
      <c r="F17" s="45">
        <f>IF($D17,IF($D18,Analiza_Całość!D17/Analiza_Całość!D18*F18,100),"")</f>
        <v>112.11085659279438</v>
      </c>
      <c r="G17" s="41">
        <f t="shared" si="2"/>
        <v>-0.49903397828519047</v>
      </c>
      <c r="H17" s="44">
        <f>IF($C17,Analiza_Całość!F17,"")</f>
        <v>6.9680885953557472E-3</v>
      </c>
      <c r="I17" s="43">
        <f>IF($C17,Analiza_Całość!G17,"")</f>
        <v>6.92603363938847E-3</v>
      </c>
      <c r="J17" s="42">
        <f t="shared" si="3"/>
        <v>-4.2054955967277263E-5</v>
      </c>
      <c r="K17" s="41">
        <f>IF($D17,Analiza_Całość!I17,"")</f>
        <v>-0.44247991919615925</v>
      </c>
      <c r="L17" s="40">
        <f>IF($D17,Analiza_Całość!J17,"")</f>
        <v>0</v>
      </c>
      <c r="M17" s="17">
        <f>IF($D17,Analiza_Całość!K17,"")</f>
        <v>570.50109999999995</v>
      </c>
      <c r="N17" s="39">
        <f>IF($D17,Analiza_Całość!L17,"")</f>
        <v>10.187519642857142</v>
      </c>
    </row>
    <row r="18" spans="2:14" x14ac:dyDescent="0.3">
      <c r="B18" s="21">
        <f>BETAW20T!B17</f>
        <v>44396</v>
      </c>
      <c r="C18" s="74">
        <f t="shared" si="0"/>
        <v>1</v>
      </c>
      <c r="D18" s="73">
        <f t="shared" si="1"/>
        <v>1</v>
      </c>
      <c r="E18" s="46">
        <f>IF($D18,IF($D19,Analiza_Całość!C18/Analiza_Całość!C19*E19,100),"")</f>
        <v>111.89074647402833</v>
      </c>
      <c r="F18" s="45">
        <f>IF($D18,IF($D19,Analiza_Całość!D18/Analiza_Całość!D19*F19,100),"")</f>
        <v>111.33705580709044</v>
      </c>
      <c r="G18" s="41">
        <f t="shared" si="2"/>
        <v>-0.49484938154954472</v>
      </c>
      <c r="H18" s="44">
        <f>IF($C18,Analiza_Całość!F18,"")</f>
        <v>-2.3406655648689084E-2</v>
      </c>
      <c r="I18" s="43">
        <f>IF($C18,Analiza_Całość!G18,"")</f>
        <v>-2.3520193126853453E-2</v>
      </c>
      <c r="J18" s="42">
        <f t="shared" si="3"/>
        <v>-1.1353747816436957E-4</v>
      </c>
      <c r="K18" s="41">
        <f>IF($D18,Analiza_Całość!I18,"")</f>
        <v>-1.1606382697812556</v>
      </c>
      <c r="L18" s="40">
        <f>IF($D18,Analiza_Całość!J18,"")</f>
        <v>-4510.3488346758813</v>
      </c>
      <c r="M18" s="17">
        <f>IF($D18,Analiza_Całość!K18,"")</f>
        <v>519.40329999999994</v>
      </c>
      <c r="N18" s="39">
        <f>IF($D18,Analiza_Całość!L18,"")</f>
        <v>3.7912649635036493</v>
      </c>
    </row>
    <row r="19" spans="2:14" x14ac:dyDescent="0.3">
      <c r="B19" s="21">
        <f>BETAW20T!B18</f>
        <v>44393</v>
      </c>
      <c r="C19" s="74">
        <f t="shared" si="0"/>
        <v>1</v>
      </c>
      <c r="D19" s="73">
        <f t="shared" si="1"/>
        <v>1</v>
      </c>
      <c r="E19" s="46">
        <f>IF($D19,IF($D20,Analiza_Całość!C19/Analiza_Całość!C20*E20,100),"")</f>
        <v>114.54062607499151</v>
      </c>
      <c r="F19" s="45">
        <f>IF($D19,IF($D20,Analiza_Całość!D19/Analiza_Całość!D20*F20,100),"")</f>
        <v>113.98676353025166</v>
      </c>
      <c r="G19" s="41">
        <f t="shared" si="2"/>
        <v>-0.48355117631120326</v>
      </c>
      <c r="H19" s="44">
        <f>IF($C19,Analiza_Całość!F19,"")</f>
        <v>3.292133632685838E-4</v>
      </c>
      <c r="I19" s="43">
        <f>IF($C19,Analiza_Całość!G19,"")</f>
        <v>2.7013097179104281E-4</v>
      </c>
      <c r="J19" s="42">
        <f t="shared" si="3"/>
        <v>-5.9082391477540991E-5</v>
      </c>
      <c r="K19" s="41">
        <f>IF($D19,Analiza_Całość!I19,"")</f>
        <v>-4.0940604476291664E-2</v>
      </c>
      <c r="L19" s="40">
        <f>IF($D19,Analiza_Całość!J19,"")</f>
        <v>0</v>
      </c>
      <c r="M19" s="17">
        <f>IF($D19,Analiza_Całość!K19,"")</f>
        <v>571.85259999999994</v>
      </c>
      <c r="N19" s="39">
        <f>IF($D19,Analiza_Całość!L19,"")</f>
        <v>16.819194117647058</v>
      </c>
    </row>
    <row r="20" spans="2:14" x14ac:dyDescent="0.3">
      <c r="B20" s="21">
        <f>BETAW20T!B19</f>
        <v>44392</v>
      </c>
      <c r="C20" s="74">
        <f t="shared" si="0"/>
        <v>1</v>
      </c>
      <c r="D20" s="73">
        <f t="shared" si="1"/>
        <v>1</v>
      </c>
      <c r="E20" s="46">
        <f>IF($D20,IF($D21,Analiza_Całość!C20/Analiza_Całość!C21*E21,100),"")</f>
        <v>114.50292397660829</v>
      </c>
      <c r="F20" s="45">
        <f>IF($D20,IF($D21,Analiza_Całość!D20/Analiza_Całość!D21*F21,100),"")</f>
        <v>113.95597633352283</v>
      </c>
      <c r="G20" s="41">
        <f t="shared" si="2"/>
        <v>-0.47767133282744512</v>
      </c>
      <c r="H20" s="44">
        <f>IF($C20,Analiza_Całość!F20,"")</f>
        <v>-3.5675037866539226E-3</v>
      </c>
      <c r="I20" s="43">
        <f>IF($C20,Analiza_Całość!G20,"")</f>
        <v>-3.5717665437405835E-3</v>
      </c>
      <c r="J20" s="42">
        <f t="shared" si="3"/>
        <v>-4.2627570866608268E-6</v>
      </c>
      <c r="K20" s="41">
        <f>IF($D20,Analiza_Całość!I20,"")</f>
        <v>0.44096073625772281</v>
      </c>
      <c r="L20" s="40">
        <f>IF($D20,Analiza_Całość!J20,"")</f>
        <v>0</v>
      </c>
      <c r="M20" s="17">
        <f>IF($D20,Analiza_Całość!K20,"")</f>
        <v>136.72409999999999</v>
      </c>
      <c r="N20" s="39">
        <f>IF($D20,Analiza_Całość!L20,"")</f>
        <v>3.9064028571428571</v>
      </c>
    </row>
    <row r="21" spans="2:14" x14ac:dyDescent="0.3">
      <c r="B21" s="21">
        <f>BETAW20T!B20</f>
        <v>44391</v>
      </c>
      <c r="C21" s="74">
        <f t="shared" si="0"/>
        <v>1</v>
      </c>
      <c r="D21" s="73">
        <f t="shared" si="1"/>
        <v>1</v>
      </c>
      <c r="E21" s="46">
        <f>IF($D21,IF($D22,Analiza_Całość!C21/Analiza_Całość!C22*E22,100),"")</f>
        <v>114.91214310285528</v>
      </c>
      <c r="F21" s="45">
        <f>IF($D21,IF($D22,Analiza_Całość!D21/Analiza_Całość!D22*F22,100),"")</f>
        <v>114.36372824106925</v>
      </c>
      <c r="G21" s="41">
        <f t="shared" si="2"/>
        <v>-0.47724709241142582</v>
      </c>
      <c r="H21" s="44">
        <f>IF($C21,Analiza_Całość!F21,"")</f>
        <v>1.9009247859497545E-3</v>
      </c>
      <c r="I21" s="43">
        <f>IF($C21,Analiza_Całość!G21,"")</f>
        <v>1.8763573951029659E-3</v>
      </c>
      <c r="J21" s="42">
        <f t="shared" si="3"/>
        <v>-2.4567390846788606E-5</v>
      </c>
      <c r="K21" s="41">
        <f>IF($D21,Analiza_Całość!I21,"")</f>
        <v>9.5799678775154717E-2</v>
      </c>
      <c r="L21" s="40">
        <f>IF($D21,Analiza_Całość!J21,"")</f>
        <v>-772.16027293889522</v>
      </c>
      <c r="M21" s="17">
        <f>IF($D21,Analiza_Całość!K21,"")</f>
        <v>616.09199999999998</v>
      </c>
      <c r="N21" s="39">
        <f>IF($D21,Analiza_Całość!L21,"")</f>
        <v>24.64368</v>
      </c>
    </row>
    <row r="22" spans="2:14" x14ac:dyDescent="0.3">
      <c r="B22" s="21">
        <f>BETAW20T!B21</f>
        <v>44390</v>
      </c>
      <c r="C22" s="74">
        <f t="shared" si="0"/>
        <v>1</v>
      </c>
      <c r="D22" s="73">
        <f t="shared" si="1"/>
        <v>1</v>
      </c>
      <c r="E22" s="46">
        <f>IF($D22,IF($D23,Analiza_Całość!C22/Analiza_Całość!C23*E23,100),"")</f>
        <v>114.69391124871011</v>
      </c>
      <c r="F22" s="45">
        <f>IF($D22,IF($D23,Analiza_Całość!D22/Analiza_Całość!D23*F23,100),"")</f>
        <v>114.14934220916014</v>
      </c>
      <c r="G22" s="41">
        <f t="shared" si="2"/>
        <v>-0.47480204800853798</v>
      </c>
      <c r="H22" s="44">
        <f>IF($C22,Analiza_Całość!F22,"")</f>
        <v>3.884984487818632E-3</v>
      </c>
      <c r="I22" s="43">
        <f>IF($C22,Analiza_Całość!G22,"")</f>
        <v>3.8640723690069054E-3</v>
      </c>
      <c r="J22" s="42">
        <f t="shared" si="3"/>
        <v>-2.0912118811726617E-5</v>
      </c>
      <c r="K22" s="41">
        <f>IF($D22,Analiza_Całość!I22,"")</f>
        <v>1.1316442678777072E-2</v>
      </c>
      <c r="L22" s="40">
        <f>IF($D22,Analiza_Całość!J22,"")</f>
        <v>0</v>
      </c>
      <c r="M22" s="17">
        <f>IF($D22,Analiza_Całość!K22,"")</f>
        <v>419.6454</v>
      </c>
      <c r="N22" s="39">
        <f>IF($D22,Analiza_Całość!L22,"")</f>
        <v>14.470531034482759</v>
      </c>
    </row>
    <row r="23" spans="2:14" x14ac:dyDescent="0.3">
      <c r="B23" s="21">
        <f>BETAW20T!B22</f>
        <v>44389</v>
      </c>
      <c r="C23" s="74">
        <f t="shared" si="0"/>
        <v>1</v>
      </c>
      <c r="D23" s="73">
        <f t="shared" si="1"/>
        <v>1</v>
      </c>
      <c r="E23" s="46">
        <f>IF($D23,IF($D24,Analiza_Całość!C23/Analiza_Całość!C24*E24,100),"")</f>
        <v>114.24919160646725</v>
      </c>
      <c r="F23" s="45">
        <f>IF($D23,IF($D24,Analiza_Całość!D23/Analiza_Całość!D24*F24,100),"")</f>
        <v>113.70911197848295</v>
      </c>
      <c r="G23" s="41">
        <f t="shared" si="2"/>
        <v>-0.47272074348202464</v>
      </c>
      <c r="H23" s="44">
        <f>IF($C23,Analiza_Całość!F23,"")</f>
        <v>1.6417059586017262E-3</v>
      </c>
      <c r="I23" s="43">
        <f>IF($C23,Analiza_Całość!G23,"")</f>
        <v>1.5995870061170261E-3</v>
      </c>
      <c r="J23" s="42">
        <f t="shared" si="3"/>
        <v>-4.2118952484700113E-5</v>
      </c>
      <c r="K23" s="41">
        <f>IF($D23,Analiza_Całość!I23,"")</f>
        <v>0.3464140651141312</v>
      </c>
      <c r="L23" s="40">
        <f>IF($D23,Analiza_Całość!J23,"")</f>
        <v>0</v>
      </c>
      <c r="M23" s="17">
        <f>IF($D23,Analiza_Całość!K23,"")</f>
        <v>187.96039999999999</v>
      </c>
      <c r="N23" s="39">
        <f>IF($D23,Analiza_Całość!L23,"")</f>
        <v>4.1768977777777776</v>
      </c>
    </row>
    <row r="24" spans="2:14" x14ac:dyDescent="0.3">
      <c r="B24" s="21">
        <f>BETAW20T!B23</f>
        <v>44386</v>
      </c>
      <c r="C24" s="74">
        <f t="shared" si="0"/>
        <v>1</v>
      </c>
      <c r="D24" s="73">
        <f t="shared" si="1"/>
        <v>1</v>
      </c>
      <c r="E24" s="46">
        <f>IF($D24,IF($D25,Analiza_Całość!C24/Analiza_Całość!C25*E25,100),"")</f>
        <v>114.06178190574487</v>
      </c>
      <c r="F24" s="45">
        <f>IF($D24,IF($D25,Analiza_Całość!D24/Analiza_Całość!D25*F25,100),"")</f>
        <v>113.52736975548591</v>
      </c>
      <c r="G24" s="41">
        <f t="shared" si="2"/>
        <v>-0.46852867045384938</v>
      </c>
      <c r="H24" s="44">
        <f>IF($C24,Analiza_Całość!F24,"")</f>
        <v>7.658232932839462E-3</v>
      </c>
      <c r="I24" s="43">
        <f>IF($C24,Analiza_Całość!G24,"")</f>
        <v>7.6243928046216339E-3</v>
      </c>
      <c r="J24" s="42">
        <f t="shared" si="3"/>
        <v>-3.3840128217828107E-5</v>
      </c>
      <c r="K24" s="41">
        <f>IF($D24,Analiza_Całość!I24,"")</f>
        <v>-0.10611076485431692</v>
      </c>
      <c r="L24" s="40">
        <f>IF($D24,Analiza_Całość!J24,"")</f>
        <v>0</v>
      </c>
      <c r="M24" s="17">
        <f>IF($D24,Analiza_Całość!K24,"")</f>
        <v>61.630679999999998</v>
      </c>
      <c r="N24" s="39">
        <f>IF($D24,Analiza_Całość!L24,"")</f>
        <v>1.8126670588235294</v>
      </c>
    </row>
    <row r="25" spans="2:14" x14ac:dyDescent="0.3">
      <c r="B25" s="21">
        <f>BETAW20T!B24</f>
        <v>44385</v>
      </c>
      <c r="C25" s="74">
        <f t="shared" si="0"/>
        <v>1</v>
      </c>
      <c r="D25" s="73">
        <f t="shared" si="1"/>
        <v>1</v>
      </c>
      <c r="E25" s="46">
        <f>IF($D25,IF($D26,Analiza_Całość!C25/Analiza_Całość!C26*E26,100),"")</f>
        <v>113.19160646714836</v>
      </c>
      <c r="F25" s="45">
        <f>IF($D25,IF($D26,Analiza_Całość!D25/Analiza_Całość!D26*F26,100),"")</f>
        <v>112.66508387467775</v>
      </c>
      <c r="G25" s="41">
        <f t="shared" si="2"/>
        <v>-0.46516045571225462</v>
      </c>
      <c r="H25" s="44">
        <f>IF($C25,Analiza_Całość!F25,"")</f>
        <v>-2.2648863312895333E-2</v>
      </c>
      <c r="I25" s="43">
        <f>IF($C25,Analiza_Całość!G25,"")</f>
        <v>-2.2680411659097861E-2</v>
      </c>
      <c r="J25" s="42">
        <f t="shared" si="3"/>
        <v>-3.1548346202527749E-5</v>
      </c>
      <c r="K25" s="41">
        <f>IF($D25,Analiza_Całość!I25,"")</f>
        <v>-9.0887977425524458E-2</v>
      </c>
      <c r="L25" s="40">
        <f>IF($D25,Analiza_Całość!J25,"")</f>
        <v>0</v>
      </c>
      <c r="M25" s="17">
        <f>IF($D25,Analiza_Całość!K25,"")</f>
        <v>449.03579999999999</v>
      </c>
      <c r="N25" s="39">
        <f>IF($D25,Analiza_Całość!L25,"")</f>
        <v>7.2425129032258067</v>
      </c>
    </row>
    <row r="26" spans="2:14" x14ac:dyDescent="0.3">
      <c r="B26" s="21">
        <f>BETAW20T!B25</f>
        <v>44384</v>
      </c>
      <c r="C26" s="74">
        <f t="shared" si="0"/>
        <v>1</v>
      </c>
      <c r="D26" s="73">
        <f t="shared" si="1"/>
        <v>1</v>
      </c>
      <c r="E26" s="46">
        <f>IF($D26,IF($D27,Analiza_Całość!C26/Analiza_Całość!C27*E27,100),"")</f>
        <v>115.78452012383909</v>
      </c>
      <c r="F26" s="45">
        <f>IF($D26,IF($D27,Analiza_Całość!D26/Analiza_Całość!D27*F27,100),"")</f>
        <v>115.24957219843697</v>
      </c>
      <c r="G26" s="41">
        <f t="shared" si="2"/>
        <v>-0.46202024660114693</v>
      </c>
      <c r="H26" s="44">
        <f>IF($C26,Analiza_Całość!F26,"")</f>
        <v>2.5402401618584047E-2</v>
      </c>
      <c r="I26" s="43">
        <f>IF($C26,Analiza_Całość!G26,"")</f>
        <v>2.5386971999555998E-2</v>
      </c>
      <c r="J26" s="42">
        <f t="shared" si="3"/>
        <v>-1.5429619028048402E-5</v>
      </c>
      <c r="K26" s="41">
        <f>IF($D26,Analiza_Całość!I26,"")</f>
        <v>4.6095948785374041E-2</v>
      </c>
      <c r="L26" s="40">
        <f>IF($D26,Analiza_Całość!J26,"")</f>
        <v>0</v>
      </c>
      <c r="M26" s="17">
        <f>IF($D26,Analiza_Całość!K26,"")</f>
        <v>460.7869</v>
      </c>
      <c r="N26" s="39">
        <f>IF($D26,Analiza_Całość!L26,"")</f>
        <v>8.5330907407407413</v>
      </c>
    </row>
    <row r="27" spans="2:14" x14ac:dyDescent="0.3">
      <c r="B27" s="21">
        <f>BETAW20T!B26</f>
        <v>44383</v>
      </c>
      <c r="C27" s="74">
        <f t="shared" si="0"/>
        <v>1</v>
      </c>
      <c r="D27" s="73">
        <f t="shared" si="1"/>
        <v>1</v>
      </c>
      <c r="E27" s="46">
        <f>IF($D27,IF($D28,Analiza_Całość!C27/Analiza_Całość!C28*E28,100),"")</f>
        <v>112.88035775713801</v>
      </c>
      <c r="F27" s="45">
        <f>IF($D27,IF($D28,Analiza_Całość!D27/Analiza_Całość!D28*F28,100),"")</f>
        <v>112.36056131714417</v>
      </c>
      <c r="G27" s="41">
        <f t="shared" si="2"/>
        <v>-0.46048440164602189</v>
      </c>
      <c r="H27" s="44">
        <f>IF($C27,Analiza_Całość!F27,"")</f>
        <v>-1.3531357406427037E-2</v>
      </c>
      <c r="I27" s="43">
        <f>IF($C27,Analiza_Całość!G27,"")</f>
        <v>-1.3557522266237312E-2</v>
      </c>
      <c r="J27" s="42">
        <f t="shared" si="3"/>
        <v>-2.6164859810275456E-5</v>
      </c>
      <c r="K27" s="41">
        <f>IF($D27,Analiza_Całość!I27,"")</f>
        <v>0.19306989799514618</v>
      </c>
      <c r="L27" s="40">
        <f>IF($D27,Analiza_Całość!J27,"")</f>
        <v>0</v>
      </c>
      <c r="M27" s="17">
        <f>IF($D27,Analiza_Całość!K27,"")</f>
        <v>168.9436</v>
      </c>
      <c r="N27" s="39">
        <f>IF($D27,Analiza_Całość!L27,"")</f>
        <v>4.968929411764706</v>
      </c>
    </row>
    <row r="28" spans="2:14" x14ac:dyDescent="0.3">
      <c r="B28" s="21">
        <f>BETAW20T!B27</f>
        <v>44382</v>
      </c>
      <c r="C28" s="74">
        <f t="shared" si="0"/>
        <v>1</v>
      </c>
      <c r="D28" s="73">
        <f t="shared" si="1"/>
        <v>1</v>
      </c>
      <c r="E28" s="46">
        <f>IF($D28,IF($D29,Analiza_Całość!C28/Analiza_Całość!C29*E29,100),"")</f>
        <v>114.41816305469564</v>
      </c>
      <c r="F28" s="45">
        <f>IF($D28,IF($D29,Analiza_Całość!D28/Analiza_Całość!D29*F29,100),"")</f>
        <v>113.89426524967665</v>
      </c>
      <c r="G28" s="41">
        <f t="shared" si="2"/>
        <v>-0.45787993010213413</v>
      </c>
      <c r="H28" s="44">
        <f>IF($C28,Analiza_Całość!F28,"")</f>
        <v>4.8751651688646791E-3</v>
      </c>
      <c r="I28" s="43">
        <f>IF($C28,Analiza_Całość!G28,"")</f>
        <v>4.7939305230378102E-3</v>
      </c>
      <c r="J28" s="42">
        <f t="shared" si="3"/>
        <v>-8.1234645826868887E-5</v>
      </c>
      <c r="K28" s="41">
        <f>IF($D28,Analiza_Całość!I28,"")</f>
        <v>0.19628904503024014</v>
      </c>
      <c r="L28" s="40">
        <f>IF($D28,Analiza_Całość!J28,"")</f>
        <v>0</v>
      </c>
      <c r="M28" s="17">
        <f>IF($D28,Analiza_Całość!K28,"")</f>
        <v>35.521660000000004</v>
      </c>
      <c r="N28" s="39">
        <f>IF($D28,Analiza_Całość!L28,"")</f>
        <v>1.6146209090909094</v>
      </c>
    </row>
    <row r="29" spans="2:14" x14ac:dyDescent="0.3">
      <c r="B29" s="21">
        <f>BETAW20T!B28</f>
        <v>44379</v>
      </c>
      <c r="C29" s="74">
        <f t="shared" si="0"/>
        <v>1</v>
      </c>
      <c r="D29" s="73">
        <f t="shared" si="1"/>
        <v>1</v>
      </c>
      <c r="E29" s="46">
        <f>IF($D29,IF($D30,Analiza_Całość!C29/Analiza_Całość!C30*E30,100),"")</f>
        <v>113.86171310629521</v>
      </c>
      <c r="F29" s="45">
        <f>IF($D29,IF($D30,Analiza_Całość!D29/Analiza_Całość!D30*F30,100),"")</f>
        <v>113.34957071215182</v>
      </c>
      <c r="G29" s="41">
        <f t="shared" si="2"/>
        <v>-0.44979333278192257</v>
      </c>
      <c r="H29" s="44">
        <f>IF($C29,Analiza_Całość!F29,"")</f>
        <v>7.1325385793255677E-4</v>
      </c>
      <c r="I29" s="43">
        <f>IF($C29,Analiza_Całość!G29,"")</f>
        <v>6.9495027680726673E-4</v>
      </c>
      <c r="J29" s="42">
        <f t="shared" si="3"/>
        <v>-1.8303581125290037E-5</v>
      </c>
      <c r="K29" s="41">
        <f>IF($D29,Analiza_Całość!I29,"")</f>
        <v>8.9781479619355231E-2</v>
      </c>
      <c r="L29" s="40">
        <f>IF($D29,Analiza_Całość!J29,"")</f>
        <v>0</v>
      </c>
      <c r="M29" s="17">
        <f>IF($D29,Analiza_Całość!K29,"")</f>
        <v>241.75979999999998</v>
      </c>
      <c r="N29" s="39">
        <f>IF($D29,Analiza_Całość!L29,"")</f>
        <v>10.073324999999999</v>
      </c>
    </row>
    <row r="30" spans="2:14" x14ac:dyDescent="0.3">
      <c r="B30" s="21">
        <f>BETAW20T!B29</f>
        <v>44378</v>
      </c>
      <c r="C30" s="74">
        <f t="shared" si="0"/>
        <v>1</v>
      </c>
      <c r="D30" s="73">
        <f t="shared" si="1"/>
        <v>1</v>
      </c>
      <c r="E30" s="46">
        <f>IF($D30,IF($D31,Analiza_Całość!C30/Analiza_Całość!C31*E31,100),"")</f>
        <v>113.78052975576203</v>
      </c>
      <c r="F30" s="45">
        <f>IF($D30,IF($D31,Analiza_Całość!D30/Analiza_Całość!D31*F31,100),"")</f>
        <v>113.27082576169117</v>
      </c>
      <c r="G30" s="41">
        <f t="shared" si="2"/>
        <v>-0.44797119082234937</v>
      </c>
      <c r="H30" s="44">
        <f>IF($C30,Analiza_Całość!F30,"")</f>
        <v>1.4395047051524168E-2</v>
      </c>
      <c r="I30" s="43">
        <f>IF($C30,Analiza_Całość!G30,"")</f>
        <v>1.4365251435080585E-2</v>
      </c>
      <c r="J30" s="42">
        <f t="shared" si="3"/>
        <v>-2.9795616443582806E-5</v>
      </c>
      <c r="K30" s="41">
        <f>IF($D30,Analiza_Całość!I30,"")</f>
        <v>-6.2922716688862401E-2</v>
      </c>
      <c r="L30" s="40">
        <f>IF($D30,Analiza_Całość!J30,"")</f>
        <v>0</v>
      </c>
      <c r="M30" s="17">
        <f>IF($D30,Analiza_Całość!K30,"")</f>
        <v>186.1216</v>
      </c>
      <c r="N30" s="39">
        <f>IF($D30,Analiza_Całość!L30,"")</f>
        <v>4.7723487179487183</v>
      </c>
    </row>
    <row r="31" spans="2:14" x14ac:dyDescent="0.3">
      <c r="B31" s="21">
        <f>BETAW20T!B30</f>
        <v>44377</v>
      </c>
      <c r="C31" s="74">
        <f t="shared" si="0"/>
        <v>1</v>
      </c>
      <c r="D31" s="73">
        <f t="shared" si="1"/>
        <v>1</v>
      </c>
      <c r="E31" s="46">
        <f>IF($D31,IF($D32,Analiza_Całość!C31/Analiza_Całość!C32*E32,100),"")</f>
        <v>112.15438596491236</v>
      </c>
      <c r="F31" s="45">
        <f>IF($D31,IF($D32,Analiza_Całość!D31/Analiza_Całość!D32*F32,100),"")</f>
        <v>111.65529341528024</v>
      </c>
      <c r="G31" s="41">
        <f t="shared" si="2"/>
        <v>-0.44500493256524054</v>
      </c>
      <c r="H31" s="44">
        <f>IF($C31,Analiza_Całość!F31,"")</f>
        <v>-1.7794751886289963E-2</v>
      </c>
      <c r="I31" s="43">
        <f>IF($C31,Analiza_Całość!G31,"")</f>
        <v>-1.7810753744042555E-2</v>
      </c>
      <c r="J31" s="42">
        <f t="shared" si="3"/>
        <v>-1.6001857752592774E-5</v>
      </c>
      <c r="K31" s="41">
        <f>IF($D31,Analiza_Całość!I31,"")</f>
        <v>3.5177809238673419E-3</v>
      </c>
      <c r="L31" s="40">
        <f>IF($D31,Analiza_Całość!J31,"")</f>
        <v>0</v>
      </c>
      <c r="M31" s="17">
        <f>IF($D31,Analiza_Całość!K31,"")</f>
        <v>229.50360000000001</v>
      </c>
      <c r="N31" s="39">
        <f>IF($D31,Analiza_Całość!L31,"")</f>
        <v>3.7623540983606558</v>
      </c>
    </row>
    <row r="32" spans="2:14" x14ac:dyDescent="0.3">
      <c r="B32" s="21">
        <f>BETAW20T!B31</f>
        <v>44376</v>
      </c>
      <c r="C32" s="74">
        <f t="shared" si="0"/>
        <v>1</v>
      </c>
      <c r="D32" s="73">
        <f t="shared" si="1"/>
        <v>1</v>
      </c>
      <c r="E32" s="46">
        <f>IF($D32,IF($D33,Analiza_Całość!C32/Analiza_Całość!C33*E33,100),"")</f>
        <v>114.16800825593404</v>
      </c>
      <c r="F32" s="45">
        <f>IF($D32,IF($D33,Analiza_Całość!D32/Analiza_Całość!D33*F33,100),"")</f>
        <v>113.66177377276745</v>
      </c>
      <c r="G32" s="41">
        <f t="shared" si="2"/>
        <v>-0.44341185494954916</v>
      </c>
      <c r="H32" s="44">
        <f>IF($C32,Analiza_Całość!F32,"")</f>
        <v>-1.213506813352922E-2</v>
      </c>
      <c r="I32" s="43">
        <f>IF($C32,Analiza_Całość!G32,"")</f>
        <v>-1.2170699882000317E-2</v>
      </c>
      <c r="J32" s="42">
        <f t="shared" si="3"/>
        <v>-3.5631748471097111E-5</v>
      </c>
      <c r="K32" s="41">
        <f>IF($D32,Analiza_Całość!I32,"")</f>
        <v>0.59669721296793377</v>
      </c>
      <c r="L32" s="40">
        <f>IF($D32,Analiza_Całość!J32,"")</f>
        <v>0</v>
      </c>
      <c r="M32" s="17">
        <f>IF($D32,Analiza_Całość!K32,"")</f>
        <v>122.70569999999999</v>
      </c>
      <c r="N32" s="39">
        <f>IF($D32,Analiza_Całość!L32,"")</f>
        <v>2.9928219512195122</v>
      </c>
    </row>
    <row r="33" spans="2:14" x14ac:dyDescent="0.3">
      <c r="B33" s="21">
        <f>BETAW20T!B32</f>
        <v>44375</v>
      </c>
      <c r="C33" s="74">
        <f t="shared" si="0"/>
        <v>1</v>
      </c>
      <c r="D33" s="73">
        <f t="shared" si="1"/>
        <v>1</v>
      </c>
      <c r="E33" s="46">
        <f>IF($D33,IF($D34,Analiza_Całość!C33/Analiza_Całość!C34*E34,100),"")</f>
        <v>115.56188510491924</v>
      </c>
      <c r="F33" s="45">
        <f>IF($D33,IF($D34,Analiza_Całość!D33/Analiza_Całość!D34*F34,100),"")</f>
        <v>115.05356949337336</v>
      </c>
      <c r="G33" s="41">
        <f t="shared" si="2"/>
        <v>-0.43986441644178198</v>
      </c>
      <c r="H33" s="44">
        <f>IF($C33,Analiza_Całość!F33,"")</f>
        <v>1.4680126082872546E-3</v>
      </c>
      <c r="I33" s="43">
        <f>IF($C33,Analiza_Całość!G33,"")</f>
        <v>1.421885536514244E-3</v>
      </c>
      <c r="J33" s="42">
        <f t="shared" si="3"/>
        <v>-4.6127071773010685E-5</v>
      </c>
      <c r="K33" s="41">
        <f>IF($D33,Analiza_Całość!I33,"")</f>
        <v>0.25515134288505159</v>
      </c>
      <c r="L33" s="40">
        <f>IF($D33,Analiza_Całość!J33,"")</f>
        <v>0</v>
      </c>
      <c r="M33" s="17">
        <f>IF($D33,Analiza_Całość!K33,"")</f>
        <v>292.3229</v>
      </c>
      <c r="N33" s="39">
        <f>IF($D33,Analiza_Całość!L33,"")</f>
        <v>6.3548456521739132</v>
      </c>
    </row>
    <row r="34" spans="2:14" x14ac:dyDescent="0.3">
      <c r="B34" s="21">
        <f>BETAW20T!B33</f>
        <v>44372</v>
      </c>
      <c r="C34" s="74">
        <f t="shared" si="0"/>
        <v>1</v>
      </c>
      <c r="D34" s="73">
        <f t="shared" si="1"/>
        <v>1</v>
      </c>
      <c r="E34" s="46">
        <f>IF($D34,IF($D35,Analiza_Całość!C34/Analiza_Całość!C35*E35,100),"")</f>
        <v>115.39236326109399</v>
      </c>
      <c r="F34" s="45">
        <f>IF($D34,IF($D35,Analiza_Całość!D34/Analiza_Całość!D35*F35,100),"")</f>
        <v>114.89009273714656</v>
      </c>
      <c r="G34" s="41">
        <f t="shared" si="2"/>
        <v>-0.43527189300297531</v>
      </c>
      <c r="H34" s="44">
        <f>IF($C34,Analiza_Całość!F34,"")</f>
        <v>4.1056533028532112E-3</v>
      </c>
      <c r="I34" s="43">
        <f>IF($C34,Analiza_Całość!G34,"")</f>
        <v>4.0721838745708689E-3</v>
      </c>
      <c r="J34" s="42">
        <f t="shared" si="3"/>
        <v>-3.3469428282342263E-5</v>
      </c>
      <c r="K34" s="41">
        <f>IF($D34,Analiza_Całość!I34,"")</f>
        <v>-1.4718991467543852E-2</v>
      </c>
      <c r="L34" s="40">
        <f>IF($D34,Analiza_Całość!J34,"")</f>
        <v>0</v>
      </c>
      <c r="M34" s="17">
        <f>IF($D34,Analiza_Całość!K34,"")</f>
        <v>741.06530000000009</v>
      </c>
      <c r="N34" s="39">
        <f>IF($D34,Analiza_Całość!L34,"")</f>
        <v>11.401004615384617</v>
      </c>
    </row>
    <row r="35" spans="2:14" x14ac:dyDescent="0.3">
      <c r="B35" s="21">
        <f>BETAW20T!B34</f>
        <v>44371</v>
      </c>
      <c r="C35" s="74">
        <f t="shared" si="0"/>
        <v>1</v>
      </c>
      <c r="D35" s="73">
        <f t="shared" si="1"/>
        <v>1</v>
      </c>
      <c r="E35" s="46">
        <f>IF($D35,IF($D36,Analiza_Całość!C35/Analiza_Całość!C36*E36,100),"")</f>
        <v>114.91957344341255</v>
      </c>
      <c r="F35" s="45">
        <f>IF($D35,IF($D36,Analiza_Całość!D35/Analiza_Całość!D36*F36,100),"")</f>
        <v>114.42319045533337</v>
      </c>
      <c r="G35" s="41">
        <f t="shared" si="2"/>
        <v>-0.43193946270919659</v>
      </c>
      <c r="H35" s="44">
        <f>IF($C35,Analiza_Całość!F35,"")</f>
        <v>1.748967809665114E-2</v>
      </c>
      <c r="I35" s="43">
        <f>IF($C35,Analiza_Całość!G35,"")</f>
        <v>1.7484063070375349E-2</v>
      </c>
      <c r="J35" s="42">
        <f t="shared" si="3"/>
        <v>-5.6150262757910518E-6</v>
      </c>
      <c r="K35" s="41">
        <f>IF($D35,Analiza_Całość!I35,"")</f>
        <v>0.49682118921636764</v>
      </c>
      <c r="L35" s="40">
        <f>IF($D35,Analiza_Całość!J35,"")</f>
        <v>0</v>
      </c>
      <c r="M35" s="17">
        <f>IF($D35,Analiza_Całość!K35,"")</f>
        <v>380.8741</v>
      </c>
      <c r="N35" s="39">
        <f>IF($D35,Analiza_Całość!L35,"")</f>
        <v>8.8575372093023255</v>
      </c>
    </row>
    <row r="36" spans="2:14" x14ac:dyDescent="0.3">
      <c r="B36" s="21">
        <f>BETAW20T!B35</f>
        <v>44370</v>
      </c>
      <c r="C36" s="74">
        <f t="shared" si="0"/>
        <v>1</v>
      </c>
      <c r="D36" s="73">
        <f t="shared" si="1"/>
        <v>1</v>
      </c>
      <c r="E36" s="46">
        <f>IF($D36,IF($D37,Analiza_Całość!C36/Analiza_Całość!C37*E37,100),"")</f>
        <v>112.92714138286902</v>
      </c>
      <c r="F36" s="45">
        <f>IF($D36,IF($D37,Analiza_Całość!D36/Analiza_Całość!D37*F37,100),"")</f>
        <v>112.43999584688561</v>
      </c>
      <c r="G36" s="41">
        <f t="shared" si="2"/>
        <v>-0.43138038386342226</v>
      </c>
      <c r="H36" s="44">
        <f>IF($C36,Analiza_Całość!F36,"")</f>
        <v>5.9148774755294056E-3</v>
      </c>
      <c r="I36" s="43">
        <f>IF($C36,Analiza_Całość!G36,"")</f>
        <v>5.8781170452364374E-3</v>
      </c>
      <c r="J36" s="42">
        <f t="shared" si="3"/>
        <v>-3.6760430292968188E-5</v>
      </c>
      <c r="K36" s="41">
        <f>IF($D36,Analiza_Całość!I36,"")</f>
        <v>0.10911509811928344</v>
      </c>
      <c r="L36" s="40">
        <f>IF($D36,Analiza_Całość!J36,"")</f>
        <v>0</v>
      </c>
      <c r="M36" s="17">
        <f>IF($D36,Analiza_Całość!K36,"")</f>
        <v>431.47320000000002</v>
      </c>
      <c r="N36" s="39">
        <f>IF($D36,Analiza_Całość!L36,"")</f>
        <v>9.5882933333333344</v>
      </c>
    </row>
    <row r="37" spans="2:14" x14ac:dyDescent="0.3">
      <c r="B37" s="21">
        <f>BETAW20T!B36</f>
        <v>44369</v>
      </c>
      <c r="C37" s="74">
        <f t="shared" si="0"/>
        <v>1</v>
      </c>
      <c r="D37" s="73">
        <f t="shared" si="1"/>
        <v>1</v>
      </c>
      <c r="E37" s="46">
        <f>IF($D37,IF($D38,Analiza_Całość!C37/Analiza_Całość!C38*E38,100),"")</f>
        <v>112.2611627106984</v>
      </c>
      <c r="F37" s="45">
        <f>IF($D37,IF($D38,Analiza_Całość!D37/Analiza_Całość!D38*F38,100),"")</f>
        <v>111.78099911816807</v>
      </c>
      <c r="G37" s="41">
        <f t="shared" si="2"/>
        <v>-0.42772013128683506</v>
      </c>
      <c r="H37" s="44">
        <f>IF($C37,Analiza_Całość!F37,"")</f>
        <v>4.8549641735311764E-4</v>
      </c>
      <c r="I37" s="43">
        <f>IF($C37,Analiza_Całość!G37,"")</f>
        <v>4.5499429317428125E-4</v>
      </c>
      <c r="J37" s="42">
        <f t="shared" si="3"/>
        <v>-3.050212417883639E-5</v>
      </c>
      <c r="K37" s="41">
        <f>IF($D37,Analiza_Całość!I37,"")</f>
        <v>-9.5693396492013694E-2</v>
      </c>
      <c r="L37" s="40">
        <f>IF($D37,Analiza_Całość!J37,"")</f>
        <v>0</v>
      </c>
      <c r="M37" s="17">
        <f>IF($D37,Analiza_Całość!K37,"")</f>
        <v>83.890169999999998</v>
      </c>
      <c r="N37" s="39">
        <f>IF($D37,Analiza_Całość!L37,"")</f>
        <v>2.4673579411764703</v>
      </c>
    </row>
    <row r="38" spans="2:14" x14ac:dyDescent="0.3">
      <c r="B38" s="21">
        <f>BETAW20T!B37</f>
        <v>44368</v>
      </c>
      <c r="C38" s="74">
        <f t="shared" si="0"/>
        <v>1</v>
      </c>
      <c r="D38" s="73">
        <f t="shared" si="1"/>
        <v>1</v>
      </c>
      <c r="E38" s="46">
        <f>IF($D38,IF($D39,Analiza_Całość!C38/Analiza_Całość!C39*E39,100),"")</f>
        <v>112.20667354661173</v>
      </c>
      <c r="F38" s="45">
        <f>IF($D38,IF($D39,Analiza_Całość!D38/Analiza_Całość!D39*F39,100),"")</f>
        <v>111.73015097016977</v>
      </c>
      <c r="G38" s="41">
        <f t="shared" si="2"/>
        <v>-0.42468291892103771</v>
      </c>
      <c r="H38" s="44">
        <f>IF($C38,Analiza_Całość!F38,"")</f>
        <v>-5.5413345735886026E-4</v>
      </c>
      <c r="I38" s="43">
        <f>IF($C38,Analiza_Całość!G38,"")</f>
        <v>-5.9551627509539539E-4</v>
      </c>
      <c r="J38" s="42">
        <f t="shared" si="3"/>
        <v>-4.1382817736535134E-5</v>
      </c>
      <c r="K38" s="41">
        <f>IF($D38,Analiza_Całość!I38,"")</f>
        <v>5.5820339864576241E-2</v>
      </c>
      <c r="L38" s="40">
        <f>IF($D38,Analiza_Całość!J38,"")</f>
        <v>0</v>
      </c>
      <c r="M38" s="17">
        <f>IF($D38,Analiza_Całość!K38,"")</f>
        <v>956.18309999999997</v>
      </c>
      <c r="N38" s="39">
        <f>IF($D38,Analiza_Całość!L38,"")</f>
        <v>10.172160638297871</v>
      </c>
    </row>
    <row r="39" spans="2:14" x14ac:dyDescent="0.3">
      <c r="B39" s="21">
        <f>BETAW20T!B38</f>
        <v>44365</v>
      </c>
      <c r="C39" s="74">
        <f t="shared" si="0"/>
        <v>1</v>
      </c>
      <c r="D39" s="73">
        <f t="shared" si="1"/>
        <v>1</v>
      </c>
      <c r="E39" s="46">
        <f>IF($D39,IF($D40,Analiza_Całość!C39/Analiza_Całość!C40*E40,100),"")</f>
        <v>112.26886824905411</v>
      </c>
      <c r="F39" s="45">
        <f>IF($D39,IF($D40,Analiza_Całość!D39/Analiza_Całość!D40*F40,100),"")</f>
        <v>111.79670790939467</v>
      </c>
      <c r="G39" s="41">
        <f t="shared" si="2"/>
        <v>-0.42056212645878999</v>
      </c>
      <c r="H39" s="44">
        <f>IF($C39,Analiza_Całość!F39,"")</f>
        <v>4.9539478484700358E-3</v>
      </c>
      <c r="I39" s="43">
        <f>IF($C39,Analiza_Całość!G39,"")</f>
        <v>4.9041718194518507E-3</v>
      </c>
      <c r="J39" s="42">
        <f t="shared" si="3"/>
        <v>-4.9776029018185064E-5</v>
      </c>
      <c r="K39" s="41">
        <f>IF($D39,Analiza_Całość!I39,"")</f>
        <v>-8.3235068797882228E-2</v>
      </c>
      <c r="L39" s="40">
        <f>IF($D39,Analiza_Całość!J39,"")</f>
        <v>0</v>
      </c>
      <c r="M39" s="17">
        <f>IF($D39,Analiza_Całość!K39,"")</f>
        <v>167.83020000000002</v>
      </c>
      <c r="N39" s="39">
        <f>IF($D39,Analiza_Całość!L39,"")</f>
        <v>5.4138774193548391</v>
      </c>
    </row>
    <row r="40" spans="2:14" x14ac:dyDescent="0.3">
      <c r="B40" s="21">
        <f>BETAW20T!B39</f>
        <v>44364</v>
      </c>
      <c r="C40" s="74">
        <f t="shared" si="0"/>
        <v>1</v>
      </c>
      <c r="D40" s="73">
        <f t="shared" si="1"/>
        <v>1</v>
      </c>
      <c r="E40" s="46">
        <f>IF($D40,IF($D41,Analiza_Całość!C40/Analiza_Całość!C41*E41,100),"")</f>
        <v>111.71406948744419</v>
      </c>
      <c r="F40" s="45">
        <f>IF($D40,IF($D41,Analiza_Całość!D40/Analiza_Całość!D41*F41,100),"")</f>
        <v>111.24977985570762</v>
      </c>
      <c r="G40" s="41">
        <f t="shared" si="2"/>
        <v>-0.41560533410588407</v>
      </c>
      <c r="H40" s="44">
        <f>IF($C40,Analiza_Całość!F40,"")</f>
        <v>-6.1690237564694808E-3</v>
      </c>
      <c r="I40" s="43">
        <f>IF($C40,Analiza_Całość!G40,"")</f>
        <v>-6.1970637765613127E-3</v>
      </c>
      <c r="J40" s="42">
        <f t="shared" si="3"/>
        <v>-2.8040020091831853E-5</v>
      </c>
      <c r="K40" s="41">
        <f>IF($D40,Analiza_Całość!I40,"")</f>
        <v>-1.8044224316249302E-2</v>
      </c>
      <c r="L40" s="40">
        <f>IF($D40,Analiza_Całość!J40,"")</f>
        <v>0</v>
      </c>
      <c r="M40" s="17">
        <f>IF($D40,Analiza_Całość!K40,"")</f>
        <v>501.21929999999998</v>
      </c>
      <c r="N40" s="39">
        <f>IF($D40,Analiza_Całość!L40,"")</f>
        <v>6.5093415584415579</v>
      </c>
    </row>
    <row r="41" spans="2:14" x14ac:dyDescent="0.3">
      <c r="B41" s="21">
        <f>BETAW20T!B40</f>
        <v>44363</v>
      </c>
      <c r="C41" s="74">
        <f t="shared" si="0"/>
        <v>1</v>
      </c>
      <c r="D41" s="73">
        <f t="shared" si="1"/>
        <v>1</v>
      </c>
      <c r="E41" s="46">
        <f>IF($D41,IF($D42,Analiza_Całość!C41/Analiza_Całość!C42*E42,100),"")</f>
        <v>112.40536635706924</v>
      </c>
      <c r="F41" s="45">
        <f>IF($D41,IF($D42,Analiza_Całość!D41/Analiza_Całość!D42*F42,100),"")</f>
        <v>111.94134245215334</v>
      </c>
      <c r="G41" s="41">
        <f t="shared" si="2"/>
        <v>-0.41281294652950606</v>
      </c>
      <c r="H41" s="44">
        <f>IF($C41,Analiza_Całość!F41,"")</f>
        <v>-2.291394338462469E-3</v>
      </c>
      <c r="I41" s="43">
        <f>IF($C41,Analiza_Całość!G41,"")</f>
        <v>-2.2974243027369134E-3</v>
      </c>
      <c r="J41" s="42">
        <f t="shared" si="3"/>
        <v>-6.0299642744444243E-6</v>
      </c>
      <c r="K41" s="41">
        <f>IF($D41,Analiza_Całość!I41,"")</f>
        <v>-6.3831297578698099E-4</v>
      </c>
      <c r="L41" s="40">
        <f>IF($D41,Analiza_Całość!J41,"")</f>
        <v>0</v>
      </c>
      <c r="M41" s="17">
        <f>IF($D41,Analiza_Całość!K41,"")</f>
        <v>514.19449999999995</v>
      </c>
      <c r="N41" s="39">
        <f>IF($D41,Analiza_Całość!L41,"")</f>
        <v>9.701783018867923</v>
      </c>
    </row>
    <row r="42" spans="2:14" x14ac:dyDescent="0.3">
      <c r="B42" s="21">
        <f>BETAW20T!B41</f>
        <v>44362</v>
      </c>
      <c r="C42" s="74">
        <f t="shared" si="0"/>
        <v>1</v>
      </c>
      <c r="D42" s="73">
        <f t="shared" si="1"/>
        <v>1</v>
      </c>
      <c r="E42" s="46">
        <f>IF($D42,IF($D43,Analiza_Całość!C42/Analiza_Całość!C43*E43,100),"")</f>
        <v>112.66322669418655</v>
      </c>
      <c r="F42" s="45">
        <f>IF($D42,IF($D43,Analiza_Całość!D42/Analiza_Całość!D43*F43,100),"")</f>
        <v>112.19881486122051</v>
      </c>
      <c r="G42" s="41">
        <f t="shared" si="2"/>
        <v>-0.41221243753886139</v>
      </c>
      <c r="H42" s="44">
        <f>IF($C42,Analiza_Całość!F42,"")</f>
        <v>-1.0185137094966445E-2</v>
      </c>
      <c r="I42" s="43">
        <f>IF($C42,Analiza_Całość!G42,"")</f>
        <v>-1.0195402762607277E-2</v>
      </c>
      <c r="J42" s="42">
        <f t="shared" si="3"/>
        <v>-1.026566764083213E-5</v>
      </c>
      <c r="K42" s="41">
        <f>IF($D42,Analiza_Całość!I42,"")</f>
        <v>6.0296898687450806E-2</v>
      </c>
      <c r="L42" s="40">
        <f>IF($D42,Analiza_Całość!J42,"")</f>
        <v>0</v>
      </c>
      <c r="M42" s="17">
        <f>IF($D42,Analiza_Całość!K42,"")</f>
        <v>419.0326</v>
      </c>
      <c r="N42" s="39">
        <f>IF($D42,Analiza_Całość!L42,"")</f>
        <v>7.6187745454545457</v>
      </c>
    </row>
    <row r="43" spans="2:14" x14ac:dyDescent="0.3">
      <c r="B43" s="21">
        <f>BETAW20T!B42</f>
        <v>44361</v>
      </c>
      <c r="C43" s="74">
        <f t="shared" si="0"/>
        <v>1</v>
      </c>
      <c r="D43" s="73">
        <f t="shared" si="1"/>
        <v>1</v>
      </c>
      <c r="E43" s="46">
        <f>IF($D43,IF($D44,Analiza_Całość!C43/Analiza_Całość!C44*E44,100),"")</f>
        <v>113.81658066735477</v>
      </c>
      <c r="F43" s="45">
        <f>IF($D43,IF($D44,Analiza_Całość!D43/Analiza_Całość!D44*F44,100),"")</f>
        <v>113.3485781587209</v>
      </c>
      <c r="G43" s="41">
        <f t="shared" si="2"/>
        <v>-0.41119009716314991</v>
      </c>
      <c r="H43" s="44">
        <f>IF($C43,Analiza_Całość!F43,"")</f>
        <v>1.2745876534690418E-2</v>
      </c>
      <c r="I43" s="43">
        <f>IF($C43,Analiza_Całość!G43,"")</f>
        <v>1.2670679806627727E-2</v>
      </c>
      <c r="J43" s="42">
        <f t="shared" si="3"/>
        <v>-7.5196728062691329E-5</v>
      </c>
      <c r="K43" s="41">
        <f>IF($D43,Analiza_Całość!I43,"")</f>
        <v>-0.13147538349020937</v>
      </c>
      <c r="L43" s="40">
        <f>IF($D43,Analiza_Całość!J43,"")</f>
        <v>0</v>
      </c>
      <c r="M43" s="17">
        <f>IF($D43,Analiza_Całość!K43,"")</f>
        <v>209.5521</v>
      </c>
      <c r="N43" s="39">
        <f>IF($D43,Analiza_Całość!L43,"")</f>
        <v>4.762547727272727</v>
      </c>
    </row>
    <row r="44" spans="2:14" x14ac:dyDescent="0.3">
      <c r="B44" s="21">
        <f>BETAW20T!B43</f>
        <v>44358</v>
      </c>
      <c r="C44" s="74">
        <f t="shared" si="0"/>
        <v>1</v>
      </c>
      <c r="D44" s="73">
        <f t="shared" si="1"/>
        <v>1</v>
      </c>
      <c r="E44" s="46">
        <f>IF($D44,IF($D45,Analiza_Całość!C44/Analiza_Całość!C45*E45,100),"")</f>
        <v>112.3750945992433</v>
      </c>
      <c r="F44" s="45">
        <f>IF($D44,IF($D45,Analiza_Całość!D44/Analiza_Całość!D45*F45,100),"")</f>
        <v>111.92143514787206</v>
      </c>
      <c r="G44" s="41">
        <f t="shared" si="2"/>
        <v>-0.40370106293489139</v>
      </c>
      <c r="H44" s="44">
        <f>IF($C44,Analiza_Całość!F44,"")</f>
        <v>-5.4803355997943923E-3</v>
      </c>
      <c r="I44" s="43">
        <f>IF($C44,Analiza_Całość!G44,"")</f>
        <v>-5.5213864777559256E-3</v>
      </c>
      <c r="J44" s="42">
        <f t="shared" si="3"/>
        <v>-4.1050877961533276E-5</v>
      </c>
      <c r="K44" s="41">
        <f>IF($D44,Analiza_Całość!I44,"")</f>
        <v>1.7148429290414491E-2</v>
      </c>
      <c r="L44" s="40">
        <f>IF($D44,Analiza_Całość!J44,"")</f>
        <v>0</v>
      </c>
      <c r="M44" s="17">
        <f>IF($D44,Analiza_Całość!K44,"")</f>
        <v>203.791</v>
      </c>
      <c r="N44" s="39">
        <f>IF($D44,Analiza_Całość!L44,"")</f>
        <v>4.3359787234042555</v>
      </c>
    </row>
    <row r="45" spans="2:14" x14ac:dyDescent="0.3">
      <c r="B45" s="21">
        <f>BETAW20T!B44</f>
        <v>44357</v>
      </c>
      <c r="C45" s="74">
        <f t="shared" si="0"/>
        <v>1</v>
      </c>
      <c r="D45" s="73">
        <f t="shared" si="1"/>
        <v>1</v>
      </c>
      <c r="E45" s="46">
        <f>IF($D45,IF($D46,Analiza_Całość!C45/Analiza_Całość!C46*E46,100),"")</f>
        <v>112.99263845889243</v>
      </c>
      <c r="F45" s="45">
        <f>IF($D45,IF($D46,Analiza_Całość!D45/Analiza_Całość!D46*F46,100),"")</f>
        <v>112.54110579277084</v>
      </c>
      <c r="G45" s="41">
        <f t="shared" si="2"/>
        <v>-0.399612463502097</v>
      </c>
      <c r="H45" s="44">
        <f>IF($C45,Analiza_Całość!F45,"")</f>
        <v>8.280922070712321E-3</v>
      </c>
      <c r="I45" s="43">
        <f>IF($C45,Analiza_Całość!G45,"")</f>
        <v>8.2705709968005098E-3</v>
      </c>
      <c r="J45" s="42">
        <f t="shared" si="3"/>
        <v>-1.0351073911811157E-5</v>
      </c>
      <c r="K45" s="41">
        <f>IF($D45,Analiza_Całość!I45,"")</f>
        <v>7.1816056618412283E-2</v>
      </c>
      <c r="L45" s="40">
        <f>IF($D45,Analiza_Całość!J45,"")</f>
        <v>0</v>
      </c>
      <c r="M45" s="17">
        <f>IF($D45,Analiza_Całość!K45,"")</f>
        <v>394.41800000000001</v>
      </c>
      <c r="N45" s="39">
        <f>IF($D45,Analiza_Całość!L45,"")</f>
        <v>7.7336862745098038</v>
      </c>
    </row>
    <row r="46" spans="2:14" x14ac:dyDescent="0.3">
      <c r="B46" s="21">
        <f>BETAW20T!B45</f>
        <v>44356</v>
      </c>
      <c r="C46" s="74">
        <f t="shared" si="0"/>
        <v>1</v>
      </c>
      <c r="D46" s="73">
        <f t="shared" si="1"/>
        <v>1</v>
      </c>
      <c r="E46" s="46">
        <f>IF($D46,IF($D47,Analiza_Całość!C46/Analiza_Całość!C47*E47,100),"")</f>
        <v>112.0608187134504</v>
      </c>
      <c r="F46" s="45">
        <f>IF($D46,IF($D47,Analiza_Całość!D46/Analiza_Całość!D47*F47,100),"")</f>
        <v>111.61416503566144</v>
      </c>
      <c r="G46" s="41">
        <f t="shared" si="2"/>
        <v>-0.39858148719320585</v>
      </c>
      <c r="H46" s="44">
        <f>IF($C46,Analiza_Całość!F46,"")</f>
        <v>-8.6023613421568369E-3</v>
      </c>
      <c r="I46" s="43">
        <f>IF($C46,Analiza_Całość!G46,"")</f>
        <v>-8.6315960305594821E-3</v>
      </c>
      <c r="J46" s="42">
        <f t="shared" si="3"/>
        <v>-2.9234688402645162E-5</v>
      </c>
      <c r="K46" s="41">
        <f>IF($D46,Analiza_Całość!I46,"")</f>
        <v>9.3446639630778705E-2</v>
      </c>
      <c r="L46" s="40">
        <f>IF($D46,Analiza_Całość!J46,"")</f>
        <v>0</v>
      </c>
      <c r="M46" s="17">
        <f>IF($D46,Analiza_Całość!K46,"")</f>
        <v>275.32650000000001</v>
      </c>
      <c r="N46" s="39">
        <f>IF($D46,Analiza_Całość!L46,"")</f>
        <v>4.2357923076923081</v>
      </c>
    </row>
    <row r="47" spans="2:14" x14ac:dyDescent="0.3">
      <c r="B47" s="21">
        <f>BETAW20T!B46</f>
        <v>44355</v>
      </c>
      <c r="C47" s="74">
        <f t="shared" si="0"/>
        <v>1</v>
      </c>
      <c r="D47" s="73">
        <f t="shared" si="1"/>
        <v>1</v>
      </c>
      <c r="E47" s="46">
        <f>IF($D47,IF($D48,Analiza_Całość!C47/Analiza_Całość!C48*E48,100),"")</f>
        <v>113.02896456828354</v>
      </c>
      <c r="F47" s="45">
        <f>IF($D47,IF($D48,Analiza_Całość!D47/Analiza_Całość!D48*F48,100),"")</f>
        <v>112.58174328442345</v>
      </c>
      <c r="G47" s="41">
        <f t="shared" si="2"/>
        <v>-0.39566962819509444</v>
      </c>
      <c r="H47" s="44">
        <f>IF($C47,Analiza_Całość!F47,"")</f>
        <v>-4.0214221974071117E-3</v>
      </c>
      <c r="I47" s="43">
        <f>IF($C47,Analiza_Całość!G47,"")</f>
        <v>-4.0588411089322127E-3</v>
      </c>
      <c r="J47" s="42">
        <f t="shared" si="3"/>
        <v>-3.7418911525101059E-5</v>
      </c>
      <c r="K47" s="41">
        <f>IF($D47,Analiza_Całość!I47,"")</f>
        <v>9.3828120981243046E-3</v>
      </c>
      <c r="L47" s="40">
        <f>IF($D47,Analiza_Całość!J47,"")</f>
        <v>0</v>
      </c>
      <c r="M47" s="17">
        <f>IF($D47,Analiza_Całość!K47,"")</f>
        <v>307.1628</v>
      </c>
      <c r="N47" s="39">
        <f>IF($D47,Analiza_Całość!L47,"")</f>
        <v>5.1193800000000005</v>
      </c>
    </row>
    <row r="48" spans="2:14" x14ac:dyDescent="0.3">
      <c r="B48" s="21">
        <f>BETAW20T!B47</f>
        <v>44354</v>
      </c>
      <c r="C48" s="74">
        <f t="shared" si="0"/>
        <v>1</v>
      </c>
      <c r="D48" s="73">
        <f t="shared" si="1"/>
        <v>1</v>
      </c>
      <c r="E48" s="46">
        <f>IF($D48,IF($D49,Analiza_Całość!C48/Analiza_Całość!C49*E49,100),"")</f>
        <v>113.4844169246647</v>
      </c>
      <c r="F48" s="45">
        <f>IF($D48,IF($D49,Analiza_Całość!D48/Analiza_Całość!D49*F49,100),"")</f>
        <v>113.03962329468577</v>
      </c>
      <c r="G48" s="41">
        <f t="shared" si="2"/>
        <v>-0.39194247283678152</v>
      </c>
      <c r="H48" s="44">
        <f>IF($C48,Analiza_Całość!F48,"")</f>
        <v>-3.5390555087730056E-3</v>
      </c>
      <c r="I48" s="43">
        <f>IF($C48,Analiza_Całość!G48,"")</f>
        <v>-3.5607023184595749E-3</v>
      </c>
      <c r="J48" s="42">
        <f t="shared" si="3"/>
        <v>-2.1646809686569259E-5</v>
      </c>
      <c r="K48" s="41">
        <f>IF($D48,Analiza_Całość!I48,"")</f>
        <v>0.10217368396492343</v>
      </c>
      <c r="L48" s="40">
        <f>IF($D48,Analiza_Całość!J48,"")</f>
        <v>0</v>
      </c>
      <c r="M48" s="17">
        <f>IF($D48,Analiza_Całość!K48,"")</f>
        <v>1505.2329999999999</v>
      </c>
      <c r="N48" s="39">
        <f>IF($D48,Analiza_Całość!L48,"")</f>
        <v>18.135337349397588</v>
      </c>
    </row>
    <row r="49" spans="2:14" x14ac:dyDescent="0.3">
      <c r="B49" s="21">
        <f>BETAW20T!B48</f>
        <v>44351</v>
      </c>
      <c r="C49" s="74">
        <f t="shared" si="0"/>
        <v>1</v>
      </c>
      <c r="D49" s="73">
        <f t="shared" si="1"/>
        <v>1</v>
      </c>
      <c r="E49" s="46">
        <f>IF($D49,IF($D50,Analiza_Całość!C49/Analiza_Całość!C50*E50,100),"")</f>
        <v>113.88675610595125</v>
      </c>
      <c r="F49" s="45">
        <f>IF($D49,IF($D50,Analiza_Całość!D49/Analiza_Całość!D50*F50,100),"")</f>
        <v>113.44284118685087</v>
      </c>
      <c r="G49" s="41">
        <f t="shared" si="2"/>
        <v>-0.3897862528347007</v>
      </c>
      <c r="H49" s="44">
        <f>IF($C49,Analiza_Całość!F49,"")</f>
        <v>1.034761299421581E-3</v>
      </c>
      <c r="I49" s="43">
        <f>IF($C49,Analiza_Całość!G49,"")</f>
        <v>9.9803555819990512E-4</v>
      </c>
      <c r="J49" s="42">
        <f t="shared" si="3"/>
        <v>-3.6725741221675873E-5</v>
      </c>
      <c r="K49" s="41">
        <f>IF($D49,Analiza_Całość!I49,"")</f>
        <v>-0.30584976488736704</v>
      </c>
      <c r="L49" s="40">
        <f>IF($D49,Analiza_Całość!J49,"")</f>
        <v>0</v>
      </c>
      <c r="M49" s="17">
        <f>IF($D49,Analiza_Całość!K49,"")</f>
        <v>450.94590000000005</v>
      </c>
      <c r="N49" s="39">
        <f>IF($D49,Analiza_Całość!L49,"")</f>
        <v>7.7749293103448283</v>
      </c>
    </row>
    <row r="50" spans="2:14" x14ac:dyDescent="0.3">
      <c r="B50" s="21">
        <f>BETAW20T!B49</f>
        <v>44349</v>
      </c>
      <c r="C50" s="74">
        <f t="shared" si="0"/>
        <v>1</v>
      </c>
      <c r="D50" s="73">
        <f t="shared" si="1"/>
        <v>1</v>
      </c>
      <c r="E50" s="46">
        <f>IF($D50,IF($D51,Analiza_Całość!C50/Analiza_Całość!C51*E51,100),"")</f>
        <v>113.76897144822853</v>
      </c>
      <c r="F50" s="45">
        <f>IF($D50,IF($D51,Analiza_Całość!D50/Analiza_Całość!D51*F51,100),"")</f>
        <v>113.32967767751956</v>
      </c>
      <c r="G50" s="41">
        <f t="shared" si="2"/>
        <v>-0.38612792672462204</v>
      </c>
      <c r="H50" s="44">
        <f>IF($C50,Analiza_Całość!F50,"")</f>
        <v>9.1343033013098276E-3</v>
      </c>
      <c r="I50" s="43">
        <f>IF($C50,Analiza_Całość!G50,"")</f>
        <v>9.0894507130103337E-3</v>
      </c>
      <c r="J50" s="42">
        <f t="shared" si="3"/>
        <v>-4.4852588299493928E-5</v>
      </c>
      <c r="K50" s="41">
        <f>IF($D50,Analiza_Całość!I50,"")</f>
        <v>-0.15402641121968763</v>
      </c>
      <c r="L50" s="40">
        <f>IF($D50,Analiza_Całość!J50,"")</f>
        <v>0</v>
      </c>
      <c r="M50" s="17">
        <f>IF($D50,Analiza_Całość!K50,"")</f>
        <v>436.46729999999997</v>
      </c>
      <c r="N50" s="39">
        <f>IF($D50,Analiza_Całość!L50,"")</f>
        <v>8.2352320754716981</v>
      </c>
    </row>
    <row r="51" spans="2:14" x14ac:dyDescent="0.3">
      <c r="B51" s="21">
        <f>BETAW20T!B50</f>
        <v>44348</v>
      </c>
      <c r="C51" s="74">
        <f t="shared" si="0"/>
        <v>1</v>
      </c>
      <c r="D51" s="73">
        <f t="shared" si="1"/>
        <v>1</v>
      </c>
      <c r="E51" s="46">
        <f>IF($D51,IF($D52,Analiza_Całość!C51/Analiza_Całość!C52*E52,100),"")</f>
        <v>112.73450292397671</v>
      </c>
      <c r="F51" s="45">
        <f>IF($D51,IF($D52,Analiza_Całość!D51/Analiza_Całość!D52*F52,100),"")</f>
        <v>112.30424054803603</v>
      </c>
      <c r="G51" s="41">
        <f t="shared" si="2"/>
        <v>-0.38165988653076077</v>
      </c>
      <c r="H51" s="44">
        <f>IF($C51,Analiza_Całość!F51,"")</f>
        <v>2.4411172018000051E-6</v>
      </c>
      <c r="I51" s="43">
        <f>IF($C51,Analiza_Całość!G51,"")</f>
        <v>-2.3588967906507237E-5</v>
      </c>
      <c r="J51" s="42">
        <f t="shared" si="3"/>
        <v>-2.6030085108307242E-5</v>
      </c>
      <c r="K51" s="41">
        <f>IF($D51,Analiza_Całość!I51,"")</f>
        <v>0.75765571269417187</v>
      </c>
      <c r="L51" s="40">
        <f>IF($D51,Analiza_Całość!J51,"")</f>
        <v>0</v>
      </c>
      <c r="M51" s="17">
        <f>IF($D51,Analiza_Całość!K51,"")</f>
        <v>1094.876</v>
      </c>
      <c r="N51" s="39">
        <f>IF($D51,Analiza_Całość!L51,"")</f>
        <v>11.900826086956522</v>
      </c>
    </row>
    <row r="52" spans="2:14" x14ac:dyDescent="0.3">
      <c r="B52" s="21">
        <f>BETAW20T!B51</f>
        <v>44347</v>
      </c>
      <c r="C52" s="74">
        <f t="shared" si="0"/>
        <v>1</v>
      </c>
      <c r="D52" s="73">
        <f t="shared" si="1"/>
        <v>1</v>
      </c>
      <c r="E52" s="46">
        <f>IF($D52,IF($D53,Analiza_Całość!C52/Analiza_Całość!C53*E53,100),"")</f>
        <v>112.73422772617828</v>
      </c>
      <c r="F52" s="45">
        <f>IF($D52,IF($D53,Analiza_Całość!D52/Analiza_Całość!D53*F53,100),"")</f>
        <v>112.3068897204076</v>
      </c>
      <c r="G52" s="41">
        <f t="shared" si="2"/>
        <v>-0.37906677890998663</v>
      </c>
      <c r="H52" s="44">
        <f>IF($C52,Analiza_Całość!F52,"")</f>
        <v>1.3915353173348663E-4</v>
      </c>
      <c r="I52" s="43">
        <f>IF($C52,Analiza_Całość!G52,"")</f>
        <v>5.3402840761098262E-5</v>
      </c>
      <c r="J52" s="42">
        <f t="shared" si="3"/>
        <v>-8.5750690972388367E-5</v>
      </c>
      <c r="K52" s="41">
        <f>IF($D52,Analiza_Całość!I52,"")</f>
        <v>1.6758602194277827E-2</v>
      </c>
      <c r="L52" s="40">
        <f>IF($D52,Analiza_Całość!J52,"")</f>
        <v>0</v>
      </c>
      <c r="M52" s="17">
        <f>IF($D52,Analiza_Całość!K52,"")</f>
        <v>785.87689999999998</v>
      </c>
      <c r="N52" s="39">
        <f>IF($D52,Analiza_Całość!L52,"")</f>
        <v>6.0920689922480618</v>
      </c>
    </row>
    <row r="53" spans="2:14" x14ac:dyDescent="0.3">
      <c r="B53" s="21">
        <f>BETAW20T!B52</f>
        <v>44344</v>
      </c>
      <c r="C53" s="74">
        <f t="shared" si="0"/>
        <v>1</v>
      </c>
      <c r="D53" s="73">
        <f t="shared" si="1"/>
        <v>1</v>
      </c>
      <c r="E53" s="46">
        <f>IF($D53,IF($D54,Analiza_Całość!C53/Analiza_Całość!C54*E54,100),"")</f>
        <v>112.71854145166849</v>
      </c>
      <c r="F53" s="45">
        <f>IF($D53,IF($D54,Analiza_Całość!D53/Analiza_Całość!D54*F54,100),"")</f>
        <v>112.30089237359859</v>
      </c>
      <c r="G53" s="41">
        <f t="shared" si="2"/>
        <v>-0.37052384877511724</v>
      </c>
      <c r="H53" s="44">
        <f>IF($C53,Analiza_Całość!F53,"")</f>
        <v>1.2979663731184128E-2</v>
      </c>
      <c r="I53" s="43">
        <f>IF($C53,Analiza_Całość!G53,"")</f>
        <v>1.2970378196147402E-2</v>
      </c>
      <c r="J53" s="42">
        <f t="shared" si="3"/>
        <v>-9.2855350367262307E-6</v>
      </c>
      <c r="K53" s="41">
        <f>IF($D53,Analiza_Całość!I53,"")</f>
        <v>2.2099923846963243E-2</v>
      </c>
      <c r="L53" s="40">
        <f>IF($D53,Analiza_Całość!J53,"")</f>
        <v>0</v>
      </c>
      <c r="M53" s="17">
        <f>IF($D53,Analiza_Całość!K53,"")</f>
        <v>1914.5719999999999</v>
      </c>
      <c r="N53" s="39">
        <f>IF($D53,Analiza_Całość!L53,"")</f>
        <v>17.248396396396394</v>
      </c>
    </row>
    <row r="54" spans="2:14" x14ac:dyDescent="0.3">
      <c r="B54" s="21">
        <f>BETAW20T!B53</f>
        <v>44343</v>
      </c>
      <c r="C54" s="74">
        <f t="shared" si="0"/>
        <v>1</v>
      </c>
      <c r="D54" s="73">
        <f t="shared" si="1"/>
        <v>1</v>
      </c>
      <c r="E54" s="46">
        <f>IF($D54,IF($D55,Analiza_Całość!C54/Analiza_Całość!C55*E55,100),"")</f>
        <v>111.26494668042668</v>
      </c>
      <c r="F54" s="45">
        <f>IF($D54,IF($D55,Analiza_Całość!D54/Analiza_Całość!D55*F55,100),"")</f>
        <v>110.85371284890442</v>
      </c>
      <c r="G54" s="41">
        <f t="shared" si="2"/>
        <v>-0.36959873148854072</v>
      </c>
      <c r="H54" s="44">
        <f>IF($C54,Analiza_Całość!F54,"")</f>
        <v>1.9473131662379101E-2</v>
      </c>
      <c r="I54" s="43">
        <f>IF($C54,Analiza_Całość!G54,"")</f>
        <v>1.9447796624949932E-2</v>
      </c>
      <c r="J54" s="42">
        <f t="shared" si="3"/>
        <v>-2.5335037429168733E-5</v>
      </c>
      <c r="K54" s="41">
        <f>IF($D54,Analiza_Całość!I54,"")</f>
        <v>-8.2000160797957022E-3</v>
      </c>
      <c r="L54" s="40">
        <f>IF($D54,Analiza_Całość!J54,"")</f>
        <v>0</v>
      </c>
      <c r="M54" s="17">
        <f>IF($D54,Analiza_Całość!K54,"")</f>
        <v>514.50970000000007</v>
      </c>
      <c r="N54" s="39">
        <f>IF($D54,Analiza_Całość!L54,"")</f>
        <v>5.5323623655913989</v>
      </c>
    </row>
    <row r="55" spans="2:14" x14ac:dyDescent="0.3">
      <c r="B55" s="21">
        <f>BETAW20T!B54</f>
        <v>44342</v>
      </c>
      <c r="C55" s="74">
        <f t="shared" si="0"/>
        <v>1</v>
      </c>
      <c r="D55" s="73">
        <f t="shared" si="1"/>
        <v>1</v>
      </c>
      <c r="E55" s="46">
        <f>IF($D55,IF($D56,Analiza_Całość!C55/Analiza_Całość!C56*E56,100),"")</f>
        <v>109.11922944616454</v>
      </c>
      <c r="F55" s="45">
        <f>IF($D55,IF($D56,Analiza_Całość!D55/Analiza_Całość!D56*F56,100),"")</f>
        <v>108.71868051527053</v>
      </c>
      <c r="G55" s="41">
        <f t="shared" si="2"/>
        <v>-0.3670745595684588</v>
      </c>
      <c r="H55" s="44">
        <f>IF($C55,Analiza_Całość!F55,"")</f>
        <v>5.1505385123495834E-3</v>
      </c>
      <c r="I55" s="43">
        <f>IF($C55,Analiza_Całość!G55,"")</f>
        <v>5.094751020129273E-3</v>
      </c>
      <c r="J55" s="42">
        <f t="shared" si="3"/>
        <v>-5.5787492220310368E-5</v>
      </c>
      <c r="K55" s="41">
        <f>IF($D55,Analiza_Całość!I55,"")</f>
        <v>-6.2770713300297487E-3</v>
      </c>
      <c r="L55" s="40">
        <f>IF($D55,Analiza_Całość!J55,"")</f>
        <v>0</v>
      </c>
      <c r="M55" s="17">
        <f>IF($D55,Analiza_Całość!K55,"")</f>
        <v>421.0016</v>
      </c>
      <c r="N55" s="39">
        <f>IF($D55,Analiza_Całość!L55,"")</f>
        <v>7.1356203389830508</v>
      </c>
    </row>
    <row r="56" spans="2:14" x14ac:dyDescent="0.3">
      <c r="B56" s="21">
        <f>BETAW20T!B55</f>
        <v>44341</v>
      </c>
      <c r="C56" s="74">
        <f t="shared" si="0"/>
        <v>1</v>
      </c>
      <c r="D56" s="73">
        <f t="shared" si="1"/>
        <v>1</v>
      </c>
      <c r="E56" s="46">
        <f>IF($D56,IF($D57,Analiza_Całość!C56/Analiza_Całość!C57*E57,100),"")</f>
        <v>108.55865153078787</v>
      </c>
      <c r="F56" s="45">
        <f>IF($D56,IF($D57,Analiza_Całość!D56/Analiza_Całość!D57*F57,100),"")</f>
        <v>108.16619449122477</v>
      </c>
      <c r="G56" s="41">
        <f t="shared" si="2"/>
        <v>-0.36151613347168432</v>
      </c>
      <c r="H56" s="44">
        <f>IF($C56,Analiza_Całość!F56,"")</f>
        <v>9.1398095505786578E-3</v>
      </c>
      <c r="I56" s="43">
        <f>IF($C56,Analiza_Całość!G56,"")</f>
        <v>9.12109805830413E-3</v>
      </c>
      <c r="J56" s="42">
        <f t="shared" si="3"/>
        <v>-1.8711492274527813E-5</v>
      </c>
      <c r="K56" s="41">
        <f>IF($D56,Analiza_Całość!I56,"")</f>
        <v>1.1528564778795491E-2</v>
      </c>
      <c r="L56" s="40">
        <f>IF($D56,Analiza_Całość!J56,"")</f>
        <v>730.31580506932278</v>
      </c>
      <c r="M56" s="17">
        <f>IF($D56,Analiza_Całość!K56,"")</f>
        <v>290.79970000000003</v>
      </c>
      <c r="N56" s="39">
        <f>IF($D56,Analiza_Całość!L56,"")</f>
        <v>6.0583270833333343</v>
      </c>
    </row>
    <row r="57" spans="2:14" x14ac:dyDescent="0.3">
      <c r="B57" s="21">
        <f>BETAW20T!B56</f>
        <v>44340</v>
      </c>
      <c r="C57" s="74">
        <f t="shared" si="0"/>
        <v>1</v>
      </c>
      <c r="D57" s="73">
        <f t="shared" si="1"/>
        <v>1</v>
      </c>
      <c r="E57" s="46">
        <f>IF($D57,IF($D58,Analiza_Całość!C57/Analiza_Całość!C58*E58,100),"")</f>
        <v>107.57096663226706</v>
      </c>
      <c r="F57" s="45">
        <f>IF($D57,IF($D58,Analiza_Całość!D57/Analiza_Całość!D58*F58,100),"")</f>
        <v>107.18408578838964</v>
      </c>
      <c r="G57" s="41">
        <f t="shared" si="2"/>
        <v>-0.35965173130774186</v>
      </c>
      <c r="H57" s="44">
        <f>IF($C57,Analiza_Całość!F57,"")</f>
        <v>-2.2870528337500863E-3</v>
      </c>
      <c r="I57" s="43">
        <f>IF($C57,Analiza_Całość!G57,"")</f>
        <v>-2.3464108133765173E-3</v>
      </c>
      <c r="J57" s="42">
        <f t="shared" si="3"/>
        <v>-5.9357979626431089E-5</v>
      </c>
      <c r="K57" s="41">
        <f>IF($D57,Analiza_Całość!I57,"")</f>
        <v>1.5917157654699032E-2</v>
      </c>
      <c r="L57" s="40">
        <f>IF($D57,Analiza_Całość!J57,"")</f>
        <v>0</v>
      </c>
      <c r="M57" s="17">
        <f>IF($D57,Analiza_Całość!K57,"")</f>
        <v>218.54129999999998</v>
      </c>
      <c r="N57" s="39">
        <f>IF($D57,Analiza_Całość!L57,"")</f>
        <v>3.8340578947368416</v>
      </c>
    </row>
    <row r="58" spans="2:14" x14ac:dyDescent="0.3">
      <c r="B58" s="21">
        <f>BETAW20T!B57</f>
        <v>44337</v>
      </c>
      <c r="C58" s="74">
        <f t="shared" si="0"/>
        <v>1</v>
      </c>
      <c r="D58" s="73">
        <f t="shared" si="1"/>
        <v>1</v>
      </c>
      <c r="E58" s="46">
        <f>IF($D58,IF($D59,Analiza_Całość!C58/Analiza_Całość!C59*E59,100),"")</f>
        <v>107.81726866185082</v>
      </c>
      <c r="F58" s="45">
        <f>IF($D58,IF($D59,Analiza_Całość!D58/Analiza_Całość!D59*F59,100),"")</f>
        <v>107.43587897591074</v>
      </c>
      <c r="G58" s="41">
        <f t="shared" si="2"/>
        <v>-0.35373710600686836</v>
      </c>
      <c r="H58" s="44">
        <f>IF($C58,Analiza_Całość!F58,"")</f>
        <v>3.6925416388018189E-3</v>
      </c>
      <c r="I58" s="43">
        <f>IF($C58,Analiza_Całość!G58,"")</f>
        <v>3.6636585415889453E-3</v>
      </c>
      <c r="J58" s="42">
        <f t="shared" si="3"/>
        <v>-2.8883097212873549E-5</v>
      </c>
      <c r="K58" s="41">
        <f>IF($D58,Analiza_Całość!I58,"")</f>
        <v>2.0864033530187953E-3</v>
      </c>
      <c r="L58" s="40">
        <f>IF($D58,Analiza_Całość!J58,"")</f>
        <v>0</v>
      </c>
      <c r="M58" s="17">
        <f>IF($D58,Analiza_Całość!K58,"")</f>
        <v>482.40559999999999</v>
      </c>
      <c r="N58" s="39">
        <f>IF($D58,Analiza_Całość!L58,"")</f>
        <v>8.7710109090909096</v>
      </c>
    </row>
    <row r="59" spans="2:14" x14ac:dyDescent="0.3">
      <c r="B59" s="21">
        <f>BETAW20T!B58</f>
        <v>44336</v>
      </c>
      <c r="C59" s="74">
        <f t="shared" si="0"/>
        <v>1</v>
      </c>
      <c r="D59" s="73">
        <f t="shared" si="1"/>
        <v>1</v>
      </c>
      <c r="E59" s="46">
        <f>IF($D59,IF($D60,Analiza_Całość!C59/Analiza_Całość!C60*E60,100),"")</f>
        <v>107.41988304093579</v>
      </c>
      <c r="F59" s="45">
        <f>IF($D59,IF($D60,Analiza_Całość!D59/Analiza_Całość!D60*F60,100),"")</f>
        <v>107.04299074384946</v>
      </c>
      <c r="G59" s="41">
        <f t="shared" si="2"/>
        <v>-0.35085897174427227</v>
      </c>
      <c r="H59" s="44">
        <f>IF($C59,Analiza_Całość!F59,"")</f>
        <v>7.5501362852319889E-3</v>
      </c>
      <c r="I59" s="43">
        <f>IF($C59,Analiza_Całość!G59,"")</f>
        <v>7.5201945504543358E-3</v>
      </c>
      <c r="J59" s="42">
        <f t="shared" si="3"/>
        <v>-2.9941734777653127E-5</v>
      </c>
      <c r="K59" s="41">
        <f>IF($D59,Analiza_Całość!I59,"")</f>
        <v>9.3858631185161912E-3</v>
      </c>
      <c r="L59" s="40">
        <f>IF($D59,Analiza_Całość!J59,"")</f>
        <v>0</v>
      </c>
      <c r="M59" s="17">
        <f>IF($D59,Analiza_Całość!K59,"")</f>
        <v>493.48590000000002</v>
      </c>
      <c r="N59" s="39">
        <f>IF($D59,Analiza_Całość!L59,"")</f>
        <v>8.089932786885246</v>
      </c>
    </row>
    <row r="60" spans="2:14" x14ac:dyDescent="0.3">
      <c r="B60" s="21">
        <f>BETAW20T!B59</f>
        <v>44335</v>
      </c>
      <c r="C60" s="74">
        <f t="shared" si="0"/>
        <v>1</v>
      </c>
      <c r="D60" s="73">
        <f t="shared" si="1"/>
        <v>1</v>
      </c>
      <c r="E60" s="46">
        <f>IF($D60,IF($D61,Analiza_Całość!C60/Analiza_Całość!C61*E61,100),"")</f>
        <v>106.61190230478169</v>
      </c>
      <c r="F60" s="45">
        <f>IF($D60,IF($D61,Analiza_Całość!D60/Analiza_Całość!D61*F61,100),"")</f>
        <v>106.24102587359486</v>
      </c>
      <c r="G60" s="41">
        <f t="shared" si="2"/>
        <v>-0.3478752589242462</v>
      </c>
      <c r="H60" s="44">
        <f>IF($C60,Analiza_Całość!F60,"")</f>
        <v>-1.0062751851755328E-2</v>
      </c>
      <c r="I60" s="43">
        <f>IF($C60,Analiza_Całość!G60,"")</f>
        <v>-1.0090105389046766E-2</v>
      </c>
      <c r="J60" s="42">
        <f t="shared" si="3"/>
        <v>-2.7353537291437829E-5</v>
      </c>
      <c r="K60" s="41">
        <f>IF($D60,Analiza_Całość!I60,"")</f>
        <v>1.1506177640074888E-2</v>
      </c>
      <c r="L60" s="40">
        <f>IF($D60,Analiza_Całość!J60,"")</f>
        <v>0</v>
      </c>
      <c r="M60" s="17">
        <f>IF($D60,Analiza_Całość!K60,"")</f>
        <v>1183.9639999999999</v>
      </c>
      <c r="N60" s="39">
        <f>IF($D60,Analiza_Całość!L60,"")</f>
        <v>12.869173913043477</v>
      </c>
    </row>
    <row r="61" spans="2:14" x14ac:dyDescent="0.3">
      <c r="B61" s="21">
        <f>BETAW20T!B60</f>
        <v>44334</v>
      </c>
      <c r="C61" s="74">
        <f t="shared" si="0"/>
        <v>1</v>
      </c>
      <c r="D61" s="73">
        <f t="shared" si="1"/>
        <v>1</v>
      </c>
      <c r="E61" s="46">
        <f>IF($D61,IF($D62,Analiza_Całość!C61/Analiza_Całość!C62*E62,100),"")</f>
        <v>107.6901272789819</v>
      </c>
      <c r="F61" s="45">
        <f>IF($D61,IF($D62,Analiza_Całość!D61/Analiza_Całość!D62*F62,100),"")</f>
        <v>107.31843546855261</v>
      </c>
      <c r="G61" s="41">
        <f t="shared" si="2"/>
        <v>-0.3451493835329944</v>
      </c>
      <c r="H61" s="44">
        <f>IF($C61,Analiza_Całość!F61,"")</f>
        <v>3.776425030273152E-3</v>
      </c>
      <c r="I61" s="43">
        <f>IF($C61,Analiza_Całość!G61,"")</f>
        <v>3.6880980202477097E-3</v>
      </c>
      <c r="J61" s="42">
        <f t="shared" si="3"/>
        <v>-8.8327010025442305E-5</v>
      </c>
      <c r="K61" s="41">
        <f>IF($D61,Analiza_Całość!I61,"")</f>
        <v>1.1163193358143531E-3</v>
      </c>
      <c r="L61" s="40">
        <f>IF($D61,Analiza_Całość!J61,"")</f>
        <v>0</v>
      </c>
      <c r="M61" s="17">
        <f>IF($D61,Analiza_Całość!K61,"")</f>
        <v>364.47090000000003</v>
      </c>
      <c r="N61" s="39">
        <f>IF($D61,Analiza_Całość!L61,"")</f>
        <v>4.4996407407407411</v>
      </c>
    </row>
    <row r="62" spans="2:14" x14ac:dyDescent="0.3">
      <c r="B62" s="21">
        <f>BETAW20T!B61</f>
        <v>44333</v>
      </c>
      <c r="C62" s="74">
        <f t="shared" si="0"/>
        <v>1</v>
      </c>
      <c r="D62" s="73">
        <f t="shared" si="1"/>
        <v>1</v>
      </c>
      <c r="E62" s="46">
        <f>IF($D62,IF($D63,Analiza_Całość!C62/Analiza_Całość!C63*E63,100),"")</f>
        <v>107.28421052631592</v>
      </c>
      <c r="F62" s="45">
        <f>IF($D62,IF($D63,Analiza_Całość!D62/Analiza_Całość!D63*F63,100),"")</f>
        <v>106.92336353898175</v>
      </c>
      <c r="G62" s="41">
        <f t="shared" si="2"/>
        <v>-0.3363467797953934</v>
      </c>
      <c r="H62" s="44">
        <f>IF($C62,Analiza_Całość!F62,"")</f>
        <v>1.6907815553527134E-2</v>
      </c>
      <c r="I62" s="43">
        <f>IF($C62,Analiza_Całość!G62,"")</f>
        <v>1.6865911740164448E-2</v>
      </c>
      <c r="J62" s="42">
        <f t="shared" si="3"/>
        <v>-4.1903813362685616E-5</v>
      </c>
      <c r="K62" s="41">
        <f>IF($D62,Analiza_Całość!I62,"")</f>
        <v>1.0462705617619861E-2</v>
      </c>
      <c r="L62" s="40">
        <f>IF($D62,Analiza_Całość!J62,"")</f>
        <v>0</v>
      </c>
      <c r="M62" s="17">
        <f>IF($D62,Analiza_Całość!K62,"")</f>
        <v>901.62740000000008</v>
      </c>
      <c r="N62" s="39">
        <f>IF($D62,Analiza_Całość!L62,"")</f>
        <v>10.484039534883722</v>
      </c>
    </row>
    <row r="63" spans="2:14" x14ac:dyDescent="0.3">
      <c r="B63" s="21">
        <f>BETAW20T!B62</f>
        <v>44330</v>
      </c>
      <c r="C63" s="74">
        <f t="shared" ref="C63:C67" si="4">IF(AND(D63,D64),1,0)</f>
        <v>1</v>
      </c>
      <c r="D63" s="73">
        <f t="shared" ref="D63:D67" si="5">IF(AND($B63&gt;=$E$3,OR($B63&lt;=$E$4,$B64&lt;$E$4)),1,0)</f>
        <v>1</v>
      </c>
      <c r="E63" s="46">
        <f>IF($D63,IF($D64,Analiza_Całość!C63/Analiza_Całość!C64*E64,100),"")</f>
        <v>105.48551771585841</v>
      </c>
      <c r="F63" s="45">
        <f>IF($D63,IF($D64,Analiza_Całość!D63/Analiza_Całość!D64*F64,100),"")</f>
        <v>105.13512604426658</v>
      </c>
      <c r="G63" s="41">
        <f t="shared" ref="G63:G67" si="6">IF($D63,(F63/E63-1)*100,"")</f>
        <v>-0.33217040516941854</v>
      </c>
      <c r="H63" s="44">
        <f>IF($C63,Analiza_Całość!F63,"")</f>
        <v>1.6684577950374616E-3</v>
      </c>
      <c r="I63" s="43">
        <f>IF($C63,Analiza_Całość!G63,"")</f>
        <v>1.6097030214331581E-3</v>
      </c>
      <c r="J63" s="42">
        <f t="shared" ref="J63:J67" si="7">IF($C63,I63-H63,"")</f>
        <v>-5.8754773604303501E-5</v>
      </c>
      <c r="K63" s="41">
        <f>IF($D63,Analiza_Całość!I63,"")</f>
        <v>0.80993699248850248</v>
      </c>
      <c r="L63" s="40">
        <f>IF($D63,Analiza_Całość!J63,"")</f>
        <v>1064.7759854070541</v>
      </c>
      <c r="M63" s="17">
        <f>IF($D63,Analiza_Całość!K63,"")</f>
        <v>1016.722</v>
      </c>
      <c r="N63" s="39">
        <f>IF($D63,Analiza_Całość!L63,"")</f>
        <v>10.066554455445544</v>
      </c>
    </row>
    <row r="64" spans="2:14" x14ac:dyDescent="0.3">
      <c r="B64" s="21">
        <f>BETAW20T!B63</f>
        <v>44329</v>
      </c>
      <c r="C64" s="74">
        <f t="shared" si="4"/>
        <v>1</v>
      </c>
      <c r="D64" s="73">
        <f t="shared" si="5"/>
        <v>1</v>
      </c>
      <c r="E64" s="46">
        <f>IF($D64,IF($D65,Analiza_Całość!C64/Analiza_Całość!C65*E65,100),"")</f>
        <v>105.30966632266957</v>
      </c>
      <c r="F64" s="45">
        <f>IF($D64,IF($D65,Analiza_Całość!D64/Analiza_Całość!D65*F65,100),"")</f>
        <v>104.96602585127374</v>
      </c>
      <c r="G64" s="41">
        <f t="shared" si="6"/>
        <v>-0.3263142723697543</v>
      </c>
      <c r="H64" s="44">
        <f>IF($C64,Analiza_Całość!F64,"")</f>
        <v>-9.9253258038982384E-4</v>
      </c>
      <c r="I64" s="43">
        <f>IF($C64,Analiza_Całość!G64,"")</f>
        <v>-1.0060773557025852E-3</v>
      </c>
      <c r="J64" s="42">
        <f t="shared" si="7"/>
        <v>-1.3544775312761357E-5</v>
      </c>
      <c r="K64" s="41">
        <f>IF($D64,Analiza_Całość!I64,"")</f>
        <v>-0.1000308212209533</v>
      </c>
      <c r="L64" s="40">
        <f>IF($D64,Analiza_Całość!J64,"")</f>
        <v>0</v>
      </c>
      <c r="M64" s="17">
        <f>IF($D64,Analiza_Całość!K64,"")</f>
        <v>776.56560000000002</v>
      </c>
      <c r="N64" s="39">
        <f>IF($D64,Analiza_Całość!L64,"")</f>
        <v>6.0669187500000001</v>
      </c>
    </row>
    <row r="65" spans="2:14" x14ac:dyDescent="0.3">
      <c r="B65" s="21">
        <f>BETAW20T!B64</f>
        <v>44328</v>
      </c>
      <c r="C65" s="74">
        <f t="shared" si="4"/>
        <v>1</v>
      </c>
      <c r="D65" s="73">
        <f t="shared" si="5"/>
        <v>1</v>
      </c>
      <c r="E65" s="46">
        <f>IF($D65,IF($D66,Analiza_Całość!C65/Analiza_Całość!C66*E66,100),"")</f>
        <v>105.41424148606825</v>
      </c>
      <c r="F65" s="45">
        <f>IF($D65,IF($D66,Analiza_Całość!D65/Analiza_Całość!D66*F66,100),"")</f>
        <v>105.07168293368774</v>
      </c>
      <c r="G65" s="41">
        <f t="shared" si="6"/>
        <v>-0.32496420554881666</v>
      </c>
      <c r="H65" s="44">
        <f>IF($C65,Analiza_Całość!F65,"")</f>
        <v>-9.0853724113836645E-3</v>
      </c>
      <c r="I65" s="43">
        <f>IF($C65,Analiza_Całość!G65,"")</f>
        <v>-9.1078685406748121E-3</v>
      </c>
      <c r="J65" s="42">
        <f t="shared" si="7"/>
        <v>-2.2496129291147554E-5</v>
      </c>
      <c r="K65" s="41">
        <f>IF($D65,Analiza_Całość!I65,"")</f>
        <v>-3.1437070107220855E-3</v>
      </c>
      <c r="L65" s="40">
        <f>IF($D65,Analiza_Całość!J65,"")</f>
        <v>0</v>
      </c>
      <c r="M65" s="17">
        <f>IF($D65,Analiza_Całość!K65,"")</f>
        <v>972.03280000000007</v>
      </c>
      <c r="N65" s="39">
        <f>IF($D65,Analiza_Całość!L65,"")</f>
        <v>8.3079726495726494</v>
      </c>
    </row>
    <row r="66" spans="2:14" x14ac:dyDescent="0.3">
      <c r="B66" s="21">
        <f>BETAW20T!B65</f>
        <v>44327</v>
      </c>
      <c r="C66" s="74">
        <f t="shared" si="4"/>
        <v>1</v>
      </c>
      <c r="D66" s="73">
        <f t="shared" si="5"/>
        <v>1</v>
      </c>
      <c r="E66" s="46">
        <f>IF($D66,IF($D67,Analiza_Całość!C66/Analiza_Całość!C67*E67,100),"")</f>
        <v>106.37633298933622</v>
      </c>
      <c r="F66" s="45">
        <f>IF($D66,IF($D67,Analiza_Całość!D66/Analiza_Całość!D67*F67,100),"")</f>
        <v>106.03303328994132</v>
      </c>
      <c r="G66" s="41">
        <f t="shared" si="6"/>
        <v>-0.32272187783471962</v>
      </c>
      <c r="H66" s="44">
        <f>IF($C66,Analiza_Całość!F66,"")</f>
        <v>-2.4701386896720059E-3</v>
      </c>
      <c r="I66" s="43">
        <f>IF($C66,Analiza_Całość!G66,"")</f>
        <v>-2.4914398308759711E-3</v>
      </c>
      <c r="J66" s="42">
        <f t="shared" si="7"/>
        <v>-2.1301141203965233E-5</v>
      </c>
      <c r="K66" s="41">
        <f>IF($D66,Analiza_Całość!I66,"")</f>
        <v>1.2132587557589503E-2</v>
      </c>
      <c r="L66" s="40">
        <f>IF($D66,Analiza_Całość!J66,"")</f>
        <v>0</v>
      </c>
      <c r="M66" s="17">
        <f>IF($D66,Analiza_Całość!K66,"")</f>
        <v>454.99770000000001</v>
      </c>
      <c r="N66" s="39">
        <f>IF($D66,Analiza_Całość!L66,"")</f>
        <v>5.4819000000000004</v>
      </c>
    </row>
    <row r="67" spans="2:14" x14ac:dyDescent="0.3">
      <c r="B67" s="21">
        <f>BETAW20T!B66</f>
        <v>44326</v>
      </c>
      <c r="C67" s="74">
        <f t="shared" si="4"/>
        <v>1</v>
      </c>
      <c r="D67" s="73">
        <f t="shared" si="5"/>
        <v>1</v>
      </c>
      <c r="E67" s="46">
        <f>IF($D67,IF($D68,Analiza_Całość!C67/Analiza_Całość!C68*E68,100),"")</f>
        <v>106.63942208462346</v>
      </c>
      <c r="F67" s="45">
        <f>IF($D67,IF($D68,Analiza_Całość!D67/Analiza_Całość!D68*F68,100),"")</f>
        <v>106.29753757390188</v>
      </c>
      <c r="G67" s="41">
        <f t="shared" si="6"/>
        <v>-0.32059861544474488</v>
      </c>
      <c r="H67" s="44">
        <f>IF($C67,Analiza_Całość!F67,"")</f>
        <v>8.7295826475978899E-3</v>
      </c>
      <c r="I67" s="43">
        <f>IF($C67,Analiza_Całość!G67,"")</f>
        <v>8.6538508849972624E-3</v>
      </c>
      <c r="J67" s="42">
        <f t="shared" si="7"/>
        <v>-7.57317626006275E-5</v>
      </c>
      <c r="K67" s="41">
        <f>IF($D67,Analiza_Całość!I67,"")</f>
        <v>-0.44573274035376587</v>
      </c>
      <c r="L67" s="40">
        <f>IF($D67,Analiza_Całość!J67,"")</f>
        <v>0</v>
      </c>
      <c r="M67" s="17">
        <f>IF($D67,Analiza_Całość!K67,"")</f>
        <v>896.78089999999997</v>
      </c>
      <c r="N67" s="39">
        <f>IF($D67,Analiza_Całość!L67,"")</f>
        <v>6.642821481481481</v>
      </c>
    </row>
    <row r="68" spans="2:14" x14ac:dyDescent="0.3">
      <c r="B68" s="21">
        <f>BETAW20T!B67</f>
        <v>44323</v>
      </c>
      <c r="C68" s="74">
        <f t="shared" ref="C68:C71" si="8">IF(AND(D68,D69),1,0)</f>
        <v>1</v>
      </c>
      <c r="D68" s="73">
        <f t="shared" ref="D68:D71" si="9">IF(AND($B68&gt;=$E$3,OR($B68&lt;=$E$4,$B69&lt;$E$4)),1,0)</f>
        <v>1</v>
      </c>
      <c r="E68" s="46">
        <f>IF($D68,IF($D69,Analiza_Całość!C68/Analiza_Całość!C69*E69,100),"")</f>
        <v>105.71255589955294</v>
      </c>
      <c r="F68" s="45">
        <f>IF($D68,IF($D69,Analiza_Całość!D68/Analiza_Całość!D69*F69,100),"")</f>
        <v>105.38162334287921</v>
      </c>
      <c r="G68" s="41">
        <f t="shared" ref="G68:G71" si="10">IF($D68,(F68/E68-1)*100,"")</f>
        <v>-0.31304943283008146</v>
      </c>
      <c r="H68" s="44">
        <f>IF($C68,Analiza_Całość!F68,"")</f>
        <v>2.4444226876602495E-2</v>
      </c>
      <c r="I68" s="43">
        <f>IF($C68,Analiza_Całość!G68,"")</f>
        <v>2.443864090458087E-2</v>
      </c>
      <c r="J68" s="42">
        <f t="shared" ref="J68:J71" si="11">IF($C68,I68-H68,"")</f>
        <v>-5.5859720216253073E-6</v>
      </c>
      <c r="K68" s="41">
        <f>IF($D68,Analiza_Całość!I68,"")</f>
        <v>1.195255439516707E-2</v>
      </c>
      <c r="L68" s="40">
        <f>IF($D68,Analiza_Całość!J68,"")</f>
        <v>0</v>
      </c>
      <c r="M68" s="17">
        <f>IF($D68,Analiza_Całość!K68,"")</f>
        <v>863.76519999999994</v>
      </c>
      <c r="N68" s="39">
        <f>IF($D68,Analiza_Całość!L68,"")</f>
        <v>9.8155136363636348</v>
      </c>
    </row>
    <row r="69" spans="2:14" x14ac:dyDescent="0.3">
      <c r="B69" s="21">
        <f>BETAW20T!B68</f>
        <v>44322</v>
      </c>
      <c r="C69" s="74">
        <f t="shared" si="8"/>
        <v>1</v>
      </c>
      <c r="D69" s="73">
        <f t="shared" si="9"/>
        <v>1</v>
      </c>
      <c r="E69" s="46">
        <f>IF($D69,IF($D70,Analiza_Całość!C69/Analiza_Całość!C70*E70,100),"")</f>
        <v>103.15982112143116</v>
      </c>
      <c r="F69" s="45">
        <f>IF($D69,IF($D70,Analiza_Całość!D69/Analiza_Całość!D70*F70,100),"")</f>
        <v>102.83745433204025</v>
      </c>
      <c r="G69" s="41">
        <f t="shared" si="10"/>
        <v>-0.31249258275801717</v>
      </c>
      <c r="H69" s="44">
        <f>IF($C69,Analiza_Całość!F69,"")</f>
        <v>-3.4407202913845473E-4</v>
      </c>
      <c r="I69" s="43">
        <f>IF($C69,Analiza_Całość!G69,"")</f>
        <v>-3.9714820395672895E-4</v>
      </c>
      <c r="J69" s="42">
        <f t="shared" si="11"/>
        <v>-5.3076174818274214E-5</v>
      </c>
      <c r="K69" s="41">
        <f>IF($D69,Analiza_Całość!I69,"")</f>
        <v>-1.9767351808552824E-2</v>
      </c>
      <c r="L69" s="40">
        <f>IF($D69,Analiza_Całość!J69,"")</f>
        <v>0</v>
      </c>
      <c r="M69" s="17">
        <f>IF($D69,Analiza_Całość!K69,"")</f>
        <v>223.81470000000002</v>
      </c>
      <c r="N69" s="39">
        <f>IF($D69,Analiza_Całość!L69,"")</f>
        <v>3.8588741379310347</v>
      </c>
    </row>
    <row r="70" spans="2:14" x14ac:dyDescent="0.3">
      <c r="B70" s="21">
        <f>BETAW20T!B69</f>
        <v>44321</v>
      </c>
      <c r="C70" s="74">
        <f t="shared" si="8"/>
        <v>1</v>
      </c>
      <c r="D70" s="73">
        <f t="shared" si="9"/>
        <v>1</v>
      </c>
      <c r="E70" s="46">
        <f>IF($D70,IF($D71,Analiza_Całość!C70/Analiza_Całość!C71*E71,100),"")</f>
        <v>103.19532163742703</v>
      </c>
      <c r="F70" s="45">
        <f>IF($D70,IF($D71,Analiza_Całość!D70/Analiza_Całość!D71*F71,100),"")</f>
        <v>102.87830415350739</v>
      </c>
      <c r="G70" s="41">
        <f t="shared" si="10"/>
        <v>-0.30720141077079655</v>
      </c>
      <c r="H70" s="44">
        <f>IF($C70,Analiza_Całość!F70,"")</f>
        <v>2.138788896262667E-2</v>
      </c>
      <c r="I70" s="43">
        <f>IF($C70,Analiza_Całość!G70,"")</f>
        <v>2.1357852091460586E-2</v>
      </c>
      <c r="J70" s="42">
        <f t="shared" si="11"/>
        <v>-3.0036871166084361E-5</v>
      </c>
      <c r="K70" s="41">
        <f>IF($D70,Analiza_Całość!I70,"")</f>
        <v>-1.8804202938316195E-3</v>
      </c>
      <c r="L70" s="40">
        <f>IF($D70,Analiza_Całość!J70,"")</f>
        <v>1041.9195924674621</v>
      </c>
      <c r="M70" s="17">
        <f>IF($D70,Analiza_Całość!K70,"")</f>
        <v>777.9448000000001</v>
      </c>
      <c r="N70" s="39">
        <f>IF($D70,Analiza_Całość!L70,"")</f>
        <v>15.876424489795921</v>
      </c>
    </row>
    <row r="71" spans="2:14" x14ac:dyDescent="0.3">
      <c r="B71" s="21">
        <f>BETAW20T!B70</f>
        <v>44320</v>
      </c>
      <c r="C71" s="74">
        <f t="shared" si="8"/>
        <v>1</v>
      </c>
      <c r="D71" s="73">
        <f t="shared" si="9"/>
        <v>1</v>
      </c>
      <c r="E71" s="46">
        <f>IF($D71,IF($D72,Analiza_Całość!C71/Analiza_Całość!C72*E72,100),"")</f>
        <v>101.01162710698328</v>
      </c>
      <c r="F71" s="45">
        <f>IF($D71,IF($D72,Analiza_Całość!D71/Analiza_Całość!D72*F72,100),"")</f>
        <v>100.70434276140952</v>
      </c>
      <c r="G71" s="41">
        <f t="shared" si="10"/>
        <v>-0.30420690605084122</v>
      </c>
      <c r="H71" s="44">
        <f>IF($C71,Analiza_Całość!F71,"")</f>
        <v>-1.660026826387993E-2</v>
      </c>
      <c r="I71" s="43">
        <f>IF($C71,Analiza_Całość!G71,"")</f>
        <v>-1.6708016986199042E-2</v>
      </c>
      <c r="J71" s="42">
        <f t="shared" si="11"/>
        <v>-1.0774872231911203E-4</v>
      </c>
      <c r="K71" s="41">
        <f>IF($D71,Analiza_Całość!I71,"")</f>
        <v>9.5710151824190959E-3</v>
      </c>
      <c r="L71" s="40">
        <f>IF($D71,Analiza_Całość!J71,"")</f>
        <v>1019.9023849878869</v>
      </c>
      <c r="M71" s="17">
        <f>IF($D71,Analiza_Całość!K71,"")</f>
        <v>704.27240000000006</v>
      </c>
      <c r="N71" s="39">
        <f>IF($D71,Analiza_Całość!L71,"")</f>
        <v>5.0667079136690649</v>
      </c>
    </row>
    <row r="72" spans="2:14" x14ac:dyDescent="0.3">
      <c r="B72" s="21">
        <f>BETAW20T!B71</f>
        <v>44316</v>
      </c>
      <c r="C72" s="74">
        <f t="shared" ref="C72:C81" si="12">IF(AND(D72,D73),1,0)</f>
        <v>1</v>
      </c>
      <c r="D72" s="73">
        <f t="shared" ref="D72:D81" si="13">IF(AND($B72&gt;=$E$3,OR($B72&lt;=$E$4,$B73&lt;$E$4)),1,0)</f>
        <v>1</v>
      </c>
      <c r="E72" s="46">
        <f>IF($D72,IF($D73,Analiza_Całość!C72/Analiza_Całość!C73*E73,100),"")</f>
        <v>102.70244238046106</v>
      </c>
      <c r="F72" s="45">
        <f>IF($D72,IF($D73,Analiza_Całość!D72/Analiza_Całość!D73*F73,100),"")</f>
        <v>102.40104744567741</v>
      </c>
      <c r="G72" s="41">
        <f t="shared" ref="G72:G81" si="14">IF($D72,(F72/E72-1)*100,"")</f>
        <v>-0.29346423298011182</v>
      </c>
      <c r="H72" s="44">
        <f>IF($C72,Analiza_Całość!F72,"")</f>
        <v>-6.4103639699985239E-3</v>
      </c>
      <c r="I72" s="43">
        <f>IF($C72,Analiza_Całość!G72,"")</f>
        <v>-6.4327442182886543E-3</v>
      </c>
      <c r="J72" s="42">
        <f t="shared" ref="J72:J81" si="15">IF($C72,I72-H72,"")</f>
        <v>-2.2380248290130439E-5</v>
      </c>
      <c r="K72" s="41">
        <f>IF($D72,Analiza_Całość!I72,"")</f>
        <v>0.11705061249913662</v>
      </c>
      <c r="L72" s="40">
        <f>IF($D72,Analiza_Całość!J72,"")</f>
        <v>0</v>
      </c>
      <c r="M72" s="17">
        <f>IF($D72,Analiza_Całość!K72,"")</f>
        <v>315.81129999999996</v>
      </c>
      <c r="N72" s="39">
        <f>IF($D72,Analiza_Całość!L72,"")</f>
        <v>5.1772344262295071</v>
      </c>
    </row>
    <row r="73" spans="2:14" x14ac:dyDescent="0.3">
      <c r="B73" s="21">
        <f>BETAW20T!B72</f>
        <v>44315</v>
      </c>
      <c r="C73" s="74">
        <f t="shared" si="12"/>
        <v>1</v>
      </c>
      <c r="D73" s="73">
        <f t="shared" si="13"/>
        <v>1</v>
      </c>
      <c r="E73" s="46">
        <f>IF($D73,IF($D74,Analiza_Całość!C73/Analiza_Całość!C74*E74,100),"")</f>
        <v>103.36291709666332</v>
      </c>
      <c r="F73" s="45">
        <f>IF($D73,IF($D74,Analiza_Całość!D73/Analiza_Całość!D74*F74,100),"")</f>
        <v>103.06189042970641</v>
      </c>
      <c r="G73" s="41">
        <f t="shared" si="14"/>
        <v>-0.29123275098302814</v>
      </c>
      <c r="H73" s="44">
        <f>IF($C73,Analiza_Całość!F73,"")</f>
        <v>1.0319440087021344E-2</v>
      </c>
      <c r="I73" s="43">
        <f>IF($C73,Analiza_Całość!G73,"")</f>
        <v>1.0298647492771268E-2</v>
      </c>
      <c r="J73" s="42">
        <f t="shared" si="15"/>
        <v>-2.079259425007661E-5</v>
      </c>
      <c r="K73" s="41">
        <f>IF($D73,Analiza_Całość!I73,"")</f>
        <v>4.9924615649787896E-2</v>
      </c>
      <c r="L73" s="40">
        <f>IF($D73,Analiza_Całość!J73,"")</f>
        <v>0</v>
      </c>
      <c r="M73" s="17">
        <f>IF($D73,Analiza_Całość!K73,"")</f>
        <v>716.6934</v>
      </c>
      <c r="N73" s="39">
        <f>IF($D73,Analiza_Całość!L73,"")</f>
        <v>6.5751688073394492</v>
      </c>
    </row>
    <row r="74" spans="2:14" x14ac:dyDescent="0.3">
      <c r="B74" s="21">
        <f>BETAW20T!B73</f>
        <v>44314</v>
      </c>
      <c r="C74" s="74">
        <f t="shared" si="12"/>
        <v>1</v>
      </c>
      <c r="D74" s="73">
        <f t="shared" si="13"/>
        <v>1</v>
      </c>
      <c r="E74" s="46">
        <f>IF($D74,IF($D75,Analiza_Całość!C74/Analiza_Całość!C75*E75,100),"")</f>
        <v>102.30175438596503</v>
      </c>
      <c r="F74" s="45">
        <f>IF($D74,IF($D75,Analiza_Całość!D74/Analiza_Całość!D75*F75,100),"")</f>
        <v>102.00593911841601</v>
      </c>
      <c r="G74" s="41">
        <f t="shared" si="14"/>
        <v>-0.28915952548864698</v>
      </c>
      <c r="H74" s="44">
        <f>IF($C74,Analiza_Całość!F74,"")</f>
        <v>1.5249966205001098E-2</v>
      </c>
      <c r="I74" s="43">
        <f>IF($C74,Analiza_Całość!G74,"")</f>
        <v>1.5230452206239356E-2</v>
      </c>
      <c r="J74" s="42">
        <f t="shared" si="15"/>
        <v>-1.9513998761742229E-5</v>
      </c>
      <c r="K74" s="41">
        <f>IF($D74,Analiza_Całość!I74,"")</f>
        <v>1.1175304745880688E-2</v>
      </c>
      <c r="L74" s="40">
        <f>IF($D74,Analiza_Całość!J74,"")</f>
        <v>0</v>
      </c>
      <c r="M74" s="17">
        <f>IF($D74,Analiza_Całość!K74,"")</f>
        <v>632.74890000000005</v>
      </c>
      <c r="N74" s="39">
        <f>IF($D74,Analiza_Całość!L74,"")</f>
        <v>9.5871045454545456</v>
      </c>
    </row>
    <row r="75" spans="2:14" x14ac:dyDescent="0.3">
      <c r="B75" s="21">
        <f>BETAW20T!B74</f>
        <v>44313</v>
      </c>
      <c r="C75" s="74">
        <f t="shared" si="12"/>
        <v>1</v>
      </c>
      <c r="D75" s="73">
        <f t="shared" si="13"/>
        <v>1</v>
      </c>
      <c r="E75" s="46">
        <f>IF($D75,IF($D76,Analiza_Całość!C75/Analiza_Całość!C76*E76,100),"")</f>
        <v>100.75349157206753</v>
      </c>
      <c r="F75" s="45">
        <f>IF($D75,IF($D76,Analiza_Całość!D75/Analiza_Całość!D76*F76,100),"")</f>
        <v>100.46411369138663</v>
      </c>
      <c r="G75" s="41">
        <f t="shared" si="14"/>
        <v>-0.28721374928620813</v>
      </c>
      <c r="H75" s="44">
        <f>IF($C75,Analiza_Całość!F75,"")</f>
        <v>-3.0871713380248964E-3</v>
      </c>
      <c r="I75" s="43">
        <f>IF($C75,Analiza_Całość!G75,"")</f>
        <v>-3.1023307642925988E-3</v>
      </c>
      <c r="J75" s="42">
        <f t="shared" si="15"/>
        <v>-1.5159426267702392E-5</v>
      </c>
      <c r="K75" s="41">
        <f>IF($D75,Analiza_Całość!I75,"")</f>
        <v>1.2833860865857361E-2</v>
      </c>
      <c r="L75" s="40">
        <f>IF($D75,Analiza_Całość!J75,"")</f>
        <v>0</v>
      </c>
      <c r="M75" s="17">
        <f>IF($D75,Analiza_Całość!K75,"")</f>
        <v>535.15539999999999</v>
      </c>
      <c r="N75" s="39">
        <f>IF($D75,Analiza_Całość!L75,"")</f>
        <v>8.773039344262294</v>
      </c>
    </row>
    <row r="76" spans="2:14" x14ac:dyDescent="0.3">
      <c r="B76" s="21">
        <f>BETAW20T!B75</f>
        <v>44312</v>
      </c>
      <c r="C76" s="74">
        <f t="shared" si="12"/>
        <v>1</v>
      </c>
      <c r="D76" s="73">
        <f t="shared" si="13"/>
        <v>1</v>
      </c>
      <c r="E76" s="46">
        <f>IF($D76,IF($D77,Analiza_Całość!C76/Analiza_Całość!C77*E77,100),"")</f>
        <v>101.06501547987628</v>
      </c>
      <c r="F76" s="45">
        <f>IF($D76,IF($D77,Analiza_Całość!D76/Analiza_Całość!D77*F77,100),"")</f>
        <v>100.77627055856334</v>
      </c>
      <c r="G76" s="41">
        <f t="shared" si="14"/>
        <v>-0.28570214919764192</v>
      </c>
      <c r="H76" s="44">
        <f>IF($C76,Analiza_Całość!F76,"")</f>
        <v>9.2572736827551908E-3</v>
      </c>
      <c r="I76" s="43">
        <f>IF($C76,Analiza_Całość!G76,"")</f>
        <v>9.1778614079210466E-3</v>
      </c>
      <c r="J76" s="42">
        <f t="shared" si="15"/>
        <v>-7.9412274834144217E-5</v>
      </c>
      <c r="K76" s="41">
        <f>IF($D76,Analiza_Całość!I76,"")</f>
        <v>-9.1203145227192195E-2</v>
      </c>
      <c r="L76" s="40">
        <f>IF($D76,Analiza_Całość!J76,"")</f>
        <v>680.42056495601253</v>
      </c>
      <c r="M76" s="17">
        <f>IF($D76,Analiza_Całość!K76,"")</f>
        <v>194.17610000000002</v>
      </c>
      <c r="N76" s="39">
        <f>IF($D76,Analiza_Całość!L76,"")</f>
        <v>5.2480027027027036</v>
      </c>
    </row>
    <row r="77" spans="2:14" x14ac:dyDescent="0.3">
      <c r="B77" s="21">
        <f>BETAW20T!B76</f>
        <v>44309</v>
      </c>
      <c r="C77" s="74">
        <f t="shared" si="12"/>
        <v>1</v>
      </c>
      <c r="D77" s="73">
        <f t="shared" si="13"/>
        <v>1</v>
      </c>
      <c r="E77" s="46">
        <f>IF($D77,IF($D78,Analiza_Całość!C77/Analiza_Całość!C78*E78,100),"")</f>
        <v>100.13374613003107</v>
      </c>
      <c r="F77" s="45">
        <f>IF($D77,IF($D78,Analiza_Całość!D77/Analiza_Całość!D78*F78,100),"")</f>
        <v>99.855591310074516</v>
      </c>
      <c r="G77" s="41">
        <f t="shared" si="14"/>
        <v>-0.27778329554888348</v>
      </c>
      <c r="H77" s="44">
        <f>IF($C77,Analiza_Całość!F77,"")</f>
        <v>-1.5598185205442394E-3</v>
      </c>
      <c r="I77" s="43">
        <f>IF($C77,Analiza_Całość!G77,"")</f>
        <v>-1.6032998069066061E-3</v>
      </c>
      <c r="J77" s="42">
        <f t="shared" si="15"/>
        <v>-4.3481286362366707E-5</v>
      </c>
      <c r="K77" s="41">
        <f>IF($D77,Analiza_Całość!I77,"")</f>
        <v>-0.43077872668576545</v>
      </c>
      <c r="L77" s="40">
        <f>IF($D77,Analiza_Całość!J77,"")</f>
        <v>0</v>
      </c>
      <c r="M77" s="17">
        <f>IF($D77,Analiza_Całość!K77,"")</f>
        <v>518.03309999999999</v>
      </c>
      <c r="N77" s="39">
        <f>IF($D77,Analiza_Całość!L77,"")</f>
        <v>9.5932055555555547</v>
      </c>
    </row>
    <row r="78" spans="2:14" x14ac:dyDescent="0.3">
      <c r="B78" s="21">
        <f>BETAW20T!B77</f>
        <v>44308</v>
      </c>
      <c r="C78" s="74">
        <f t="shared" si="12"/>
        <v>1</v>
      </c>
      <c r="D78" s="73">
        <f t="shared" si="13"/>
        <v>1</v>
      </c>
      <c r="E78" s="46">
        <f>IF($D78,IF($D79,Analiza_Całość!C78/Analiza_Całość!C79*E79,100),"")</f>
        <v>100.29005847953228</v>
      </c>
      <c r="F78" s="45">
        <f>IF($D78,IF($D79,Analiza_Całość!D78/Analiza_Całość!D79*F79,100),"")</f>
        <v>100.01581817186592</v>
      </c>
      <c r="G78" s="41">
        <f t="shared" si="14"/>
        <v>-0.2734471510177916</v>
      </c>
      <c r="H78" s="44">
        <f>IF($C78,Analiza_Całość!F78,"")</f>
        <v>3.6920242896450067E-3</v>
      </c>
      <c r="I78" s="43">
        <f>IF($C78,Analiza_Całość!G78,"")</f>
        <v>3.6619280703642969E-3</v>
      </c>
      <c r="J78" s="42">
        <f t="shared" si="15"/>
        <v>-3.0096219280709765E-5</v>
      </c>
      <c r="K78" s="41">
        <f>IF($D78,Analiza_Całość!I78,"")</f>
        <v>0.2389879467677769</v>
      </c>
      <c r="L78" s="40">
        <f>IF($D78,Analiza_Całość!J78,"")</f>
        <v>0</v>
      </c>
      <c r="M78" s="17">
        <f>IF($D78,Analiza_Całość!K78,"")</f>
        <v>91.654719999999998</v>
      </c>
      <c r="N78" s="39">
        <f>IF($D78,Analiza_Całość!L78,"")</f>
        <v>3.6661888</v>
      </c>
    </row>
    <row r="79" spans="2:14" x14ac:dyDescent="0.3">
      <c r="B79" s="21">
        <f>BETAW20T!B78</f>
        <v>44307</v>
      </c>
      <c r="C79" s="74">
        <f t="shared" si="12"/>
        <v>1</v>
      </c>
      <c r="D79" s="73">
        <f t="shared" si="13"/>
        <v>1</v>
      </c>
      <c r="E79" s="46">
        <f>IF($D79,IF($D80,Analiza_Całość!C79/Analiza_Całość!C80*E80,100),"")</f>
        <v>99.92046783625743</v>
      </c>
      <c r="F79" s="45">
        <f>IF($D79,IF($D80,Analiza_Całość!D79/Analiza_Całość!D80*F80,100),"")</f>
        <v>99.650237213935839</v>
      </c>
      <c r="G79" s="41">
        <f t="shared" si="14"/>
        <v>-0.27044571364940317</v>
      </c>
      <c r="H79" s="44">
        <f>IF($C79,Analiza_Całość!F79,"")</f>
        <v>-2.7009425705737011E-3</v>
      </c>
      <c r="I79" s="43">
        <f>IF($C79,Analiza_Całość!G79,"")</f>
        <v>-2.7160813515044817E-3</v>
      </c>
      <c r="J79" s="42">
        <f t="shared" si="15"/>
        <v>-1.5138780930780589E-5</v>
      </c>
      <c r="K79" s="41">
        <f>IF($D79,Analiza_Całość!I79,"")</f>
        <v>-0.18100299097549843</v>
      </c>
      <c r="L79" s="40">
        <f>IF($D79,Analiza_Całość!J79,"")</f>
        <v>504.6133652840262</v>
      </c>
      <c r="M79" s="17">
        <f>IF($D79,Analiza_Całość!K79,"")</f>
        <v>316.06240000000003</v>
      </c>
      <c r="N79" s="39">
        <f>IF($D79,Analiza_Całość!L79,"")</f>
        <v>4.5151771428571434</v>
      </c>
    </row>
    <row r="80" spans="2:14" x14ac:dyDescent="0.3">
      <c r="B80" s="21">
        <f>BETAW20T!B79</f>
        <v>44306</v>
      </c>
      <c r="C80" s="74">
        <f t="shared" si="12"/>
        <v>1</v>
      </c>
      <c r="D80" s="73">
        <f t="shared" si="13"/>
        <v>1</v>
      </c>
      <c r="E80" s="46">
        <f>IF($D80,IF($D81,Analiza_Całość!C80/Analiza_Całość!C81*E81,100),"")</f>
        <v>100.19071207430352</v>
      </c>
      <c r="F80" s="45">
        <f>IF($D80,IF($D81,Analiza_Całość!D80/Analiza_Całość!D81*F81,100),"")</f>
        <v>99.921263262688541</v>
      </c>
      <c r="G80" s="41">
        <f t="shared" si="14"/>
        <v>-0.26893591834655783</v>
      </c>
      <c r="H80" s="44">
        <f>IF($C80,Analiza_Całość!F80,"")</f>
        <v>-5.6368730756378412E-3</v>
      </c>
      <c r="I80" s="43">
        <f>IF($C80,Analiza_Całość!G80,"")</f>
        <v>-5.6571309710339917E-3</v>
      </c>
      <c r="J80" s="42">
        <f t="shared" si="15"/>
        <v>-2.0257895396150541E-5</v>
      </c>
      <c r="K80" s="41">
        <f>IF($D80,Analiza_Całość!I80,"")</f>
        <v>-7.0751417598491351E-3</v>
      </c>
      <c r="L80" s="40">
        <f>IF($D80,Analiza_Całość!J80,"")</f>
        <v>0</v>
      </c>
      <c r="M80" s="17">
        <f>IF($D80,Analiza_Całość!K80,"")</f>
        <v>426.67320000000001</v>
      </c>
      <c r="N80" s="39">
        <f>IF($D80,Analiza_Całość!L80,"")</f>
        <v>6.6667687500000001</v>
      </c>
    </row>
    <row r="81" spans="2:14" x14ac:dyDescent="0.3">
      <c r="B81" s="21">
        <f>BETAW20T!B80</f>
        <v>44305</v>
      </c>
      <c r="C81" s="74">
        <f t="shared" si="12"/>
        <v>1</v>
      </c>
      <c r="D81" s="73">
        <f t="shared" si="13"/>
        <v>1</v>
      </c>
      <c r="E81" s="46">
        <f>IF($D81,IF($D82,Analiza_Całość!C81/Analiza_Całość!C82*E82,100),"")</f>
        <v>100.757069143447</v>
      </c>
      <c r="F81" s="45">
        <f>IF($D81,IF($D82,Analiza_Całość!D81/Analiza_Całość!D82*F82,100),"")</f>
        <v>100.48813285171171</v>
      </c>
      <c r="G81" s="41">
        <f t="shared" si="14"/>
        <v>-0.26691555641857878</v>
      </c>
      <c r="H81" s="44">
        <f>IF($C81,Analiza_Całość!F81,"")</f>
        <v>-6.6205576363033208E-3</v>
      </c>
      <c r="I81" s="43">
        <f>IF($C81,Analiza_Całość!G81,"")</f>
        <v>-6.6848578635380299E-3</v>
      </c>
      <c r="J81" s="42">
        <f t="shared" si="15"/>
        <v>-6.4300227234709122E-5</v>
      </c>
      <c r="K81" s="41">
        <f>IF($D81,Analiza_Całość!I81,"")</f>
        <v>7.7361912854834181E-2</v>
      </c>
      <c r="L81" s="40">
        <f>IF($D81,Analiza_Całość!J81,"")</f>
        <v>0</v>
      </c>
      <c r="M81" s="17">
        <f>IF($D81,Analiza_Całość!K81,"")</f>
        <v>953.26240000000007</v>
      </c>
      <c r="N81" s="39">
        <f>IF($D81,Analiza_Całość!L81,"")</f>
        <v>8.7455266055045886</v>
      </c>
    </row>
    <row r="82" spans="2:14" x14ac:dyDescent="0.3">
      <c r="B82" s="21">
        <f>BETAW20T!B81</f>
        <v>44302</v>
      </c>
      <c r="C82" s="74">
        <f t="shared" ref="C82:C109" si="16">IF(AND(D82,D83),1,0)</f>
        <v>1</v>
      </c>
      <c r="D82" s="73">
        <f t="shared" ref="D82:D109" si="17">IF(AND($B82&gt;=$E$3,OR($B82&lt;=$E$4,$B83&lt;$E$4)),1,0)</f>
        <v>1</v>
      </c>
      <c r="E82" s="46">
        <f>IF($D82,IF($D83,Analiza_Całość!C82/Analiza_Całość!C83*E83,100),"")</f>
        <v>101.42635018919863</v>
      </c>
      <c r="F82" s="45">
        <f>IF($D82,IF($D83,Analiza_Całość!D82/Analiza_Całość!D83*F83,100),"")</f>
        <v>101.16213202118867</v>
      </c>
      <c r="G82" s="41">
        <f t="shared" ref="G82:G109" si="18">IF($D82,(F82/E82-1)*100,"")</f>
        <v>-0.26050249024744954</v>
      </c>
      <c r="H82" s="44">
        <f>IF($C82,Analiza_Całość!F82,"")</f>
        <v>-3.4832010211771035E-3</v>
      </c>
      <c r="I82" s="43">
        <f>IF($C82,Analiza_Całość!G82,"")</f>
        <v>-3.5118655177622457E-3</v>
      </c>
      <c r="J82" s="42">
        <f t="shared" ref="J82:J109" si="19">IF($C82,I82-H82,"")</f>
        <v>-2.8664496585142224E-5</v>
      </c>
      <c r="K82" s="41">
        <f>IF($D82,Analiza_Całość!I82,"")</f>
        <v>-3.7805097299226098E-3</v>
      </c>
      <c r="L82" s="40">
        <f>IF($D82,Analiza_Całość!J82,"")</f>
        <v>0</v>
      </c>
      <c r="M82" s="17">
        <f>IF($D82,Analiza_Całość!K82,"")</f>
        <v>192.71620000000001</v>
      </c>
      <c r="N82" s="39">
        <f>IF($D82,Analiza_Całość!L82,"")</f>
        <v>4.1003446808510642</v>
      </c>
    </row>
    <row r="83" spans="2:14" x14ac:dyDescent="0.3">
      <c r="B83" s="21">
        <f>BETAW20T!B82</f>
        <v>44301</v>
      </c>
      <c r="C83" s="74">
        <f t="shared" si="16"/>
        <v>1</v>
      </c>
      <c r="D83" s="73">
        <f t="shared" si="17"/>
        <v>1</v>
      </c>
      <c r="E83" s="46">
        <f>IF($D83,IF($D84,Analiza_Całość!C83/Analiza_Całość!C84*E84,100),"")</f>
        <v>101.78025455796367</v>
      </c>
      <c r="F83" s="45">
        <f>IF($D83,IF($D84,Analiza_Całość!D83/Analiza_Całość!D84*F84,100),"")</f>
        <v>101.51802438161729</v>
      </c>
      <c r="G83" s="41">
        <f t="shared" si="18"/>
        <v>-0.25764346678562866</v>
      </c>
      <c r="H83" s="44">
        <f>IF($C83,Analiza_Całość!F83,"")</f>
        <v>3.6378697793461473E-3</v>
      </c>
      <c r="I83" s="43">
        <f>IF($C83,Analiza_Całość!G83,"")</f>
        <v>3.6167841622095956E-3</v>
      </c>
      <c r="J83" s="42">
        <f t="shared" si="19"/>
        <v>-2.1085617136551611E-5</v>
      </c>
      <c r="K83" s="41">
        <f>IF($D83,Analiza_Całość!I83,"")</f>
        <v>-4.1920581281496005E-3</v>
      </c>
      <c r="L83" s="40">
        <f>IF($D83,Analiza_Całość!J83,"")</f>
        <v>0</v>
      </c>
      <c r="M83" s="17">
        <f>IF($D83,Analiza_Całość!K83,"")</f>
        <v>289.86849999999998</v>
      </c>
      <c r="N83" s="39">
        <f>IF($D83,Analiza_Całość!L83,"")</f>
        <v>6.0389270833333333</v>
      </c>
    </row>
    <row r="84" spans="2:14" x14ac:dyDescent="0.3">
      <c r="B84" s="21">
        <f>BETAW20T!B83</f>
        <v>44300</v>
      </c>
      <c r="C84" s="74">
        <f t="shared" si="16"/>
        <v>1</v>
      </c>
      <c r="D84" s="73">
        <f t="shared" si="17"/>
        <v>1</v>
      </c>
      <c r="E84" s="46">
        <f>IF($D84,IF($D85,Analiza_Całość!C84/Analiza_Całość!C85*E85,100),"")</f>
        <v>101.41066391468881</v>
      </c>
      <c r="F84" s="45">
        <f>IF($D84,IF($D85,Analiza_Całość!D84/Analiza_Całość!D85*F85,100),"")</f>
        <v>101.15151878420056</v>
      </c>
      <c r="G84" s="41">
        <f t="shared" si="18"/>
        <v>-0.2555403154704261</v>
      </c>
      <c r="H84" s="44">
        <f>IF($C84,Analiza_Całość!F84,"")</f>
        <v>1.8675287752883046E-2</v>
      </c>
      <c r="I84" s="43">
        <f>IF($C84,Analiza_Całość!G84,"")</f>
        <v>1.866574359113312E-2</v>
      </c>
      <c r="J84" s="42">
        <f t="shared" si="19"/>
        <v>-9.5441617499261722E-6</v>
      </c>
      <c r="K84" s="41">
        <f>IF($D84,Analiza_Całość!I84,"")</f>
        <v>0.12384967714094142</v>
      </c>
      <c r="L84" s="40">
        <f>IF($D84,Analiza_Całość!J84,"")</f>
        <v>0</v>
      </c>
      <c r="M84" s="17">
        <f>IF($D84,Analiza_Całość!K84,"")</f>
        <v>633.25810000000001</v>
      </c>
      <c r="N84" s="39">
        <f>IF($D84,Analiza_Całość!L84,"")</f>
        <v>10.213840322580646</v>
      </c>
    </row>
    <row r="85" spans="2:14" x14ac:dyDescent="0.3">
      <c r="B85" s="21">
        <f>BETAW20T!B84</f>
        <v>44299</v>
      </c>
      <c r="C85" s="74">
        <f t="shared" si="16"/>
        <v>1</v>
      </c>
      <c r="D85" s="73">
        <f t="shared" si="17"/>
        <v>1</v>
      </c>
      <c r="E85" s="46">
        <f>IF($D85,IF($D86,Analiza_Całość!C85/Analiza_Całość!C86*E86,100),"")</f>
        <v>99.534365325077516</v>
      </c>
      <c r="F85" s="45">
        <f>IF($D85,IF($D86,Analiza_Całość!D85/Analiza_Całość!D86*F86,100),"")</f>
        <v>99.280962442966782</v>
      </c>
      <c r="G85" s="41">
        <f t="shared" si="18"/>
        <v>-0.2545883336706134</v>
      </c>
      <c r="H85" s="44">
        <f>IF($C85,Analiza_Całość!F85,"")</f>
        <v>-3.9652205711776965E-3</v>
      </c>
      <c r="I85" s="43">
        <f>IF($C85,Analiza_Całość!G85,"")</f>
        <v>-4.0063649347495834E-3</v>
      </c>
      <c r="J85" s="42">
        <f t="shared" si="19"/>
        <v>-4.1144363571886909E-5</v>
      </c>
      <c r="K85" s="41">
        <f>IF($D85,Analiza_Całość!I85,"")</f>
        <v>1.125523542748752E-2</v>
      </c>
      <c r="L85" s="40">
        <f>IF($D85,Analiza_Całość!J85,"")</f>
        <v>0</v>
      </c>
      <c r="M85" s="17">
        <f>IF($D85,Analiza_Całość!K85,"")</f>
        <v>184.0701</v>
      </c>
      <c r="N85" s="39">
        <f>IF($D85,Analiza_Całość!L85,"")</f>
        <v>4.2806999999999995</v>
      </c>
    </row>
    <row r="86" spans="2:14" x14ac:dyDescent="0.3">
      <c r="B86" s="21">
        <f>BETAW20T!B85</f>
        <v>44298</v>
      </c>
      <c r="C86" s="74">
        <f t="shared" si="16"/>
        <v>1</v>
      </c>
      <c r="D86" s="73">
        <f t="shared" si="17"/>
        <v>1</v>
      </c>
      <c r="E86" s="46">
        <f>IF($D86,IF($D87,Analiza_Całość!C86/Analiza_Całość!C87*E87,100),"")</f>
        <v>99.929824561403606</v>
      </c>
      <c r="F86" s="45">
        <f>IF($D86,IF($D87,Analiza_Całość!D86/Analiza_Całość!D87*F87,100),"")</f>
        <v>99.679516052091373</v>
      </c>
      <c r="G86" s="41">
        <f t="shared" si="18"/>
        <v>-0.25048428775978904</v>
      </c>
      <c r="H86" s="44">
        <f>IF($C86,Analiza_Całość!F86,"")</f>
        <v>3.7772283004237255E-3</v>
      </c>
      <c r="I86" s="43">
        <f>IF($C86,Analiza_Całość!G86,"")</f>
        <v>3.7126334656364889E-3</v>
      </c>
      <c r="J86" s="42">
        <f t="shared" si="19"/>
        <v>-6.4594834787236582E-5</v>
      </c>
      <c r="K86" s="41">
        <f>IF($D86,Analiza_Całość!I86,"")</f>
        <v>-9.145480931707084E-2</v>
      </c>
      <c r="L86" s="40">
        <f>IF($D86,Analiza_Całość!J86,"")</f>
        <v>0</v>
      </c>
      <c r="M86" s="17">
        <f>IF($D86,Analiza_Całość!K86,"")</f>
        <v>280.89029999999997</v>
      </c>
      <c r="N86" s="39">
        <f>IF($D86,Analiza_Całość!L86,"")</f>
        <v>5.1070963636363631</v>
      </c>
    </row>
    <row r="87" spans="2:14" x14ac:dyDescent="0.3">
      <c r="B87" s="21">
        <f>BETAW20T!B86</f>
        <v>44295</v>
      </c>
      <c r="C87" s="74">
        <f t="shared" si="16"/>
        <v>1</v>
      </c>
      <c r="D87" s="73">
        <f t="shared" si="17"/>
        <v>1</v>
      </c>
      <c r="E87" s="46">
        <f>IF($D87,IF($D88,Analiza_Całość!C87/Analiza_Całość!C88*E88,100),"")</f>
        <v>99.553078775369912</v>
      </c>
      <c r="F87" s="45">
        <f>IF($D87,IF($D88,Analiza_Całość!D87/Analiza_Całość!D88*F88,100),"")</f>
        <v>99.310128669229641</v>
      </c>
      <c r="G87" s="41">
        <f t="shared" si="18"/>
        <v>-0.2440407761657104</v>
      </c>
      <c r="H87" s="44">
        <f>IF($C87,Analiza_Całość!F87,"")</f>
        <v>-2.636458901430801E-3</v>
      </c>
      <c r="I87" s="43">
        <f>IF($C87,Analiza_Całość!G87,"")</f>
        <v>-2.6836727613858348E-3</v>
      </c>
      <c r="J87" s="42">
        <f t="shared" si="19"/>
        <v>-4.7213859955033775E-5</v>
      </c>
      <c r="K87" s="41">
        <f>IF($D87,Analiza_Całość!I87,"")</f>
        <v>8.6279454119742027E-2</v>
      </c>
      <c r="L87" s="40">
        <f>IF($D87,Analiza_Całość!J87,"")</f>
        <v>1005.7822165938894</v>
      </c>
      <c r="M87" s="17">
        <f>IF($D87,Analiza_Całość!K87,"")</f>
        <v>348.49379999999996</v>
      </c>
      <c r="N87" s="39">
        <f>IF($D87,Analiza_Całość!L87,"")</f>
        <v>4.5854447368421045</v>
      </c>
    </row>
    <row r="88" spans="2:14" x14ac:dyDescent="0.3">
      <c r="B88" s="21">
        <f>BETAW20T!B87</f>
        <v>44294</v>
      </c>
      <c r="C88" s="74">
        <f t="shared" si="16"/>
        <v>1</v>
      </c>
      <c r="D88" s="73">
        <f t="shared" si="17"/>
        <v>1</v>
      </c>
      <c r="E88" s="46">
        <f>IF($D88,IF($D89,Analiza_Całość!C88/Analiza_Całość!C89*E89,100),"")</f>
        <v>99.815892672858723</v>
      </c>
      <c r="F88" s="45">
        <f>IF($D88,IF($D89,Analiza_Całość!D88/Analiza_Całość!D89*F89,100),"")</f>
        <v>99.577002497309579</v>
      </c>
      <c r="G88" s="41">
        <f t="shared" si="18"/>
        <v>-0.23933080109005411</v>
      </c>
      <c r="H88" s="44">
        <f>IF($C88,Analiza_Całość!F88,"")</f>
        <v>-9.2538367005241262E-3</v>
      </c>
      <c r="I88" s="43">
        <f>IF($C88,Analiza_Całość!G88,"")</f>
        <v>-9.2784662560419957E-3</v>
      </c>
      <c r="J88" s="42">
        <f t="shared" si="19"/>
        <v>-2.4629555517869522E-5</v>
      </c>
      <c r="K88" s="41">
        <f>IF($D88,Analiza_Całość!I88,"")</f>
        <v>-0.2414544558435594</v>
      </c>
      <c r="L88" s="40">
        <f>IF($D88,Analiza_Całość!J88,"")</f>
        <v>0</v>
      </c>
      <c r="M88" s="17">
        <f>IF($D88,Analiza_Całość!K88,"")</f>
        <v>519.2029</v>
      </c>
      <c r="N88" s="39">
        <f>IF($D88,Analiza_Całość!L88,"")</f>
        <v>7.5246797101449276</v>
      </c>
    </row>
    <row r="89" spans="2:14" x14ac:dyDescent="0.3">
      <c r="B89" s="21">
        <f>BETAW20T!B88</f>
        <v>44293</v>
      </c>
      <c r="C89" s="74">
        <f t="shared" si="16"/>
        <v>1</v>
      </c>
      <c r="D89" s="73">
        <f t="shared" si="17"/>
        <v>1</v>
      </c>
      <c r="E89" s="46">
        <f>IF($D89,IF($D90,Analiza_Całość!C89/Analiza_Całość!C90*E90,100),"")</f>
        <v>100.74385964912291</v>
      </c>
      <c r="F89" s="45">
        <f>IF($D89,IF($D90,Analiza_Całość!D89/Analiza_Całość!D90*F90,100),"")</f>
        <v>100.50522393128455</v>
      </c>
      <c r="G89" s="41">
        <f t="shared" si="18"/>
        <v>-0.23687370989110557</v>
      </c>
      <c r="H89" s="44">
        <f>IF($C89,Analiza_Całość!F89,"")</f>
        <v>-7.0500845944169877E-3</v>
      </c>
      <c r="I89" s="43">
        <f>IF($C89,Analiza_Całość!G89,"")</f>
        <v>-7.0964766402758419E-3</v>
      </c>
      <c r="J89" s="42">
        <f t="shared" si="19"/>
        <v>-4.6392045858854175E-5</v>
      </c>
      <c r="K89" s="41">
        <f>IF($D89,Analiza_Całość!I89,"")</f>
        <v>1.3978814151993646E-3</v>
      </c>
      <c r="L89" s="40">
        <f>IF($D89,Analiza_Całość!J89,"")</f>
        <v>1017.885771163977</v>
      </c>
      <c r="M89" s="17">
        <f>IF($D89,Analiza_Całość!K89,"")</f>
        <v>1249.9649999999999</v>
      </c>
      <c r="N89" s="39">
        <f>IF($D89,Analiza_Całość!L89,"")</f>
        <v>16.233311688311687</v>
      </c>
    </row>
    <row r="90" spans="2:14" x14ac:dyDescent="0.3">
      <c r="B90" s="21">
        <f>BETAW20T!B89</f>
        <v>44292</v>
      </c>
      <c r="C90" s="74">
        <f t="shared" si="16"/>
        <v>1</v>
      </c>
      <c r="D90" s="73">
        <f t="shared" si="17"/>
        <v>1</v>
      </c>
      <c r="E90" s="46">
        <f>IF($D90,IF($D91,Analiza_Całość!C90/Analiza_Całość!C91*E91,100),"")</f>
        <v>101.45662194702452</v>
      </c>
      <c r="F90" s="45">
        <f>IF($D90,IF($D91,Analiza_Całość!D90/Analiza_Całość!D91*F91,100),"")</f>
        <v>101.22099362274311</v>
      </c>
      <c r="G90" s="41">
        <f t="shared" si="18"/>
        <v>-0.23224538700336028</v>
      </c>
      <c r="H90" s="44">
        <f>IF($C90,Analiza_Całość!F90,"")</f>
        <v>2.948922986817679E-2</v>
      </c>
      <c r="I90" s="43">
        <f>IF($C90,Analiza_Całość!G90,"")</f>
        <v>2.9397046907478987E-2</v>
      </c>
      <c r="J90" s="42">
        <f t="shared" si="19"/>
        <v>-9.2182960697802241E-5</v>
      </c>
      <c r="K90" s="41">
        <f>IF($D90,Analiza_Całość!I90,"")</f>
        <v>-0.91059870965163325</v>
      </c>
      <c r="L90" s="40">
        <f>IF($D90,Analiza_Całość!J90,"")</f>
        <v>0</v>
      </c>
      <c r="M90" s="17">
        <f>IF($D90,Analiza_Całość!K90,"")</f>
        <v>819.25049999999999</v>
      </c>
      <c r="N90" s="39">
        <f>IF($D90,Analiza_Całość!L90,"")</f>
        <v>5.498325503355705</v>
      </c>
    </row>
    <row r="91" spans="2:14" x14ac:dyDescent="0.3">
      <c r="B91" s="21">
        <f>BETAW20T!B90</f>
        <v>44287</v>
      </c>
      <c r="C91" s="74">
        <f t="shared" si="16"/>
        <v>1</v>
      </c>
      <c r="D91" s="73">
        <f t="shared" si="17"/>
        <v>1</v>
      </c>
      <c r="E91" s="46">
        <f>IF($D91,IF($D92,Analiza_Całość!C91/Analiza_Całość!C92*E92,100),"")</f>
        <v>98.508427932576637</v>
      </c>
      <c r="F91" s="45">
        <f>IF($D91,IF($D92,Analiza_Całość!D91/Analiza_Całość!D92*F92,100),"")</f>
        <v>98.288706779286713</v>
      </c>
      <c r="G91" s="41">
        <f t="shared" si="18"/>
        <v>-0.22304807608980459</v>
      </c>
      <c r="H91" s="44">
        <f>IF($C91,Analiza_Całość!F91,"")</f>
        <v>7.9796795420697675E-3</v>
      </c>
      <c r="I91" s="43">
        <f>IF($C91,Analiza_Całość!G91,"")</f>
        <v>7.9518265726471506E-3</v>
      </c>
      <c r="J91" s="42">
        <f t="shared" si="19"/>
        <v>-2.7852969422616919E-5</v>
      </c>
      <c r="K91" s="41">
        <f>IF($D91,Analiza_Całość!I91,"")</f>
        <v>0.13184431698267662</v>
      </c>
      <c r="L91" s="40">
        <f>IF($D91,Analiza_Całość!J91,"")</f>
        <v>0</v>
      </c>
      <c r="M91" s="17">
        <f>IF($D91,Analiza_Całość!K91,"")</f>
        <v>103.5872</v>
      </c>
      <c r="N91" s="39">
        <f>IF($D91,Analiza_Całość!L91,"")</f>
        <v>3.0466823529411764</v>
      </c>
    </row>
    <row r="92" spans="2:14" x14ac:dyDescent="0.3">
      <c r="B92" s="21">
        <f>BETAW20T!B91</f>
        <v>44286</v>
      </c>
      <c r="C92" s="74">
        <f t="shared" si="16"/>
        <v>1</v>
      </c>
      <c r="D92" s="73">
        <f t="shared" si="17"/>
        <v>1</v>
      </c>
      <c r="E92" s="46">
        <f>IF($D92,IF($D93,Analiza_Całość!C92/Analiza_Całość!C93*E93,100),"")</f>
        <v>97.725490196078511</v>
      </c>
      <c r="F92" s="45">
        <f>IF($D92,IF($D93,Analiza_Całość!D92/Analiza_Całość!D93*F93,100),"")</f>
        <v>97.510231282013848</v>
      </c>
      <c r="G92" s="41">
        <f t="shared" si="18"/>
        <v>-0.22026895299553928</v>
      </c>
      <c r="H92" s="44">
        <f>IF($C92,Analiza_Całość!F92,"")</f>
        <v>-1.7893924218182918E-3</v>
      </c>
      <c r="I92" s="43">
        <f>IF($C92,Analiza_Całość!G92,"")</f>
        <v>-1.8163193803385441E-3</v>
      </c>
      <c r="J92" s="42">
        <f t="shared" si="19"/>
        <v>-2.6926958520252352E-5</v>
      </c>
      <c r="K92" s="41">
        <f>IF($D92,Analiza_Całość!I92,"")</f>
        <v>3.5095471863577643E-2</v>
      </c>
      <c r="L92" s="40">
        <f>IF($D92,Analiza_Całość!J92,"")</f>
        <v>0</v>
      </c>
      <c r="M92" s="17">
        <f>IF($D92,Analiza_Całość!K92,"")</f>
        <v>181.99100000000001</v>
      </c>
      <c r="N92" s="39">
        <f>IF($D92,Analiza_Całość!L92,"")</f>
        <v>5.3526764705882357</v>
      </c>
    </row>
    <row r="93" spans="2:14" x14ac:dyDescent="0.3">
      <c r="B93" s="21">
        <f>BETAW20T!B92</f>
        <v>44285</v>
      </c>
      <c r="C93" s="74">
        <f t="shared" si="16"/>
        <v>1</v>
      </c>
      <c r="D93" s="73">
        <f t="shared" si="17"/>
        <v>1</v>
      </c>
      <c r="E93" s="46">
        <f>IF($D93,IF($D94,Analiza_Całość!C93/Analiza_Całość!C94*E94,100),"")</f>
        <v>97.900515995872112</v>
      </c>
      <c r="F93" s="45">
        <f>IF($D93,IF($D94,Analiza_Całość!D93/Analiza_Całość!D94*F94,100),"")</f>
        <v>97.687501946209252</v>
      </c>
      <c r="G93" s="41">
        <f t="shared" si="18"/>
        <v>-0.21758215214293664</v>
      </c>
      <c r="H93" s="44">
        <f>IF($C93,Analiza_Całość!F93,"")</f>
        <v>-5.4944269013834507E-3</v>
      </c>
      <c r="I93" s="43">
        <f>IF($C93,Analiza_Całość!G93,"")</f>
        <v>-5.5122497028389887E-3</v>
      </c>
      <c r="J93" s="42">
        <f t="shared" si="19"/>
        <v>-1.7822801455538023E-5</v>
      </c>
      <c r="K93" s="41">
        <f>IF($D93,Analiza_Całość!I93,"")</f>
        <v>2.034107398158902E-2</v>
      </c>
      <c r="L93" s="40">
        <f>IF($D93,Analiza_Całość!J93,"")</f>
        <v>0</v>
      </c>
      <c r="M93" s="17">
        <f>IF($D93,Analiza_Całość!K93,"")</f>
        <v>346.8236</v>
      </c>
      <c r="N93" s="39">
        <f>IF($D93,Analiza_Całość!L93,"")</f>
        <v>5.9797172413793103</v>
      </c>
    </row>
    <row r="94" spans="2:14" x14ac:dyDescent="0.3">
      <c r="B94" s="21">
        <f>BETAW20T!B93</f>
        <v>44284</v>
      </c>
      <c r="C94" s="74">
        <f t="shared" si="16"/>
        <v>1</v>
      </c>
      <c r="D94" s="73">
        <f t="shared" si="17"/>
        <v>1</v>
      </c>
      <c r="E94" s="46">
        <f>IF($D94,IF($D95,Analiza_Całość!C94/Analiza_Całość!C95*E95,100),"")</f>
        <v>98.439903680770627</v>
      </c>
      <c r="F94" s="45">
        <f>IF($D94,IF($D95,Analiza_Całość!D94/Analiza_Całość!D95*F95,100),"")</f>
        <v>98.227466692809941</v>
      </c>
      <c r="G94" s="41">
        <f t="shared" si="18"/>
        <v>-0.21580373407271702</v>
      </c>
      <c r="H94" s="44">
        <f>IF($C94,Analiza_Całość!F94,"")</f>
        <v>1.7723639447842332E-2</v>
      </c>
      <c r="I94" s="43">
        <f>IF($C94,Analiza_Całość!G94,"")</f>
        <v>1.7650552400911467E-2</v>
      </c>
      <c r="J94" s="42">
        <f t="shared" si="19"/>
        <v>-7.3087046930864902E-5</v>
      </c>
      <c r="K94" s="41">
        <f>IF($D94,Analiza_Całość!I94,"")</f>
        <v>-1.7441903810921922E-3</v>
      </c>
      <c r="L94" s="40">
        <f>IF($D94,Analiza_Całość!J94,"")</f>
        <v>0</v>
      </c>
      <c r="M94" s="17">
        <f>IF($D94,Analiza_Całość!K94,"")</f>
        <v>143.22749999999999</v>
      </c>
      <c r="N94" s="39">
        <f>IF($D94,Analiza_Całość!L94,"")</f>
        <v>2.8083823529411762</v>
      </c>
    </row>
    <row r="95" spans="2:14" x14ac:dyDescent="0.3">
      <c r="B95" s="21">
        <f>BETAW20T!B94</f>
        <v>44281</v>
      </c>
      <c r="C95" s="74">
        <f t="shared" si="16"/>
        <v>1</v>
      </c>
      <c r="D95" s="73">
        <f t="shared" si="17"/>
        <v>1</v>
      </c>
      <c r="E95" s="46">
        <f>IF($D95,IF($D96,Analiza_Całość!C95/Analiza_Całość!C96*E96,100),"")</f>
        <v>96.710560715514347</v>
      </c>
      <c r="F95" s="45">
        <f>IF($D95,IF($D96,Analiza_Całość!D95/Analiza_Całość!D96*F96,100),"")</f>
        <v>96.508909007654168</v>
      </c>
      <c r="G95" s="41">
        <f t="shared" si="18"/>
        <v>-0.2085105353213268</v>
      </c>
      <c r="H95" s="44">
        <f>IF($C95,Analiza_Całość!F95,"")</f>
        <v>2.2058586179728796E-2</v>
      </c>
      <c r="I95" s="43">
        <f>IF($C95,Analiza_Całość!G95,"")</f>
        <v>2.2043802161480983E-2</v>
      </c>
      <c r="J95" s="42">
        <f t="shared" si="19"/>
        <v>-1.4784018247813308E-5</v>
      </c>
      <c r="K95" s="41">
        <f>IF($D95,Analiza_Całość!I95,"")</f>
        <v>0.27497794179354162</v>
      </c>
      <c r="L95" s="40">
        <f>IF($D95,Analiza_Całość!J95,"")</f>
        <v>0</v>
      </c>
      <c r="M95" s="17">
        <f>IF($D95,Analiza_Całość!K95,"")</f>
        <v>148.74379999999999</v>
      </c>
      <c r="N95" s="39">
        <f>IF($D95,Analiza_Całość!L95,"")</f>
        <v>3.9143105263157891</v>
      </c>
    </row>
    <row r="96" spans="2:14" x14ac:dyDescent="0.3">
      <c r="B96" s="21">
        <f>BETAW20T!B95</f>
        <v>44280</v>
      </c>
      <c r="C96" s="74">
        <f t="shared" si="16"/>
        <v>1</v>
      </c>
      <c r="D96" s="73">
        <f t="shared" si="17"/>
        <v>1</v>
      </c>
      <c r="E96" s="46">
        <f>IF($D96,IF($D97,Analiza_Całość!C96/Analiza_Całość!C97*E97,100),"")</f>
        <v>94.600619195046519</v>
      </c>
      <c r="F96" s="45">
        <f>IF($D96,IF($D97,Analiza_Całość!D96/Analiza_Całość!D97*F97,100),"")</f>
        <v>94.404762608961889</v>
      </c>
      <c r="G96" s="41">
        <f t="shared" si="18"/>
        <v>-0.2070352052144786</v>
      </c>
      <c r="H96" s="44">
        <f>IF($C96,Analiza_Całość!F96,"")</f>
        <v>-1.2233054750630881E-2</v>
      </c>
      <c r="I96" s="43">
        <f>IF($C96,Analiza_Całość!G96,"")</f>
        <v>-1.2275586883539425E-2</v>
      </c>
      <c r="J96" s="42">
        <f t="shared" si="19"/>
        <v>-4.253213290854492E-5</v>
      </c>
      <c r="K96" s="41">
        <f>IF($D96,Analiza_Całość!I96,"")</f>
        <v>-2.289328758786624E-4</v>
      </c>
      <c r="L96" s="40">
        <f>IF($D96,Analiza_Całość!J96,"")</f>
        <v>796.75182402686437</v>
      </c>
      <c r="M96" s="17">
        <f>IF($D96,Analiza_Całość!K96,"")</f>
        <v>817.45209999999997</v>
      </c>
      <c r="N96" s="39">
        <f>IF($D96,Analiza_Całość!L96,"")</f>
        <v>7.1082791304347825</v>
      </c>
    </row>
    <row r="97" spans="2:14" x14ac:dyDescent="0.3">
      <c r="B97" s="21">
        <f>BETAW20T!B96</f>
        <v>44279</v>
      </c>
      <c r="C97" s="74">
        <f t="shared" si="16"/>
        <v>1</v>
      </c>
      <c r="D97" s="73">
        <f t="shared" si="17"/>
        <v>1</v>
      </c>
      <c r="E97" s="46">
        <f>IF($D97,IF($D98,Analiza_Całość!C97/Analiza_Całość!C98*E98,100),"")</f>
        <v>95.764981080151443</v>
      </c>
      <c r="F97" s="45">
        <f>IF($D97,IF($D98,Analiza_Całość!D97/Analiza_Całość!D98*F98,100),"")</f>
        <v>95.570778597664329</v>
      </c>
      <c r="G97" s="41">
        <f t="shared" si="18"/>
        <v>-0.20279070730936377</v>
      </c>
      <c r="H97" s="44">
        <f>IF($C97,Analiza_Całość!F97,"")</f>
        <v>-1.2346382350024884E-2</v>
      </c>
      <c r="I97" s="43">
        <f>IF($C97,Analiza_Całość!G97,"")</f>
        <v>-1.2371459390483111E-2</v>
      </c>
      <c r="J97" s="42">
        <f t="shared" si="19"/>
        <v>-2.5077040458227132E-5</v>
      </c>
      <c r="K97" s="41">
        <f>IF($D97,Analiza_Całość!I97,"")</f>
        <v>-4.2487111907507646E-2</v>
      </c>
      <c r="L97" s="40">
        <f>IF($D97,Analiza_Całość!J97,"")</f>
        <v>0</v>
      </c>
      <c r="M97" s="17">
        <f>IF($D97,Analiza_Całość!K97,"")</f>
        <v>674.51900000000001</v>
      </c>
      <c r="N97" s="39">
        <f>IF($D97,Analiza_Całość!L97,"")</f>
        <v>6.6129313725490197</v>
      </c>
    </row>
    <row r="98" spans="2:14" x14ac:dyDescent="0.3">
      <c r="B98" s="21">
        <f>BETAW20T!B97</f>
        <v>44278</v>
      </c>
      <c r="C98" s="74">
        <f t="shared" si="16"/>
        <v>1</v>
      </c>
      <c r="D98" s="73">
        <f t="shared" si="17"/>
        <v>1</v>
      </c>
      <c r="E98" s="46">
        <f>IF($D98,IF($D99,Analiza_Całość!C98/Analiza_Całość!C99*E99,100),"")</f>
        <v>96.954661162710778</v>
      </c>
      <c r="F98" s="45">
        <f>IF($D98,IF($D99,Analiza_Całość!D98/Analiza_Całość!D99*F99,100),"")</f>
        <v>96.760472555430511</v>
      </c>
      <c r="G98" s="41">
        <f t="shared" si="18"/>
        <v>-0.20028805727491106</v>
      </c>
      <c r="H98" s="44">
        <f>IF($C98,Analiza_Całość!F98,"")</f>
        <v>-2.888172554261526E-3</v>
      </c>
      <c r="I98" s="43">
        <f>IF($C98,Analiza_Całość!G98,"")</f>
        <v>-2.9350033801013261E-3</v>
      </c>
      <c r="J98" s="42">
        <f t="shared" si="19"/>
        <v>-4.6830825839800066E-5</v>
      </c>
      <c r="K98" s="41">
        <f>IF($D98,Analiza_Całość!I98,"")</f>
        <v>0.30510534747323348</v>
      </c>
      <c r="L98" s="40">
        <f>IF($D98,Analiza_Całość!J98,"")</f>
        <v>653.3067262428309</v>
      </c>
      <c r="M98" s="17">
        <f>IF($D98,Analiza_Całość!K98,"")</f>
        <v>333.98340000000002</v>
      </c>
      <c r="N98" s="39">
        <f>IF($D98,Analiza_Całość!L98,"")</f>
        <v>3.7952659090909093</v>
      </c>
    </row>
    <row r="99" spans="2:14" x14ac:dyDescent="0.3">
      <c r="B99" s="21">
        <f>BETAW20T!B98</f>
        <v>44277</v>
      </c>
      <c r="C99" s="74">
        <f t="shared" si="16"/>
        <v>1</v>
      </c>
      <c r="D99" s="73">
        <f t="shared" si="17"/>
        <v>1</v>
      </c>
      <c r="E99" s="46">
        <f>IF($D99,IF($D100,Analiza_Całość!C99/Analiza_Całość!C100*E100,100),"")</f>
        <v>97.235087719298321</v>
      </c>
      <c r="F99" s="45">
        <f>IF($D99,IF($D100,Analiza_Całość!D99/Analiza_Całość!D100*F100,100),"")</f>
        <v>97.044882036670913</v>
      </c>
      <c r="G99" s="41">
        <f t="shared" si="18"/>
        <v>-0.19561424490766033</v>
      </c>
      <c r="H99" s="44">
        <f>IF($C99,Analiza_Całość!F99,"")</f>
        <v>8.0694143860643832E-4</v>
      </c>
      <c r="I99" s="43">
        <f>IF($C99,Analiza_Całość!G99,"")</f>
        <v>7.2210443253582562E-4</v>
      </c>
      <c r="J99" s="42">
        <f t="shared" si="19"/>
        <v>-8.4837006070612696E-5</v>
      </c>
      <c r="K99" s="41">
        <f>IF($D99,Analiza_Całość!I99,"")</f>
        <v>0.42321205919075844</v>
      </c>
      <c r="L99" s="40">
        <f>IF($D99,Analiza_Całość!J99,"")</f>
        <v>0</v>
      </c>
      <c r="M99" s="17">
        <f>IF($D99,Analiza_Całość!K99,"")</f>
        <v>384.7955</v>
      </c>
      <c r="N99" s="39">
        <f>IF($D99,Analiza_Całość!L99,"")</f>
        <v>7.3999134615384614</v>
      </c>
    </row>
    <row r="100" spans="2:14" x14ac:dyDescent="0.3">
      <c r="B100" s="21">
        <f>BETAW20T!B99</f>
        <v>44274</v>
      </c>
      <c r="C100" s="74">
        <f t="shared" si="16"/>
        <v>1</v>
      </c>
      <c r="D100" s="73">
        <f t="shared" si="17"/>
        <v>1</v>
      </c>
      <c r="E100" s="46">
        <f>IF($D100,IF($D101,Analiza_Całość!C100/Analiza_Całość!C101*E101,100),"")</f>
        <v>97.156656346749301</v>
      </c>
      <c r="F100" s="45">
        <f>IF($D100,IF($D101,Analiza_Całość!D100/Analiza_Całość!D101*F101,100),"")</f>
        <v>96.974830792398237</v>
      </c>
      <c r="G100" s="41">
        <f t="shared" si="18"/>
        <v>-0.187146780455405</v>
      </c>
      <c r="H100" s="44">
        <f>IF($C100,Analiza_Całość!F100,"")</f>
        <v>-1.7069516508486312E-2</v>
      </c>
      <c r="I100" s="43">
        <f>IF($C100,Analiza_Całość!G100,"")</f>
        <v>-1.7118420542416708E-2</v>
      </c>
      <c r="J100" s="42">
        <f t="shared" si="19"/>
        <v>-4.8904033930395607E-5</v>
      </c>
      <c r="K100" s="41">
        <f>IF($D100,Analiza_Całość!I100,"")</f>
        <v>0.22084189636562002</v>
      </c>
      <c r="L100" s="40">
        <f>IF($D100,Analiza_Całość!J100,"")</f>
        <v>0</v>
      </c>
      <c r="M100" s="17">
        <f>IF($D100,Analiza_Całość!K100,"")</f>
        <v>335.98629999999997</v>
      </c>
      <c r="N100" s="39">
        <f>IF($D100,Analiza_Całość!L100,"")</f>
        <v>9.0807108108108103</v>
      </c>
    </row>
    <row r="101" spans="2:14" x14ac:dyDescent="0.3">
      <c r="B101" s="21">
        <f>BETAW20T!B100</f>
        <v>44273</v>
      </c>
      <c r="C101" s="74">
        <f t="shared" si="16"/>
        <v>1</v>
      </c>
      <c r="D101" s="73">
        <f t="shared" si="17"/>
        <v>1</v>
      </c>
      <c r="E101" s="46">
        <f>IF($D101,IF($D102,Analiza_Całość!C101/Analiza_Całość!C102*E102,100),"")</f>
        <v>98.829308565531548</v>
      </c>
      <c r="F101" s="45">
        <f>IF($D101,IF($D102,Analiza_Całość!D101/Analiza_Całość!D102*F102,100),"")</f>
        <v>98.649176921137197</v>
      </c>
      <c r="G101" s="41">
        <f t="shared" si="18"/>
        <v>-0.18226540993647733</v>
      </c>
      <c r="H101" s="44">
        <f>IF($C101,Analiza_Całość!F101,"")</f>
        <v>1.1147301123650944E-2</v>
      </c>
      <c r="I101" s="43">
        <f>IF($C101,Analiza_Całość!G101,"")</f>
        <v>1.1041594491075184E-2</v>
      </c>
      <c r="J101" s="42">
        <f t="shared" si="19"/>
        <v>-1.0570663257575968E-4</v>
      </c>
      <c r="K101" s="41">
        <f>IF($D101,Analiza_Całość!I101,"")</f>
        <v>2.1189112671327059E-2</v>
      </c>
      <c r="L101" s="40">
        <f>IF($D101,Analiza_Całość!J101,"")</f>
        <v>3996.3532082159668</v>
      </c>
      <c r="M101" s="17">
        <f>IF($D101,Analiza_Całość!K101,"")</f>
        <v>3561.3440000000001</v>
      </c>
      <c r="N101" s="39">
        <f>IF($D101,Analiza_Całość!L101,"")</f>
        <v>48.126270270270268</v>
      </c>
    </row>
    <row r="102" spans="2:14" x14ac:dyDescent="0.3">
      <c r="B102" s="21">
        <f>BETAW20T!B101</f>
        <v>44272</v>
      </c>
      <c r="C102" s="74">
        <f t="shared" si="16"/>
        <v>1</v>
      </c>
      <c r="D102" s="73">
        <f t="shared" si="17"/>
        <v>1</v>
      </c>
      <c r="E102" s="46">
        <f>IF($D102,IF($D103,Analiza_Całość!C102/Analiza_Całość!C103*E103,100),"")</f>
        <v>97.733746130031037</v>
      </c>
      <c r="F102" s="45">
        <f>IF($D102,IF($D103,Analiza_Całość!D102/Analiza_Całość!D103*F103,100),"")</f>
        <v>97.565924137219199</v>
      </c>
      <c r="G102" s="41">
        <f t="shared" si="18"/>
        <v>-0.17171345564566121</v>
      </c>
      <c r="H102" s="44">
        <f>IF($C102,Analiza_Całość!F102,"")</f>
        <v>-2.163176963195702E-2</v>
      </c>
      <c r="I102" s="43">
        <f>IF($C102,Analiza_Całość!G102,"")</f>
        <v>-2.1650310753637075E-2</v>
      </c>
      <c r="J102" s="42">
        <f t="shared" si="19"/>
        <v>-1.8541121680055311E-5</v>
      </c>
      <c r="K102" s="41">
        <f>IF($D102,Analiza_Całość!I102,"")</f>
        <v>0.220879262786422</v>
      </c>
      <c r="L102" s="40">
        <f>IF($D102,Analiza_Całość!J102,"")</f>
        <v>0</v>
      </c>
      <c r="M102" s="17">
        <f>IF($D102,Analiza_Całość!K102,"")</f>
        <v>1794.059</v>
      </c>
      <c r="N102" s="39">
        <f>IF($D102,Analiza_Całość!L102,"")</f>
        <v>5.9405927152317881</v>
      </c>
    </row>
    <row r="103" spans="2:14" x14ac:dyDescent="0.3">
      <c r="B103" s="21">
        <f>BETAW20T!B102</f>
        <v>44271</v>
      </c>
      <c r="C103" s="74">
        <f t="shared" si="16"/>
        <v>1</v>
      </c>
      <c r="D103" s="73">
        <f t="shared" si="17"/>
        <v>1</v>
      </c>
      <c r="E103" s="46">
        <f>IF($D103,IF($D104,Analiza_Całość!C103/Analiza_Całość!C104*E104,100),"")</f>
        <v>99.870932232542216</v>
      </c>
      <c r="F103" s="45">
        <f>IF($D103,IF($D104,Analiza_Całość!D103/Analiza_Całość!D104*F104,100),"")</f>
        <v>99.701288960213233</v>
      </c>
      <c r="G103" s="41">
        <f t="shared" si="18"/>
        <v>-0.16986251007848896</v>
      </c>
      <c r="H103" s="44">
        <f>IF($C103,Analiza_Całość!F103,"")</f>
        <v>-9.9583518817952937E-3</v>
      </c>
      <c r="I103" s="43">
        <f>IF($C103,Analiza_Całość!G103,"")</f>
        <v>-9.9957885746298474E-3</v>
      </c>
      <c r="J103" s="42">
        <f t="shared" si="19"/>
        <v>-3.7436692834553684E-5</v>
      </c>
      <c r="K103" s="41">
        <f>IF($D103,Analiza_Całość!I103,"")</f>
        <v>3.5279560352807771E-2</v>
      </c>
      <c r="L103" s="40">
        <f>IF($D103,Analiza_Całość!J103,"")</f>
        <v>0</v>
      </c>
      <c r="M103" s="17">
        <f>IF($D103,Analiza_Całość!K103,"")</f>
        <v>111.47330000000001</v>
      </c>
      <c r="N103" s="39">
        <f>IF($D103,Analiza_Całość!L103,"")</f>
        <v>2.4233326086956524</v>
      </c>
    </row>
    <row r="104" spans="2:14" x14ac:dyDescent="0.3">
      <c r="B104" s="21">
        <f>BETAW20T!B103</f>
        <v>44270</v>
      </c>
      <c r="C104" s="74">
        <f t="shared" si="16"/>
        <v>1</v>
      </c>
      <c r="D104" s="73">
        <f t="shared" si="17"/>
        <v>1</v>
      </c>
      <c r="E104" s="46">
        <f>IF($D104,IF($D105,Analiza_Całość!C104/Analiza_Całość!C105*E105,100),"")</f>
        <v>100.87045063639498</v>
      </c>
      <c r="F104" s="45">
        <f>IF($D104,IF($D105,Analiza_Całość!D104/Analiza_Całość!D105*F105,100),"")</f>
        <v>100.70287946921582</v>
      </c>
      <c r="G104" s="41">
        <f t="shared" si="18"/>
        <v>-0.16612512992848494</v>
      </c>
      <c r="H104" s="44">
        <f>IF($C104,Analiza_Całość!F104,"")</f>
        <v>-2.4306248750808005E-3</v>
      </c>
      <c r="I104" s="43">
        <f>IF($C104,Analiza_Całość!G104,"")</f>
        <v>-2.4959140881229661E-3</v>
      </c>
      <c r="J104" s="42">
        <f t="shared" si="19"/>
        <v>-6.5289213042165565E-5</v>
      </c>
      <c r="K104" s="41">
        <f>IF($D104,Analiza_Całość!I104,"")</f>
        <v>1.1024233057965738E-2</v>
      </c>
      <c r="L104" s="40">
        <f>IF($D104,Analiza_Całość!J104,"")</f>
        <v>0</v>
      </c>
      <c r="M104" s="17">
        <f>IF($D104,Analiza_Całość!K104,"")</f>
        <v>241.9436</v>
      </c>
      <c r="N104" s="39">
        <f>IF($D104,Analiza_Całość!L104,"")</f>
        <v>4.0323933333333333</v>
      </c>
    </row>
    <row r="105" spans="2:14" x14ac:dyDescent="0.3">
      <c r="B105" s="21">
        <f>BETAW20T!B104</f>
        <v>44267</v>
      </c>
      <c r="C105" s="74">
        <f t="shared" si="16"/>
        <v>1</v>
      </c>
      <c r="D105" s="73">
        <f t="shared" si="17"/>
        <v>1</v>
      </c>
      <c r="E105" s="46">
        <f>IF($D105,IF($D106,Analiza_Całość!C105/Analiza_Całość!C106*E106,100),"")</f>
        <v>101.11592707258349</v>
      </c>
      <c r="F105" s="45">
        <f>IF($D105,IF($D106,Analiza_Całość!D105/Analiza_Całość!D106*F106,100),"")</f>
        <v>100.95453913460507</v>
      </c>
      <c r="G105" s="41">
        <f t="shared" si="18"/>
        <v>-0.15960684201863362</v>
      </c>
      <c r="H105" s="44">
        <f>IF($C105,Analiza_Całość!F105,"")</f>
        <v>5.8631663011639683E-3</v>
      </c>
      <c r="I105" s="43">
        <f>IF($C105,Analiza_Całość!G105,"")</f>
        <v>5.8372233895494291E-3</v>
      </c>
      <c r="J105" s="42">
        <f t="shared" si="19"/>
        <v>-2.5942911614539217E-5</v>
      </c>
      <c r="K105" s="41">
        <f>IF($D105,Analiza_Całość!I105,"")</f>
        <v>-3.5499858693999187E-3</v>
      </c>
      <c r="L105" s="40">
        <f>IF($D105,Analiza_Całość!J105,"")</f>
        <v>0</v>
      </c>
      <c r="M105" s="17">
        <f>IF($D105,Analiza_Całość!K105,"")</f>
        <v>95.828289999999996</v>
      </c>
      <c r="N105" s="39">
        <f>IF($D105,Analiza_Całość!L105,"")</f>
        <v>2.5217971052631576</v>
      </c>
    </row>
    <row r="106" spans="2:14" x14ac:dyDescent="0.3">
      <c r="B106" s="21">
        <f>BETAW20T!B105</f>
        <v>44266</v>
      </c>
      <c r="C106" s="74">
        <f t="shared" si="16"/>
        <v>1</v>
      </c>
      <c r="D106" s="73">
        <f t="shared" si="17"/>
        <v>1</v>
      </c>
      <c r="E106" s="46">
        <f>IF($D106,IF($D107,Analiza_Całość!C106/Analiza_Całość!C107*E107,100),"")</f>
        <v>100.52480220158245</v>
      </c>
      <c r="F106" s="45">
        <f>IF($D106,IF($D107,Analiza_Całość!D106/Analiza_Całość!D107*F107,100),"")</f>
        <v>100.36696151677974</v>
      </c>
      <c r="G106" s="41">
        <f t="shared" si="18"/>
        <v>-0.15701665792506869</v>
      </c>
      <c r="H106" s="44">
        <f>IF($C106,Analiza_Całość!F106,"")</f>
        <v>-4.5859173594988293E-3</v>
      </c>
      <c r="I106" s="43">
        <f>IF($C106,Analiza_Całość!G106,"")</f>
        <v>-4.6107197840913579E-3</v>
      </c>
      <c r="J106" s="42">
        <f t="shared" si="19"/>
        <v>-2.4802424592528655E-5</v>
      </c>
      <c r="K106" s="41">
        <f>IF($D106,Analiza_Całość!I106,"")</f>
        <v>2.1102882201540218E-2</v>
      </c>
      <c r="L106" s="40">
        <f>IF($D106,Analiza_Całość!J106,"")</f>
        <v>0</v>
      </c>
      <c r="M106" s="17">
        <f>IF($D106,Analiza_Całość!K106,"")</f>
        <v>395.05420000000004</v>
      </c>
      <c r="N106" s="39">
        <f>IF($D106,Analiza_Całość!L106,"")</f>
        <v>12.743683870967743</v>
      </c>
    </row>
    <row r="107" spans="2:14" x14ac:dyDescent="0.3">
      <c r="B107" s="21">
        <f>BETAW20T!B106</f>
        <v>44265</v>
      </c>
      <c r="C107" s="74">
        <f t="shared" si="16"/>
        <v>1</v>
      </c>
      <c r="D107" s="73">
        <f t="shared" si="17"/>
        <v>1</v>
      </c>
      <c r="E107" s="46">
        <f>IF($D107,IF($D108,Analiza_Całość!C107/Analiza_Całość!C108*E108,100),"")</f>
        <v>100.98685930512562</v>
      </c>
      <c r="F107" s="45">
        <f>IF($D107,IF($D108,Analiza_Całość!D107/Analiza_Całość!D108*F108,100),"")</f>
        <v>100.830793930851</v>
      </c>
      <c r="G107" s="41">
        <f t="shared" si="18"/>
        <v>-0.15454027914966195</v>
      </c>
      <c r="H107" s="44">
        <f>IF($C107,Analiza_Całość!F107,"")</f>
        <v>4.6899519866970127E-3</v>
      </c>
      <c r="I107" s="43">
        <f>IF($C107,Analiza_Całość!G107,"")</f>
        <v>4.6734486484602501E-3</v>
      </c>
      <c r="J107" s="42">
        <f t="shared" si="19"/>
        <v>-1.650333823676256E-5</v>
      </c>
      <c r="K107" s="41">
        <f>IF($D107,Analiza_Całość!I107,"")</f>
        <v>-0.18929449228640705</v>
      </c>
      <c r="L107" s="40">
        <f>IF($D107,Analiza_Całość!J107,"")</f>
        <v>0</v>
      </c>
      <c r="M107" s="17">
        <f>IF($D107,Analiza_Całość!K107,"")</f>
        <v>488.62620000000004</v>
      </c>
      <c r="N107" s="39">
        <f>IF($D107,Analiza_Całość!L107,"")</f>
        <v>7.4034272727272734</v>
      </c>
    </row>
    <row r="108" spans="2:14" x14ac:dyDescent="0.3">
      <c r="B108" s="21">
        <f>BETAW20T!B107</f>
        <v>44264</v>
      </c>
      <c r="C108" s="74">
        <f t="shared" si="16"/>
        <v>1</v>
      </c>
      <c r="D108" s="73">
        <f t="shared" si="17"/>
        <v>1</v>
      </c>
      <c r="E108" s="46">
        <f>IF($D108,IF($D109,Analiza_Całość!C108/Analiza_Całość!C109*E109,100),"")</f>
        <v>100.51434468524258</v>
      </c>
      <c r="F108" s="45">
        <f>IF($D108,IF($D109,Analiza_Całość!D108/Analiza_Całość!D109*F109,100),"")</f>
        <v>100.36066580872701</v>
      </c>
      <c r="G108" s="41">
        <f t="shared" si="18"/>
        <v>-0.15289248215945017</v>
      </c>
      <c r="H108" s="44">
        <f>IF($C108,Analiza_Całość!F108,"")</f>
        <v>1.461438139049537E-2</v>
      </c>
      <c r="I108" s="43">
        <f>IF($C108,Analiza_Całość!G108,"")</f>
        <v>1.4593027099639236E-2</v>
      </c>
      <c r="J108" s="42">
        <f t="shared" si="19"/>
        <v>-2.1354290856133787E-5</v>
      </c>
      <c r="K108" s="41">
        <f>IF($D108,Analiza_Całość!I108,"")</f>
        <v>2.737728918942306E-2</v>
      </c>
      <c r="L108" s="40">
        <f>IF($D108,Analiza_Całość!J108,"")</f>
        <v>0</v>
      </c>
      <c r="M108" s="17">
        <f>IF($D108,Analiza_Całość!K108,"")</f>
        <v>727.58140000000003</v>
      </c>
      <c r="N108" s="39">
        <f>IF($D108,Analiza_Całość!L108,"")</f>
        <v>10.544657971014493</v>
      </c>
    </row>
    <row r="109" spans="2:14" x14ac:dyDescent="0.3">
      <c r="B109" s="21">
        <f>BETAW20T!B108</f>
        <v>44263</v>
      </c>
      <c r="C109" s="74">
        <f t="shared" si="16"/>
        <v>1</v>
      </c>
      <c r="D109" s="73">
        <f t="shared" si="17"/>
        <v>1</v>
      </c>
      <c r="E109" s="46">
        <f>IF($D109,IF($D110,Analiza_Całość!C109/Analiza_Całość!C110*E110,100),"")</f>
        <v>99.056071551427635</v>
      </c>
      <c r="F109" s="45">
        <f>IF($D109,IF($D110,Analiza_Całość!D109/Analiza_Całość!D110*F110,100),"")</f>
        <v>98.906734325524582</v>
      </c>
      <c r="G109" s="41">
        <f t="shared" si="18"/>
        <v>-0.15076029521877699</v>
      </c>
      <c r="H109" s="44">
        <f>IF($C109,Analiza_Całość!F109,"")</f>
        <v>1.3140734763129236E-2</v>
      </c>
      <c r="I109" s="43">
        <f>IF($C109,Analiza_Całość!G109,"")</f>
        <v>1.3080839774831914E-2</v>
      </c>
      <c r="J109" s="42">
        <f t="shared" si="19"/>
        <v>-5.9894988297322024E-5</v>
      </c>
      <c r="K109" s="41">
        <f>IF($D109,Analiza_Całość!I109,"")</f>
        <v>3.2308643962419836E-4</v>
      </c>
      <c r="L109" s="40">
        <f>IF($D109,Analiza_Całość!J109,"")</f>
        <v>0</v>
      </c>
      <c r="M109" s="17">
        <f>IF($D109,Analiza_Całość!K109,"")</f>
        <v>506.12700000000001</v>
      </c>
      <c r="N109" s="39">
        <f>IF($D109,Analiza_Całość!L109,"")</f>
        <v>11.502886363636364</v>
      </c>
    </row>
    <row r="110" spans="2:14" x14ac:dyDescent="0.3">
      <c r="B110" s="21">
        <f>BETAW20T!B109</f>
        <v>44260</v>
      </c>
      <c r="C110" s="74">
        <f t="shared" ref="C110:C114" si="20">IF(AND(D110,D111),1,0)</f>
        <v>1</v>
      </c>
      <c r="D110" s="73">
        <f t="shared" ref="D110:D114" si="21">IF(AND($B110&gt;=$E$3,OR($B110&lt;=$E$4,$B111&lt;$E$4)),1,0)</f>
        <v>1</v>
      </c>
      <c r="E110" s="46">
        <f>IF($D110,IF($D111,Analiza_Całość!C110/Analiza_Całość!C111*E111,100),"")</f>
        <v>97.762917096663287</v>
      </c>
      <c r="F110" s="45">
        <f>IF($D110,IF($D111,Analiza_Całość!D110/Analiza_Całość!D111*F111,100),"")</f>
        <v>97.621376290323909</v>
      </c>
      <c r="G110" s="41">
        <f t="shared" ref="G110:G114" si="22">IF($D110,(F110/E110-1)*100,"")</f>
        <v>-0.14477964707152458</v>
      </c>
      <c r="H110" s="44">
        <f>IF($C110,Analiza_Całość!F110,"")</f>
        <v>-2.7127446684335238E-3</v>
      </c>
      <c r="I110" s="43">
        <f>IF($C110,Analiza_Całość!G110,"")</f>
        <v>-2.7425878085585989E-3</v>
      </c>
      <c r="J110" s="42">
        <f t="shared" ref="J110:J114" si="23">IF($C110,I110-H110,"")</f>
        <v>-2.9843140125075055E-5</v>
      </c>
      <c r="K110" s="41">
        <f>IF($D110,Analiza_Całość!I110,"")</f>
        <v>-2.9388385024087249E-3</v>
      </c>
      <c r="L110" s="40">
        <f>IF($D110,Analiza_Całość!J110,"")</f>
        <v>0</v>
      </c>
      <c r="M110" s="17">
        <f>IF($D110,Analiza_Całość!K110,"")</f>
        <v>78.919089999999997</v>
      </c>
      <c r="N110" s="39">
        <f>IF($D110,Analiza_Całość!L110,"")</f>
        <v>3.9459545</v>
      </c>
    </row>
    <row r="111" spans="2:14" x14ac:dyDescent="0.3">
      <c r="B111" s="21">
        <f>BETAW20T!B110</f>
        <v>44259</v>
      </c>
      <c r="C111" s="74">
        <f t="shared" si="20"/>
        <v>1</v>
      </c>
      <c r="D111" s="73">
        <f t="shared" si="21"/>
        <v>1</v>
      </c>
      <c r="E111" s="46">
        <f>IF($D111,IF($D112,Analiza_Całość!C111/Analiza_Całość!C112*E112,100),"")</f>
        <v>98.028482972136288</v>
      </c>
      <c r="F111" s="45">
        <f>IF($D111,IF($D112,Analiza_Całość!D111/Analiza_Całość!D112*F112,100),"")</f>
        <v>97.889478966306825</v>
      </c>
      <c r="G111" s="41">
        <f t="shared" si="22"/>
        <v>-0.14179960927169777</v>
      </c>
      <c r="H111" s="44">
        <f>IF($C111,Analiza_Całość!F111,"")</f>
        <v>8.3412327111149055E-4</v>
      </c>
      <c r="I111" s="43">
        <f>IF($C111,Analiza_Całość!G111,"")</f>
        <v>8.211582933944035E-4</v>
      </c>
      <c r="J111" s="42">
        <f t="shared" si="23"/>
        <v>-1.2964977717087054E-5</v>
      </c>
      <c r="K111" s="41">
        <f>IF($D111,Analiza_Całość!I111,"")</f>
        <v>0.16196214252202079</v>
      </c>
      <c r="L111" s="40">
        <f>IF($D111,Analiza_Całość!J111,"")</f>
        <v>0</v>
      </c>
      <c r="M111" s="17">
        <f>IF($D111,Analiza_Całość!K111,"")</f>
        <v>134.66149999999999</v>
      </c>
      <c r="N111" s="39">
        <f>IF($D111,Analiza_Całość!L111,"")</f>
        <v>3.2062261904761904</v>
      </c>
    </row>
    <row r="112" spans="2:14" x14ac:dyDescent="0.3">
      <c r="B112" s="21">
        <f>BETAW20T!B111</f>
        <v>44258</v>
      </c>
      <c r="C112" s="74">
        <f t="shared" si="20"/>
        <v>1</v>
      </c>
      <c r="D112" s="73">
        <f t="shared" si="21"/>
        <v>1</v>
      </c>
      <c r="E112" s="46">
        <f>IF($D112,IF($D113,Analiza_Całość!C112/Analiza_Całość!C113*E113,100),"")</f>
        <v>97.946749226006247</v>
      </c>
      <c r="F112" s="45">
        <f>IF($D112,IF($D113,Analiza_Całość!D112/Analiza_Całość!D113*F113,100),"")</f>
        <v>97.80912920326972</v>
      </c>
      <c r="G112" s="41">
        <f t="shared" si="22"/>
        <v>-0.14050494153611259</v>
      </c>
      <c r="H112" s="44">
        <f>IF($C112,Analiza_Całość!F112,"")</f>
        <v>-8.3435242908122664E-3</v>
      </c>
      <c r="I112" s="43">
        <f>IF($C112,Analiza_Całość!G112,"")</f>
        <v>-8.3630246973709441E-3</v>
      </c>
      <c r="J112" s="42">
        <f t="shared" si="23"/>
        <v>-1.9500406558677769E-5</v>
      </c>
      <c r="K112" s="41">
        <f>IF($D112,Analiza_Całość!I112,"")</f>
        <v>1.9625847848203648E-3</v>
      </c>
      <c r="L112" s="40">
        <f>IF($D112,Analiza_Całość!J112,"")</f>
        <v>0</v>
      </c>
      <c r="M112" s="17">
        <f>IF($D112,Analiza_Całość!K112,"")</f>
        <v>289.35070000000002</v>
      </c>
      <c r="N112" s="39">
        <f>IF($D112,Analiza_Całość!L112,"")</f>
        <v>6.028139583333334</v>
      </c>
    </row>
    <row r="113" spans="2:14" x14ac:dyDescent="0.3">
      <c r="B113" s="21">
        <f>BETAW20T!B112</f>
        <v>44257</v>
      </c>
      <c r="C113" s="74">
        <f t="shared" si="20"/>
        <v>1</v>
      </c>
      <c r="D113" s="73">
        <f t="shared" si="21"/>
        <v>1</v>
      </c>
      <c r="E113" s="46">
        <f>IF($D113,IF($D114,Analiza_Całość!C113/Analiza_Całość!C114*E114,100),"")</f>
        <v>98.767389060887581</v>
      </c>
      <c r="F113" s="45">
        <f>IF($D113,IF($D114,Analiza_Całość!D113/Analiza_Całość!D114*F114,100),"")</f>
        <v>98.630539315493806</v>
      </c>
      <c r="G113" s="41">
        <f t="shared" si="22"/>
        <v>-0.13855762179701969</v>
      </c>
      <c r="H113" s="44">
        <f>IF($C113,Analiza_Całość!F113,"")</f>
        <v>5.0868091769772543E-3</v>
      </c>
      <c r="I113" s="43">
        <f>IF($C113,Analiza_Całość!G113,"")</f>
        <v>5.0605329668841027E-3</v>
      </c>
      <c r="J113" s="42">
        <f t="shared" si="23"/>
        <v>-2.6276210093151633E-5</v>
      </c>
      <c r="K113" s="41">
        <f>IF($D113,Analiza_Całość!I113,"")</f>
        <v>-0.2302079490239306</v>
      </c>
      <c r="L113" s="40">
        <f>IF($D113,Analiza_Całość!J113,"")</f>
        <v>0</v>
      </c>
      <c r="M113" s="17">
        <f>IF($D113,Analiza_Całość!K113,"")</f>
        <v>214.3417</v>
      </c>
      <c r="N113" s="39">
        <f>IF($D113,Analiza_Całość!L113,"")</f>
        <v>3.4022492063492065</v>
      </c>
    </row>
    <row r="114" spans="2:14" x14ac:dyDescent="0.3">
      <c r="B114" s="21">
        <f>BETAW20T!B113</f>
        <v>44256</v>
      </c>
      <c r="C114" s="74">
        <f t="shared" si="20"/>
        <v>1</v>
      </c>
      <c r="D114" s="73">
        <f t="shared" si="21"/>
        <v>1</v>
      </c>
      <c r="E114" s="46">
        <f>IF($D114,IF($D115,Analiza_Całość!C114/Analiza_Całość!C115*E115,100),"")</f>
        <v>98.266253869969105</v>
      </c>
      <c r="F114" s="45">
        <f>IF($D114,IF($D115,Analiza_Całość!D114/Analiza_Całość!D115*F115,100),"")</f>
        <v>98.132677006538856</v>
      </c>
      <c r="G114" s="41">
        <f t="shared" si="22"/>
        <v>-0.13593360708245017</v>
      </c>
      <c r="H114" s="44">
        <f>IF($C114,Analiza_Całość!F114,"")</f>
        <v>2.1934534827931361E-2</v>
      </c>
      <c r="I114" s="43">
        <f>IF($C114,Analiza_Całość!G114,"")</f>
        <v>2.1853496227714139E-2</v>
      </c>
      <c r="J114" s="42">
        <f t="shared" si="23"/>
        <v>-8.1038600217221701E-5</v>
      </c>
      <c r="K114" s="41">
        <f>IF($D114,Analiza_Całość!I114,"")</f>
        <v>-8.6264988765039075E-2</v>
      </c>
      <c r="L114" s="40">
        <f>IF($D114,Analiza_Całość!J114,"")</f>
        <v>0</v>
      </c>
      <c r="M114" s="17">
        <f>IF($D114,Analiza_Całość!K114,"")</f>
        <v>299.76529999999997</v>
      </c>
      <c r="N114" s="39">
        <f>IF($D114,Analiza_Całość!L114,"")</f>
        <v>4.7581793650793642</v>
      </c>
    </row>
    <row r="115" spans="2:14" x14ac:dyDescent="0.3">
      <c r="B115" s="21">
        <f>BETAW20T!B114</f>
        <v>44253</v>
      </c>
      <c r="C115" s="74">
        <f t="shared" ref="C115:C119" si="24">IF(AND(D115,D116),1,0)</f>
        <v>1</v>
      </c>
      <c r="D115" s="73">
        <f t="shared" ref="D115:D119" si="25">IF(AND($B115&gt;=$E$3,OR($B115&lt;=$E$4,$B116&lt;$E$4)),1,0)</f>
        <v>1</v>
      </c>
      <c r="E115" s="46">
        <f>IF($D115,IF($D116,Analiza_Całość!C115/Analiza_Całość!C116*E116,100),"")</f>
        <v>96.13429652562786</v>
      </c>
      <c r="F115" s="45">
        <f>IF($D115,IF($D116,Analiza_Całość!D115/Analiza_Całość!D116*F116,100),"")</f>
        <v>96.011398022760758</v>
      </c>
      <c r="G115" s="41">
        <f t="shared" ref="G115:G119" si="26">IF($D115,(F115/E115-1)*100,"")</f>
        <v>-0.12784043500473352</v>
      </c>
      <c r="H115" s="44">
        <f>IF($C115,Analiza_Całość!F115,"")</f>
        <v>-1.5187748790688566E-2</v>
      </c>
      <c r="I115" s="43">
        <f>IF($C115,Analiza_Całość!G115,"")</f>
        <v>-1.5205523041958342E-2</v>
      </c>
      <c r="J115" s="42">
        <f t="shared" ref="J115:J119" si="27">IF($C115,I115-H115,"")</f>
        <v>-1.7774251269775734E-5</v>
      </c>
      <c r="K115" s="41">
        <f>IF($D115,Analiza_Całość!I115,"")</f>
        <v>6.9552008753026584E-2</v>
      </c>
      <c r="L115" s="40">
        <f>IF($D115,Analiza_Całość!J115,"")</f>
        <v>0</v>
      </c>
      <c r="M115" s="17">
        <f>IF($D115,Analiza_Całość!K115,"")</f>
        <v>583.62480000000005</v>
      </c>
      <c r="N115" s="39">
        <f>IF($D115,Analiza_Całość!L115,"")</f>
        <v>5.2578810810810817</v>
      </c>
    </row>
    <row r="116" spans="2:14" x14ac:dyDescent="0.3">
      <c r="B116" s="21">
        <f>BETAW20T!B115</f>
        <v>44252</v>
      </c>
      <c r="C116" s="74">
        <f t="shared" si="24"/>
        <v>1</v>
      </c>
      <c r="D116" s="73">
        <f t="shared" si="25"/>
        <v>1</v>
      </c>
      <c r="E116" s="46">
        <f>IF($D116,IF($D117,Analiza_Całość!C116/Analiza_Całość!C117*E117,100),"")</f>
        <v>97.605503955968388</v>
      </c>
      <c r="F116" s="45">
        <f>IF($D116,IF($D117,Analiza_Całość!D116/Analiza_Całość!D117*F117,100),"")</f>
        <v>97.482457317414855</v>
      </c>
      <c r="G116" s="41">
        <f t="shared" si="26"/>
        <v>-0.12606526636964599</v>
      </c>
      <c r="H116" s="44">
        <f>IF($C116,Analiza_Całość!F116,"")</f>
        <v>-7.4125122649504869E-4</v>
      </c>
      <c r="I116" s="43">
        <f>IF($C116,Analiza_Całość!G116,"")</f>
        <v>-7.675107747333247E-4</v>
      </c>
      <c r="J116" s="42">
        <f t="shared" si="27"/>
        <v>-2.6259548238276005E-5</v>
      </c>
      <c r="K116" s="41">
        <f>IF($D116,Analiza_Całość!I116,"")</f>
        <v>0.12437023241491652</v>
      </c>
      <c r="L116" s="40">
        <f>IF($D116,Analiza_Całość!J116,"")</f>
        <v>0</v>
      </c>
      <c r="M116" s="17">
        <f>IF($D116,Analiza_Całość!K116,"")</f>
        <v>130.37610000000001</v>
      </c>
      <c r="N116" s="39">
        <f>IF($D116,Analiza_Całość!L116,"")</f>
        <v>3.0320023255813955</v>
      </c>
    </row>
    <row r="117" spans="2:14" x14ac:dyDescent="0.3">
      <c r="B117" s="21">
        <f>BETAW20T!B116</f>
        <v>44251</v>
      </c>
      <c r="C117" s="74">
        <f t="shared" si="24"/>
        <v>1</v>
      </c>
      <c r="D117" s="73">
        <f t="shared" si="25"/>
        <v>1</v>
      </c>
      <c r="E117" s="46">
        <f>IF($D117,IF($D118,Analiza_Całość!C117/Analiza_Całość!C118*E118,100),"")</f>
        <v>97.67788097695221</v>
      </c>
      <c r="F117" s="45">
        <f>IF($D117,IF($D118,Analiza_Całość!D117/Analiza_Całość!D118*F118,100),"")</f>
        <v>97.557304873232013</v>
      </c>
      <c r="G117" s="41">
        <f t="shared" si="26"/>
        <v>-0.1234425875277223</v>
      </c>
      <c r="H117" s="44">
        <f>IF($C117,Analiza_Całość!F117,"")</f>
        <v>7.9370434829559178E-3</v>
      </c>
      <c r="I117" s="43">
        <f>IF($C117,Analiza_Całość!G117,"")</f>
        <v>7.9059799631313859E-3</v>
      </c>
      <c r="J117" s="42">
        <f t="shared" si="27"/>
        <v>-3.1063519824531954E-5</v>
      </c>
      <c r="K117" s="41">
        <f>IF($D117,Analiza_Całość!I117,"")</f>
        <v>1.7189736597100769E-2</v>
      </c>
      <c r="L117" s="40">
        <f>IF($D117,Analiza_Całość!J117,"")</f>
        <v>658.68677347863911</v>
      </c>
      <c r="M117" s="17">
        <f>IF($D117,Analiza_Całość!K117,"")</f>
        <v>290.18950000000001</v>
      </c>
      <c r="N117" s="39">
        <f>IF($D117,Analiza_Całość!L117,"")</f>
        <v>8.0608194444444443</v>
      </c>
    </row>
    <row r="118" spans="2:14" x14ac:dyDescent="0.3">
      <c r="B118" s="21">
        <f>BETAW20T!B117</f>
        <v>44250</v>
      </c>
      <c r="C118" s="74">
        <f t="shared" si="24"/>
        <v>1</v>
      </c>
      <c r="D118" s="73">
        <f t="shared" si="25"/>
        <v>1</v>
      </c>
      <c r="E118" s="46">
        <f>IF($D118,IF($D119,Analiza_Całość!C118/Analiza_Całość!C119*E119,100),"")</f>
        <v>96.905675954592397</v>
      </c>
      <c r="F118" s="45">
        <f>IF($D118,IF($D119,Analiza_Całość!D118/Analiza_Całość!D119*F119,100),"")</f>
        <v>96.789059642908384</v>
      </c>
      <c r="G118" s="41">
        <f t="shared" si="26"/>
        <v>-0.12034002191848581</v>
      </c>
      <c r="H118" s="44">
        <f>IF($C118,Analiza_Całość!F118,"")</f>
        <v>-2.0098763324494149E-2</v>
      </c>
      <c r="I118" s="43">
        <f>IF($C118,Analiza_Całość!G118,"")</f>
        <v>-2.0117237320954655E-2</v>
      </c>
      <c r="J118" s="42">
        <f t="shared" si="27"/>
        <v>-1.8473996460505876E-5</v>
      </c>
      <c r="K118" s="41">
        <f>IF($D118,Analiza_Całość!I118,"")</f>
        <v>0.19896865545170339</v>
      </c>
      <c r="L118" s="40">
        <f>IF($D118,Analiza_Całość!J118,"")</f>
        <v>0</v>
      </c>
      <c r="M118" s="17">
        <f>IF($D118,Analiza_Całość!K118,"")</f>
        <v>489.7679</v>
      </c>
      <c r="N118" s="39">
        <f>IF($D118,Analiza_Całość!L118,"")</f>
        <v>3.9818528455284552</v>
      </c>
    </row>
    <row r="119" spans="2:14" x14ac:dyDescent="0.3">
      <c r="B119" s="21">
        <f>BETAW20T!B118</f>
        <v>44249</v>
      </c>
      <c r="C119" s="74">
        <f t="shared" si="24"/>
        <v>1</v>
      </c>
      <c r="D119" s="73">
        <f t="shared" si="25"/>
        <v>1</v>
      </c>
      <c r="E119" s="46">
        <f>IF($D119,IF($D120,Analiza_Całość!C119/Analiza_Całość!C120*E120,100),"")</f>
        <v>98.873065015479938</v>
      </c>
      <c r="F119" s="45">
        <f>IF($D119,IF($D120,Analiza_Całość!D119/Analiza_Całość!D120*F120,100),"")</f>
        <v>98.7559055467663</v>
      </c>
      <c r="G119" s="41">
        <f t="shared" si="26"/>
        <v>-0.11849482838960368</v>
      </c>
      <c r="H119" s="44">
        <f>IF($C119,Analiza_Całość!F119,"")</f>
        <v>-1.2007337511644071E-2</v>
      </c>
      <c r="I119" s="43">
        <f>IF($C119,Analiza_Całość!G119,"")</f>
        <v>-1.2076817311178118E-2</v>
      </c>
      <c r="J119" s="42">
        <f t="shared" si="27"/>
        <v>-6.9479799534047371E-5</v>
      </c>
      <c r="K119" s="41">
        <f>IF($D119,Analiza_Całość!I119,"")</f>
        <v>3.0778282283927538E-3</v>
      </c>
      <c r="L119" s="40">
        <f>IF($D119,Analiza_Całość!J119,"")</f>
        <v>0</v>
      </c>
      <c r="M119" s="17">
        <f>IF($D119,Analiza_Całość!K119,"")</f>
        <v>150.15799999999999</v>
      </c>
      <c r="N119" s="39">
        <f>IF($D119,Analiza_Całość!L119,"")</f>
        <v>4.2902285714285711</v>
      </c>
    </row>
    <row r="120" spans="2:14" x14ac:dyDescent="0.3">
      <c r="B120" s="21">
        <f>BETAW20T!B119</f>
        <v>44246</v>
      </c>
      <c r="C120" s="74">
        <f t="shared" ref="C120:C124" si="28">IF(AND(D120,D121),1,0)</f>
        <v>1</v>
      </c>
      <c r="D120" s="73">
        <f t="shared" ref="D120:D124" si="29">IF(AND($B120&gt;=$E$3,OR($B120&lt;=$E$4,$B121&lt;$E$4)),1,0)</f>
        <v>1</v>
      </c>
      <c r="E120" s="46">
        <f>IF($D120,IF($D121,Analiza_Całość!C120/Analiza_Całość!C121*E121,100),"")</f>
        <v>100.06742346061237</v>
      </c>
      <c r="F120" s="45">
        <f>IF($D120,IF($D121,Analiza_Całość!D120/Analiza_Całość!D121*F121,100),"")</f>
        <v>99.955793406137104</v>
      </c>
      <c r="G120" s="41">
        <f t="shared" ref="G120:G124" si="30">IF($D120,(F120/E120-1)*100,"")</f>
        <v>-0.11155484034143237</v>
      </c>
      <c r="H120" s="44">
        <f>IF($C120,Analiza_Całość!F120,"")</f>
        <v>2.28796824518907E-3</v>
      </c>
      <c r="I120" s="43">
        <f>IF($C120,Analiza_Całość!G120,"")</f>
        <v>2.2479098913106925E-3</v>
      </c>
      <c r="J120" s="42">
        <f t="shared" ref="J120:J124" si="31">IF($C120,I120-H120,"")</f>
        <v>-4.005835387837749E-5</v>
      </c>
      <c r="K120" s="41">
        <f>IF($D120,Analiza_Całość!I120,"")</f>
        <v>-4.1618112422514564E-2</v>
      </c>
      <c r="L120" s="40">
        <f>IF($D120,Analiza_Całość!J120,"")</f>
        <v>674.88087268031006</v>
      </c>
      <c r="M120" s="17">
        <f>IF($D120,Analiza_Całość!K120,"")</f>
        <v>71.17944</v>
      </c>
      <c r="N120" s="39">
        <f>IF($D120,Analiza_Całość!L120,"")</f>
        <v>2.8471776000000002</v>
      </c>
    </row>
    <row r="121" spans="2:14" x14ac:dyDescent="0.3">
      <c r="B121" s="21">
        <f>BETAW20T!B120</f>
        <v>44245</v>
      </c>
      <c r="C121" s="74">
        <f t="shared" si="28"/>
        <v>1</v>
      </c>
      <c r="D121" s="73">
        <f t="shared" si="29"/>
        <v>1</v>
      </c>
      <c r="E121" s="46">
        <f>IF($D121,IF($D122,Analiza_Całość!C121/Analiza_Całość!C122*E122,100),"")</f>
        <v>99.838734090127346</v>
      </c>
      <c r="F121" s="45">
        <f>IF($D121,IF($D122,Analiza_Całość!D121/Analiza_Całość!D122*F122,100),"")</f>
        <v>99.731354143574265</v>
      </c>
      <c r="G121" s="41">
        <f t="shared" si="30"/>
        <v>-0.10755339351172788</v>
      </c>
      <c r="H121" s="44">
        <f>IF($C121,Analiza_Całość!F121,"")</f>
        <v>-3.0384703333002209E-3</v>
      </c>
      <c r="I121" s="43">
        <f>IF($C121,Analiza_Całość!G121,"")</f>
        <v>-3.071193800703048E-3</v>
      </c>
      <c r="J121" s="42">
        <f t="shared" si="31"/>
        <v>-3.2723467402827073E-5</v>
      </c>
      <c r="K121" s="41">
        <f>IF($D121,Analiza_Całość!I121,"")</f>
        <v>5.1227551196131316E-3</v>
      </c>
      <c r="L121" s="40">
        <f>IF($D121,Analiza_Całość!J121,"")</f>
        <v>0</v>
      </c>
      <c r="M121" s="17">
        <f>IF($D121,Analiza_Całość!K121,"")</f>
        <v>506.0283</v>
      </c>
      <c r="N121" s="39">
        <f>IF($D121,Analiza_Całość!L121,"")</f>
        <v>9.5477037735849049</v>
      </c>
    </row>
    <row r="122" spans="2:14" x14ac:dyDescent="0.3">
      <c r="B122" s="21">
        <f>BETAW20T!B121</f>
        <v>44244</v>
      </c>
      <c r="C122" s="74">
        <f t="shared" si="28"/>
        <v>1</v>
      </c>
      <c r="D122" s="73">
        <f t="shared" si="29"/>
        <v>1</v>
      </c>
      <c r="E122" s="46">
        <f>IF($D122,IF($D123,Analiza_Całość!C122/Analiza_Całość!C123*E123,100),"")</f>
        <v>100.14255245958039</v>
      </c>
      <c r="F122" s="45">
        <f>IF($D122,IF($D123,Analiza_Całość!D122/Analiza_Całość!D123*F123,100),"")</f>
        <v>100.03811928663528</v>
      </c>
      <c r="G122" s="41">
        <f t="shared" si="30"/>
        <v>-0.10428451280714013</v>
      </c>
      <c r="H122" s="44">
        <f>IF($C122,Analiza_Całość!F122,"")</f>
        <v>-8.8861020761619291E-3</v>
      </c>
      <c r="I122" s="43">
        <f>IF($C122,Analiza_Całość!G122,"")</f>
        <v>-8.8980515863782642E-3</v>
      </c>
      <c r="J122" s="42">
        <f t="shared" si="31"/>
        <v>-1.1949510216335141E-5</v>
      </c>
      <c r="K122" s="41">
        <f>IF($D122,Analiza_Całość!I122,"")</f>
        <v>-5.4364859277455935E-3</v>
      </c>
      <c r="L122" s="40">
        <f>IF($D122,Analiza_Całość!J122,"")</f>
        <v>0</v>
      </c>
      <c r="M122" s="17">
        <f>IF($D122,Analiza_Całość!K122,"")</f>
        <v>130.46299999999999</v>
      </c>
      <c r="N122" s="39">
        <f>IF($D122,Analiza_Całość!L122,"")</f>
        <v>2.5089038461538462</v>
      </c>
    </row>
    <row r="123" spans="2:14" x14ac:dyDescent="0.3">
      <c r="B123" s="21">
        <f>BETAW20T!B122</f>
        <v>44243</v>
      </c>
      <c r="C123" s="74">
        <f t="shared" si="28"/>
        <v>1</v>
      </c>
      <c r="D123" s="73">
        <f t="shared" si="29"/>
        <v>1</v>
      </c>
      <c r="E123" s="46">
        <f>IF($D123,IF($D124,Analiza_Całość!C123/Analiza_Całość!C124*E124,100),"")</f>
        <v>101.03639490884078</v>
      </c>
      <c r="F123" s="45">
        <f>IF($D123,IF($D124,Analiza_Całość!D123/Analiza_Całość!D124*F124,100),"")</f>
        <v>100.93223568022756</v>
      </c>
      <c r="G123" s="41">
        <f t="shared" si="30"/>
        <v>-0.10309080080221911</v>
      </c>
      <c r="H123" s="44">
        <f>IF($C123,Analiza_Całość!F123,"")</f>
        <v>1.4936360956925918E-2</v>
      </c>
      <c r="I123" s="43">
        <f>IF($C123,Analiza_Całość!G123,"")</f>
        <v>1.4908034058967977E-2</v>
      </c>
      <c r="J123" s="42">
        <f t="shared" si="31"/>
        <v>-2.8326897957941036E-5</v>
      </c>
      <c r="K123" s="41">
        <f>IF($D123,Analiza_Całość!I123,"")</f>
        <v>-1.0801481405930957E-2</v>
      </c>
      <c r="L123" s="40">
        <f>IF($D123,Analiza_Całość!J123,"")</f>
        <v>0</v>
      </c>
      <c r="M123" s="17">
        <f>IF($D123,Analiza_Całość!K123,"")</f>
        <v>303.40570000000002</v>
      </c>
      <c r="N123" s="39">
        <f>IF($D123,Analiza_Całość!L123,"")</f>
        <v>3.8898166666666669</v>
      </c>
    </row>
    <row r="124" spans="2:14" x14ac:dyDescent="0.3">
      <c r="B124" s="21">
        <f>BETAW20T!B123</f>
        <v>44242</v>
      </c>
      <c r="C124" s="74">
        <f t="shared" si="28"/>
        <v>1</v>
      </c>
      <c r="D124" s="73">
        <f t="shared" si="29"/>
        <v>1</v>
      </c>
      <c r="E124" s="46">
        <f>IF($D124,IF($D125,Analiza_Całość!C124/Analiza_Całość!C125*E125,100),"")</f>
        <v>99.538493292053701</v>
      </c>
      <c r="F124" s="45">
        <f>IF($D124,IF($D125,Analiza_Całość!D124/Analiza_Całość!D125*F125,100),"")</f>
        <v>99.438695012084068</v>
      </c>
      <c r="G124" s="41">
        <f t="shared" si="30"/>
        <v>-0.10026099116933196</v>
      </c>
      <c r="H124" s="44">
        <f>IF($C124,Analiza_Całość!F124,"")</f>
        <v>1.9300455908532858E-2</v>
      </c>
      <c r="I124" s="43">
        <f>IF($C124,Analiza_Całość!G124,"")</f>
        <v>1.9234515775416801E-2</v>
      </c>
      <c r="J124" s="42">
        <f t="shared" si="31"/>
        <v>-6.5940133116056815E-5</v>
      </c>
      <c r="K124" s="41">
        <f>IF($D124,Analiza_Całość!I124,"")</f>
        <v>1.5592851524193208E-3</v>
      </c>
      <c r="L124" s="40">
        <f>IF($D124,Analiza_Całość!J124,"")</f>
        <v>0</v>
      </c>
      <c r="M124" s="17">
        <f>IF($D124,Analiza_Całość!K124,"")</f>
        <v>590.63440000000003</v>
      </c>
      <c r="N124" s="39">
        <f>IF($D124,Analiza_Całość!L124,"")</f>
        <v>9.0866830769230766</v>
      </c>
    </row>
    <row r="125" spans="2:14" x14ac:dyDescent="0.3">
      <c r="B125" s="21">
        <f>BETAW20T!B124</f>
        <v>44239</v>
      </c>
      <c r="C125" s="74">
        <f t="shared" ref="C125:C134" si="32">IF(AND(D125,D126),1,0)</f>
        <v>1</v>
      </c>
      <c r="D125" s="73">
        <f t="shared" ref="D125:D134" si="33">IF(AND($B125&gt;=$E$3,OR($B125&lt;=$E$4,$B126&lt;$E$4)),1,0)</f>
        <v>1</v>
      </c>
      <c r="E125" s="46">
        <f>IF($D125,IF($D126,Analiza_Całość!C125/Analiza_Całość!C126*E126,100),"")</f>
        <v>97.635775713794331</v>
      </c>
      <c r="F125" s="45">
        <f>IF($D125,IF($D126,Analiza_Całość!D125/Analiza_Całość!D126*F126,100),"")</f>
        <v>97.544316990513266</v>
      </c>
      <c r="G125" s="41">
        <f t="shared" ref="G125:G134" si="34">IF($D125,(F125/E125-1)*100,"")</f>
        <v>-9.3673371888969292E-2</v>
      </c>
      <c r="H125" s="44">
        <f>IF($C125,Analiza_Całość!F125,"")</f>
        <v>-9.174659424680329E-3</v>
      </c>
      <c r="I125" s="43">
        <f>IF($C125,Analiza_Całość!G125,"")</f>
        <v>-9.2112957312320016E-3</v>
      </c>
      <c r="J125" s="42">
        <f t="shared" ref="J125:J134" si="35">IF($C125,I125-H125,"")</f>
        <v>-3.6636306551672548E-5</v>
      </c>
      <c r="K125" s="41">
        <f>IF($D125,Analiza_Całość!I125,"")</f>
        <v>0.21271180925679367</v>
      </c>
      <c r="L125" s="40">
        <f>IF($D125,Analiza_Całość!J125,"")</f>
        <v>0</v>
      </c>
      <c r="M125" s="17">
        <f>IF($D125,Analiza_Całość!K125,"")</f>
        <v>202.9265</v>
      </c>
      <c r="N125" s="39">
        <f>IF($D125,Analiza_Całość!L125,"")</f>
        <v>3.6895727272727274</v>
      </c>
    </row>
    <row r="126" spans="2:14" x14ac:dyDescent="0.3">
      <c r="B126" s="21">
        <f>BETAW20T!B125</f>
        <v>44238</v>
      </c>
      <c r="C126" s="74">
        <f t="shared" si="32"/>
        <v>1</v>
      </c>
      <c r="D126" s="73">
        <f t="shared" si="33"/>
        <v>1</v>
      </c>
      <c r="E126" s="46">
        <f>IF($D126,IF($D127,Analiza_Całość!C126/Analiza_Całość!C127*E127,100),"")</f>
        <v>98.535672514619918</v>
      </c>
      <c r="F126" s="45">
        <f>IF($D126,IF($D127,Analiza_Całość!D126/Analiza_Całość!D127*F127,100),"")</f>
        <v>98.446977495240702</v>
      </c>
      <c r="G126" s="41">
        <f t="shared" si="34"/>
        <v>-9.001310603127255E-2</v>
      </c>
      <c r="H126" s="44">
        <f>IF($C126,Analiza_Całość!F126,"")</f>
        <v>1.9305172469818128E-2</v>
      </c>
      <c r="I126" s="43">
        <f>IF($C126,Analiza_Całość!G126,"")</f>
        <v>1.9289244532751111E-2</v>
      </c>
      <c r="J126" s="42">
        <f t="shared" si="35"/>
        <v>-1.5927937067016645E-5</v>
      </c>
      <c r="K126" s="41">
        <f>IF($D126,Analiza_Całość!I126,"")</f>
        <v>1.5998456561150398E-2</v>
      </c>
      <c r="L126" s="40">
        <f>IF($D126,Analiza_Całość!J126,"")</f>
        <v>0</v>
      </c>
      <c r="M126" s="17">
        <f>IF($D126,Analiza_Całość!K126,"")</f>
        <v>513.8777</v>
      </c>
      <c r="N126" s="39">
        <f>IF($D126,Analiza_Całość!L126,"")</f>
        <v>13.176351282051282</v>
      </c>
    </row>
    <row r="127" spans="2:14" x14ac:dyDescent="0.3">
      <c r="B127" s="21">
        <f>BETAW20T!B126</f>
        <v>44237</v>
      </c>
      <c r="C127" s="74">
        <f t="shared" si="32"/>
        <v>1</v>
      </c>
      <c r="D127" s="73">
        <f t="shared" si="33"/>
        <v>1</v>
      </c>
      <c r="E127" s="46">
        <f>IF($D127,IF($D128,Analiza_Całość!C127/Analiza_Całość!C128*E128,100),"")</f>
        <v>96.651668386652943</v>
      </c>
      <c r="F127" s="45">
        <f>IF($D127,IF($D128,Analiza_Całość!D127/Analiza_Całość!D128*F128,100),"")</f>
        <v>96.566207306130522</v>
      </c>
      <c r="G127" s="41">
        <f t="shared" si="34"/>
        <v>-8.8421733374055567E-2</v>
      </c>
      <c r="H127" s="44">
        <f>IF($C127,Analiza_Całość!F127,"")</f>
        <v>-1.2464420356980126E-2</v>
      </c>
      <c r="I127" s="43">
        <f>IF($C127,Analiza_Całość!G127,"")</f>
        <v>-1.2484675692040082E-2</v>
      </c>
      <c r="J127" s="42">
        <f t="shared" si="35"/>
        <v>-2.0255335059955748E-5</v>
      </c>
      <c r="K127" s="41">
        <f>IF($D127,Analiza_Całość!I127,"")</f>
        <v>7.5347159971261846E-4</v>
      </c>
      <c r="L127" s="40">
        <f>IF($D127,Analiza_Całość!J127,"")</f>
        <v>0</v>
      </c>
      <c r="M127" s="17">
        <f>IF($D127,Analiza_Całość!K127,"")</f>
        <v>218.23579999999998</v>
      </c>
      <c r="N127" s="39">
        <f>IF($D127,Analiza_Całość!L127,"")</f>
        <v>2.8715236842105263</v>
      </c>
    </row>
    <row r="128" spans="2:14" x14ac:dyDescent="0.3">
      <c r="B128" s="21">
        <f>BETAW20T!B127</f>
        <v>44236</v>
      </c>
      <c r="C128" s="74">
        <f t="shared" si="32"/>
        <v>1</v>
      </c>
      <c r="D128" s="73">
        <f t="shared" si="33"/>
        <v>1</v>
      </c>
      <c r="E128" s="46">
        <f>IF($D128,IF($D129,Analiza_Całość!C128/Analiza_Całość!C129*E129,100),"")</f>
        <v>97.863914688682527</v>
      </c>
      <c r="F128" s="45">
        <f>IF($D128,IF($D129,Analiza_Całość!D128/Analiza_Całość!D129*F129,100),"")</f>
        <v>97.779362252653215</v>
      </c>
      <c r="G128" s="41">
        <f t="shared" si="34"/>
        <v>-8.6397970383955691E-2</v>
      </c>
      <c r="H128" s="44">
        <f>IF($C128,Analiza_Całość!F128,"")</f>
        <v>-5.3957923803818362E-3</v>
      </c>
      <c r="I128" s="43">
        <f>IF($C128,Analiza_Całość!G128,"")</f>
        <v>-5.4193381964714009E-3</v>
      </c>
      <c r="J128" s="42">
        <f t="shared" si="35"/>
        <v>-2.3545816089564665E-5</v>
      </c>
      <c r="K128" s="41">
        <f>IF($D128,Analiza_Całość!I128,"")</f>
        <v>0.15358412137087551</v>
      </c>
      <c r="L128" s="40">
        <f>IF($D128,Analiza_Całość!J128,"")</f>
        <v>0</v>
      </c>
      <c r="M128" s="17">
        <f>IF($D128,Analiza_Całość!K128,"")</f>
        <v>103.8022</v>
      </c>
      <c r="N128" s="39">
        <f>IF($D128,Analiza_Całość!L128,"")</f>
        <v>2.1625458333333332</v>
      </c>
    </row>
    <row r="129" spans="2:14" x14ac:dyDescent="0.3">
      <c r="B129" s="21">
        <f>BETAW20T!B128</f>
        <v>44235</v>
      </c>
      <c r="C129" s="74">
        <f t="shared" si="32"/>
        <v>1</v>
      </c>
      <c r="D129" s="73">
        <f t="shared" si="33"/>
        <v>1</v>
      </c>
      <c r="E129" s="46">
        <f>IF($D129,IF($D130,Analiza_Całość!C129/Analiza_Całość!C130*E130,100),"")</f>
        <v>98.393395252838019</v>
      </c>
      <c r="F129" s="45">
        <f>IF($D129,IF($D130,Analiza_Całość!D129/Analiza_Całość!D130*F130,100),"")</f>
        <v>98.310700134760921</v>
      </c>
      <c r="G129" s="41">
        <f t="shared" si="34"/>
        <v>-8.4045395389187316E-2</v>
      </c>
      <c r="H129" s="44">
        <f>IF($C129,Analiza_Całość!F129,"")</f>
        <v>-2.879467989649059E-3</v>
      </c>
      <c r="I129" s="43">
        <f>IF($C129,Analiza_Całość!G129,"")</f>
        <v>-2.9339538037247382E-3</v>
      </c>
      <c r="J129" s="42">
        <f t="shared" si="35"/>
        <v>-5.4485814075679213E-5</v>
      </c>
      <c r="K129" s="41">
        <f>IF($D129,Analiza_Całość!I129,"")</f>
        <v>3.9858952668003766E-3</v>
      </c>
      <c r="L129" s="40">
        <f>IF($D129,Analiza_Całość!J129,"")</f>
        <v>0</v>
      </c>
      <c r="M129" s="17">
        <f>IF($D129,Analiza_Całość!K129,"")</f>
        <v>266.97649999999999</v>
      </c>
      <c r="N129" s="39">
        <f>IF($D129,Analiza_Całość!L129,"")</f>
        <v>5.8038369565217387</v>
      </c>
    </row>
    <row r="130" spans="2:14" x14ac:dyDescent="0.3">
      <c r="B130" s="21">
        <f>BETAW20T!B129</f>
        <v>44232</v>
      </c>
      <c r="C130" s="74">
        <f t="shared" si="32"/>
        <v>1</v>
      </c>
      <c r="D130" s="73">
        <f t="shared" si="33"/>
        <v>1</v>
      </c>
      <c r="E130" s="46">
        <f>IF($D130,IF($D131,Analiza_Całość!C130/Analiza_Całość!C131*E131,100),"")</f>
        <v>98.677124183006569</v>
      </c>
      <c r="F130" s="45">
        <f>IF($D130,IF($D131,Analiza_Całość!D130/Analiza_Całość!D131*F131,100),"")</f>
        <v>98.599562734917612</v>
      </c>
      <c r="G130" s="41">
        <f t="shared" si="34"/>
        <v>-7.860124495026044E-2</v>
      </c>
      <c r="H130" s="44">
        <f>IF($C130,Analiza_Całość!F130,"")</f>
        <v>1.5811750464518798E-2</v>
      </c>
      <c r="I130" s="43">
        <f>IF($C130,Analiza_Całość!G130,"")</f>
        <v>1.5805831238905187E-2</v>
      </c>
      <c r="J130" s="42">
        <f t="shared" si="35"/>
        <v>-5.9192256136111898E-6</v>
      </c>
      <c r="K130" s="41">
        <f>IF($D130,Analiza_Całość!I130,"")</f>
        <v>1.1433674559424567E-2</v>
      </c>
      <c r="L130" s="40">
        <f>IF($D130,Analiza_Całość!J130,"")</f>
        <v>0</v>
      </c>
      <c r="M130" s="17">
        <f>IF($D130,Analiza_Całość!K130,"")</f>
        <v>166.82089999999999</v>
      </c>
      <c r="N130" s="39">
        <f>IF($D130,Analiza_Całość!L130,"")</f>
        <v>4.6339138888888884</v>
      </c>
    </row>
    <row r="131" spans="2:14" x14ac:dyDescent="0.3">
      <c r="B131" s="21">
        <f>BETAW20T!B130</f>
        <v>44231</v>
      </c>
      <c r="C131" s="74">
        <f t="shared" si="32"/>
        <v>1</v>
      </c>
      <c r="D131" s="73">
        <f t="shared" si="33"/>
        <v>1</v>
      </c>
      <c r="E131" s="46">
        <f>IF($D131,IF($D132,Analiza_Całość!C131/Analiza_Całość!C132*E132,100),"")</f>
        <v>97.129136566907505</v>
      </c>
      <c r="F131" s="45">
        <f>IF($D131,IF($D132,Analiza_Całość!D131/Analiza_Całość!D132*F132,100),"")</f>
        <v>97.053366335428137</v>
      </c>
      <c r="G131" s="41">
        <f t="shared" si="34"/>
        <v>-7.8009785896915318E-2</v>
      </c>
      <c r="H131" s="44">
        <f>IF($C131,Analiza_Całość!F131,"")</f>
        <v>-7.0695815269528834E-3</v>
      </c>
      <c r="I131" s="43">
        <f>IF($C131,Analiza_Całość!G131,"")</f>
        <v>-7.1044579855354837E-3</v>
      </c>
      <c r="J131" s="42">
        <f t="shared" si="35"/>
        <v>-3.487645858260037E-5</v>
      </c>
      <c r="K131" s="41">
        <f>IF($D131,Analiza_Całość!I131,"")</f>
        <v>2.3982640657616017E-3</v>
      </c>
      <c r="L131" s="40">
        <f>IF($D131,Analiza_Całość!J131,"")</f>
        <v>0</v>
      </c>
      <c r="M131" s="17">
        <f>IF($D131,Analiza_Całość!K131,"")</f>
        <v>96.53197999999999</v>
      </c>
      <c r="N131" s="39">
        <f>IF($D131,Analiza_Całość!L131,"")</f>
        <v>2.9252115151515148</v>
      </c>
    </row>
    <row r="132" spans="2:14" x14ac:dyDescent="0.3">
      <c r="B132" s="21">
        <f>BETAW20T!B131</f>
        <v>44230</v>
      </c>
      <c r="C132" s="74">
        <f t="shared" si="32"/>
        <v>1</v>
      </c>
      <c r="D132" s="73">
        <f t="shared" si="33"/>
        <v>1</v>
      </c>
      <c r="E132" s="46">
        <f>IF($D132,IF($D133,Analiza_Całość!C132/Analiza_Całość!C133*E133,100),"")</f>
        <v>97.818231854145196</v>
      </c>
      <c r="F132" s="45">
        <f>IF($D132,IF($D133,Analiza_Całość!D132/Analiza_Całość!D133*F133,100),"")</f>
        <v>97.74533301251968</v>
      </c>
      <c r="G132" s="41">
        <f t="shared" si="34"/>
        <v>-7.4524799972064404E-2</v>
      </c>
      <c r="H132" s="44">
        <f>IF($C132,Analiza_Całość!F132,"")</f>
        <v>-6.8439359569327299E-3</v>
      </c>
      <c r="I132" s="43">
        <f>IF($C132,Analiza_Całość!G132,"")</f>
        <v>-6.8613481455555379E-3</v>
      </c>
      <c r="J132" s="42">
        <f t="shared" si="35"/>
        <v>-1.7412188622807981E-5</v>
      </c>
      <c r="K132" s="41">
        <f>IF($D132,Analiza_Całość!I132,"")</f>
        <v>6.7231627140262873E-2</v>
      </c>
      <c r="L132" s="40">
        <f>IF($D132,Analiza_Całość!J132,"")</f>
        <v>0</v>
      </c>
      <c r="M132" s="17">
        <f>IF($D132,Analiza_Całość!K132,"")</f>
        <v>274.38170000000002</v>
      </c>
      <c r="N132" s="39">
        <f>IF($D132,Analiza_Całość!L132,"")</f>
        <v>8.8510225806451626</v>
      </c>
    </row>
    <row r="133" spans="2:14" x14ac:dyDescent="0.3">
      <c r="B133" s="21">
        <f>BETAW20T!B132</f>
        <v>44229</v>
      </c>
      <c r="C133" s="74">
        <f t="shared" si="32"/>
        <v>1</v>
      </c>
      <c r="D133" s="73">
        <f t="shared" si="33"/>
        <v>1</v>
      </c>
      <c r="E133" s="46">
        <f>IF($D133,IF($D134,Analiza_Całość!C133/Analiza_Całość!C134*E134,100),"")</f>
        <v>98.489989680082601</v>
      </c>
      <c r="F133" s="45">
        <f>IF($D133,IF($D134,Analiza_Całość!D133/Analiza_Całość!D134*F134,100),"")</f>
        <v>98.41830387543267</v>
      </c>
      <c r="G133" s="41">
        <f t="shared" si="34"/>
        <v>-7.2784863601649263E-2</v>
      </c>
      <c r="H133" s="44">
        <f>IF($C133,Analiza_Całość!F133,"")</f>
        <v>-6.9888880380368067E-3</v>
      </c>
      <c r="I133" s="43">
        <f>IF($C133,Analiza_Całość!G133,"")</f>
        <v>-7.0110307855075268E-3</v>
      </c>
      <c r="J133" s="42">
        <f t="shared" si="35"/>
        <v>-2.2142747470720037E-5</v>
      </c>
      <c r="K133" s="41">
        <f>IF($D133,Analiza_Całość!I133,"")</f>
        <v>-7.5253704888755824E-2</v>
      </c>
      <c r="L133" s="40">
        <f>IF($D133,Analiza_Całość!J133,"")</f>
        <v>0</v>
      </c>
      <c r="M133" s="17">
        <f>IF($D133,Analiza_Całość!K133,"")</f>
        <v>636.61380000000008</v>
      </c>
      <c r="N133" s="39">
        <f>IF($D133,Analiza_Całość!L133,"")</f>
        <v>10.976100000000001</v>
      </c>
    </row>
    <row r="134" spans="2:14" x14ac:dyDescent="0.3">
      <c r="B134" s="21">
        <f>BETAW20T!B133</f>
        <v>44228</v>
      </c>
      <c r="C134" s="74">
        <f t="shared" si="32"/>
        <v>1</v>
      </c>
      <c r="D134" s="73">
        <f t="shared" si="33"/>
        <v>1</v>
      </c>
      <c r="E134" s="46">
        <f>IF($D134,IF($D135,Analiza_Całość!C134/Analiza_Całość!C135*E135,100),"")</f>
        <v>99.180736154110804</v>
      </c>
      <c r="F134" s="45">
        <f>IF($D134,IF($D135,Analiza_Całość!D134/Analiza_Całość!D135*F135,100),"")</f>
        <v>99.110742150420123</v>
      </c>
      <c r="G134" s="41">
        <f t="shared" si="34"/>
        <v>-7.0572176014016552E-2</v>
      </c>
      <c r="H134" s="44">
        <f>IF($C134,Analiza_Całość!F134,"")</f>
        <v>1.0070011264711904E-2</v>
      </c>
      <c r="I134" s="43">
        <f>IF($C134,Analiza_Całość!G134,"")</f>
        <v>1.0018876559518447E-2</v>
      </c>
      <c r="J134" s="42">
        <f t="shared" si="35"/>
        <v>-5.1134705193457003E-5</v>
      </c>
      <c r="K134" s="41">
        <f>IF($D134,Analiza_Całość!I134,"")</f>
        <v>0.25774097841990695</v>
      </c>
      <c r="L134" s="40">
        <f>IF($D134,Analiza_Całość!J134,"")</f>
        <v>0</v>
      </c>
      <c r="M134" s="17">
        <f>IF($D134,Analiza_Całość!K134,"")</f>
        <v>806.39449999999999</v>
      </c>
      <c r="N134" s="39">
        <f>IF($D134,Analiza_Całość!L134,"")</f>
        <v>13.219581967213115</v>
      </c>
    </row>
    <row r="135" spans="2:14" x14ac:dyDescent="0.3">
      <c r="B135" s="21">
        <f>BETAW20T!B134</f>
        <v>44225</v>
      </c>
      <c r="C135" s="74">
        <f t="shared" ref="C135:C139" si="36">IF(AND(D135,D136),1,0)</f>
        <v>1</v>
      </c>
      <c r="D135" s="73">
        <f t="shared" ref="D135:D139" si="37">IF(AND($B135&gt;=$E$3,OR($B135&lt;=$E$4,$B136&lt;$E$4)),1,0)</f>
        <v>1</v>
      </c>
      <c r="E135" s="46">
        <f>IF($D135,IF($D136,Analiza_Całość!C135/Analiza_Całość!C136*E136,100),"")</f>
        <v>98.186996904024795</v>
      </c>
      <c r="F135" s="45">
        <f>IF($D135,IF($D136,Analiza_Całość!D135/Analiza_Całość!D136*F136,100),"")</f>
        <v>98.122721551904746</v>
      </c>
      <c r="G135" s="41">
        <f t="shared" ref="G135:G139" si="38">IF($D135,(F135/E135-1)*100,"")</f>
        <v>-6.5462183534215068E-2</v>
      </c>
      <c r="H135" s="44">
        <f>IF($C135,Analiza_Całość!F135,"")</f>
        <v>-2.0237405289196726E-2</v>
      </c>
      <c r="I135" s="43">
        <f>IF($C135,Analiza_Całość!G135,"")</f>
        <v>-2.0259880902352975E-2</v>
      </c>
      <c r="J135" s="42">
        <f t="shared" ref="J135:J139" si="39">IF($C135,I135-H135,"")</f>
        <v>-2.2475613156248964E-5</v>
      </c>
      <c r="K135" s="41">
        <f>IF($D135,Analiza_Całość!I135,"")</f>
        <v>1.443762375887836E-2</v>
      </c>
      <c r="L135" s="40">
        <f>IF($D135,Analiza_Całość!J135,"")</f>
        <v>0</v>
      </c>
      <c r="M135" s="17">
        <f>IF($D135,Analiza_Całość!K135,"")</f>
        <v>307.7534</v>
      </c>
      <c r="N135" s="39">
        <f>IF($D135,Analiza_Całość!L135,"")</f>
        <v>7.5061804878048779</v>
      </c>
    </row>
    <row r="136" spans="2:14" x14ac:dyDescent="0.3">
      <c r="B136" s="21">
        <f>BETAW20T!B135</f>
        <v>44224</v>
      </c>
      <c r="C136" s="74">
        <f t="shared" si="36"/>
        <v>1</v>
      </c>
      <c r="D136" s="73">
        <f t="shared" si="37"/>
        <v>1</v>
      </c>
      <c r="E136" s="46">
        <f>IF($D136,IF($D137,Analiza_Całość!C136/Analiza_Całość!C137*E137,100),"")</f>
        <v>100.19428964568287</v>
      </c>
      <c r="F136" s="45">
        <f>IF($D136,IF($D137,Analiza_Całość!D136/Analiza_Całość!D137*F137,100),"")</f>
        <v>100.13095075512781</v>
      </c>
      <c r="G136" s="41">
        <f t="shared" si="38"/>
        <v>-6.3216068279980941E-2</v>
      </c>
      <c r="H136" s="44">
        <f>IF($C136,Analiza_Całość!F136,"")</f>
        <v>2.9931453592885703E-2</v>
      </c>
      <c r="I136" s="43">
        <f>IF($C136,Analiza_Całość!G136,"")</f>
        <v>2.9907003061172742E-2</v>
      </c>
      <c r="J136" s="42">
        <f t="shared" si="39"/>
        <v>-2.4450531712960633E-5</v>
      </c>
      <c r="K136" s="41">
        <f>IF($D136,Analiza_Całość!I136,"")</f>
        <v>-0.14251603969971383</v>
      </c>
      <c r="L136" s="40">
        <f>IF($D136,Analiza_Całość!J136,"")</f>
        <v>0</v>
      </c>
      <c r="M136" s="17">
        <f>IF($D136,Analiza_Całość!K136,"")</f>
        <v>1175.856</v>
      </c>
      <c r="N136" s="39">
        <f>IF($D136,Analiza_Całość!L136,"")</f>
        <v>7.5861677419354843</v>
      </c>
    </row>
    <row r="137" spans="2:14" x14ac:dyDescent="0.3">
      <c r="B137" s="21">
        <f>BETAW20T!B136</f>
        <v>44223</v>
      </c>
      <c r="C137" s="74">
        <f t="shared" si="36"/>
        <v>1</v>
      </c>
      <c r="D137" s="73">
        <f t="shared" si="37"/>
        <v>1</v>
      </c>
      <c r="E137" s="46">
        <f>IF($D137,IF($D138,Analiza_Całość!C137/Analiza_Całość!C138*E138,100),"")</f>
        <v>97.23976608187138</v>
      </c>
      <c r="F137" s="45">
        <f>IF($D137,IF($D138,Analiza_Całość!D137/Analiza_Całość!D138*F138,100),"")</f>
        <v>97.180671014979865</v>
      </c>
      <c r="G137" s="41">
        <f t="shared" si="38"/>
        <v>-6.0772530902386546E-2</v>
      </c>
      <c r="H137" s="44">
        <f>IF($C137,Analiza_Całość!F137,"")</f>
        <v>-2.6988220075209495E-2</v>
      </c>
      <c r="I137" s="43">
        <f>IF($C137,Analiza_Całość!G137,"")</f>
        <v>-2.7021707511753621E-2</v>
      </c>
      <c r="J137" s="42">
        <f t="shared" si="39"/>
        <v>-3.3487436544125948E-5</v>
      </c>
      <c r="K137" s="41">
        <f>IF($D137,Analiza_Całość!I137,"")</f>
        <v>8.5622301748466967E-3</v>
      </c>
      <c r="L137" s="40">
        <f>IF($D137,Analiza_Całość!J137,"")</f>
        <v>0</v>
      </c>
      <c r="M137" s="17">
        <f>IF($D137,Analiza_Całość!K137,"")</f>
        <v>646.24380000000008</v>
      </c>
      <c r="N137" s="39">
        <f>IF($D137,Analiza_Całość!L137,"")</f>
        <v>6.0966396226415105</v>
      </c>
    </row>
    <row r="138" spans="2:14" x14ac:dyDescent="0.3">
      <c r="B138" s="21">
        <f>BETAW20T!B137</f>
        <v>44222</v>
      </c>
      <c r="C138" s="74">
        <f t="shared" si="36"/>
        <v>1</v>
      </c>
      <c r="D138" s="73">
        <f t="shared" si="37"/>
        <v>1</v>
      </c>
      <c r="E138" s="46">
        <f>IF($D138,IF($D139,Analiza_Całość!C138/Analiza_Całość!C139*E139,100),"")</f>
        <v>99.899828001376036</v>
      </c>
      <c r="F138" s="45">
        <f>IF($D138,IF($D139,Analiza_Całość!D138/Analiza_Całość!D139*F139,100),"")</f>
        <v>99.842459759586617</v>
      </c>
      <c r="G138" s="41">
        <f t="shared" si="38"/>
        <v>-5.7425766327279248E-2</v>
      </c>
      <c r="H138" s="44">
        <f>IF($C138,Analiza_Całość!F138,"")</f>
        <v>1.8438365534296824E-2</v>
      </c>
      <c r="I138" s="43">
        <f>IF($C138,Analiza_Całość!G138,"")</f>
        <v>1.8433606191986807E-2</v>
      </c>
      <c r="J138" s="42">
        <f t="shared" si="39"/>
        <v>-4.7593423100171506E-6</v>
      </c>
      <c r="K138" s="41">
        <f>IF($D138,Analiza_Całość!I138,"")</f>
        <v>0.33886361118573571</v>
      </c>
      <c r="L138" s="40">
        <f>IF($D138,Analiza_Całość!J138,"")</f>
        <v>0</v>
      </c>
      <c r="M138" s="17">
        <f>IF($D138,Analiza_Całość!K138,"")</f>
        <v>131.21470000000002</v>
      </c>
      <c r="N138" s="39">
        <f>IF($D138,Analiza_Całość!L138,"")</f>
        <v>2.4757490566037741</v>
      </c>
    </row>
    <row r="139" spans="2:14" x14ac:dyDescent="0.3">
      <c r="B139" s="21">
        <f>BETAW20T!B138</f>
        <v>44221</v>
      </c>
      <c r="C139" s="74">
        <f t="shared" si="36"/>
        <v>1</v>
      </c>
      <c r="D139" s="73">
        <f t="shared" si="37"/>
        <v>1</v>
      </c>
      <c r="E139" s="46">
        <f>IF($D139,IF($D140,Analiza_Całość!C139/Analiza_Całość!C140*E140,100),"")</f>
        <v>98.074716202270423</v>
      </c>
      <c r="F139" s="45">
        <f>IF($D139,IF($D140,Analiza_Całość!D139/Analiza_Całość!D140*F140,100),"")</f>
        <v>98.018862549127547</v>
      </c>
      <c r="G139" s="41">
        <f t="shared" si="38"/>
        <v>-5.6950104273234547E-2</v>
      </c>
      <c r="H139" s="44">
        <f>IF($C139,Analiza_Całość!F139,"")</f>
        <v>-3.537714765387234E-3</v>
      </c>
      <c r="I139" s="43">
        <f>IF($C139,Analiza_Całość!G139,"")</f>
        <v>-3.6153682810895322E-3</v>
      </c>
      <c r="J139" s="42">
        <f t="shared" si="39"/>
        <v>-7.765351570229815E-5</v>
      </c>
      <c r="K139" s="41">
        <f>IF($D139,Analiza_Całość!I139,"")</f>
        <v>0.39239531524259963</v>
      </c>
      <c r="L139" s="40">
        <f>IF($D139,Analiza_Całość!J139,"")</f>
        <v>0</v>
      </c>
      <c r="M139" s="17">
        <f>IF($D139,Analiza_Całość!K139,"")</f>
        <v>237.6371</v>
      </c>
      <c r="N139" s="39">
        <f>IF($D139,Analiza_Całość!L139,"")</f>
        <v>3.0466294871794872</v>
      </c>
    </row>
    <row r="140" spans="2:14" x14ac:dyDescent="0.3">
      <c r="B140" s="21">
        <f>BETAW20T!B139</f>
        <v>44218</v>
      </c>
      <c r="C140" s="74">
        <f t="shared" ref="C140:C144" si="40">IF(AND(D140,D141),1,0)</f>
        <v>1</v>
      </c>
      <c r="D140" s="73">
        <f t="shared" ref="D140:D144" si="41">IF(AND($B140&gt;=$E$3,OR($B140&lt;=$E$4,$B141&lt;$E$4)),1,0)</f>
        <v>1</v>
      </c>
      <c r="E140" s="46">
        <f>IF($D140,IF($D141,Analiza_Całość!C140/Analiza_Całość!C141*E141,100),"")</f>
        <v>98.422291021671867</v>
      </c>
      <c r="F140" s="45">
        <f>IF($D140,IF($D141,Analiza_Całość!D140/Analiza_Całość!D141*F141,100),"")</f>
        <v>98.373878205209877</v>
      </c>
      <c r="G140" s="41">
        <f t="shared" ref="G140:G144" si="42">IF($D140,(F140/E140-1)*100,"")</f>
        <v>-4.9188873739314243E-2</v>
      </c>
      <c r="H140" s="44">
        <f>IF($C140,Analiza_Całość!F140,"")</f>
        <v>-4.2212081388843961E-4</v>
      </c>
      <c r="I140" s="43">
        <f>IF($C140,Analiza_Całość!G140,"")</f>
        <v>-4.2926155083915479E-4</v>
      </c>
      <c r="J140" s="42">
        <f t="shared" ref="J140:J144" si="43">IF($C140,I140-H140,"")</f>
        <v>-7.1407369507151767E-6</v>
      </c>
      <c r="K140" s="41">
        <f>IF($D140,Analiza_Całość!I140,"")</f>
        <v>-1.6254883006272536E-5</v>
      </c>
      <c r="L140" s="40">
        <f>IF($D140,Analiza_Całość!J140,"")</f>
        <v>0</v>
      </c>
      <c r="M140" s="17">
        <f>IF($D140,Analiza_Całość!K140,"")</f>
        <v>364.14440000000002</v>
      </c>
      <c r="N140" s="39">
        <f>IF($D140,Analiza_Całość!L140,"")</f>
        <v>4.7291480519480524</v>
      </c>
    </row>
    <row r="141" spans="2:14" x14ac:dyDescent="0.3">
      <c r="B141" s="21">
        <f>BETAW20T!B140</f>
        <v>44217</v>
      </c>
      <c r="C141" s="74">
        <f t="shared" si="40"/>
        <v>1</v>
      </c>
      <c r="D141" s="73">
        <f t="shared" si="41"/>
        <v>1</v>
      </c>
      <c r="E141" s="46">
        <f>IF($D141,IF($D142,Analiza_Całość!C141/Analiza_Całość!C142*E142,100),"")</f>
        <v>98.463845889232914</v>
      </c>
      <c r="F141" s="45">
        <f>IF($D141,IF($D142,Analiza_Całość!D141/Analiza_Całość!D142*F142,100),"")</f>
        <v>98.416115393482201</v>
      </c>
      <c r="G141" s="41">
        <f t="shared" si="42"/>
        <v>-4.8475148740789731E-2</v>
      </c>
      <c r="H141" s="44">
        <f>IF($C141,Analiza_Całość!F141,"")</f>
        <v>-1.6547949797695371E-2</v>
      </c>
      <c r="I141" s="43">
        <f>IF($C141,Analiza_Całość!G141,"")</f>
        <v>-1.6592501759230202E-2</v>
      </c>
      <c r="J141" s="42">
        <f t="shared" si="43"/>
        <v>-4.4551961534831236E-5</v>
      </c>
      <c r="K141" s="41">
        <f>IF($D141,Analiza_Całość!I141,"")</f>
        <v>-7.3031675470125457E-2</v>
      </c>
      <c r="L141" s="40">
        <f>IF($D141,Analiza_Całość!J141,"")</f>
        <v>0</v>
      </c>
      <c r="M141" s="17">
        <f>IF($D141,Analiza_Całość!K141,"")</f>
        <v>463.28250000000003</v>
      </c>
      <c r="N141" s="39">
        <f>IF($D141,Analiza_Całość!L141,"")</f>
        <v>7.3536904761904767</v>
      </c>
    </row>
    <row r="142" spans="2:14" x14ac:dyDescent="0.3">
      <c r="B142" s="21">
        <f>BETAW20T!B141</f>
        <v>44216</v>
      </c>
      <c r="C142" s="74">
        <f t="shared" si="40"/>
        <v>1</v>
      </c>
      <c r="D142" s="73">
        <f t="shared" si="41"/>
        <v>1</v>
      </c>
      <c r="E142" s="46">
        <f>IF($D142,IF($D143,Analiza_Całość!C142/Analiza_Całość!C143*E143,100),"")</f>
        <v>100.10677674578608</v>
      </c>
      <c r="F142" s="45">
        <f>IF($D142,IF($D143,Analiza_Całość!D142/Analiza_Całość!D143*F143,100),"")</f>
        <v>100.06270772746007</v>
      </c>
      <c r="G142" s="41">
        <f t="shared" si="42"/>
        <v>-4.4022013053046649E-2</v>
      </c>
      <c r="H142" s="44">
        <f>IF($C142,Analiza_Całość!F142,"")</f>
        <v>3.0092267966904253E-3</v>
      </c>
      <c r="I142" s="43">
        <f>IF($C142,Analiza_Całość!G142,"")</f>
        <v>2.9864497691114559E-3</v>
      </c>
      <c r="J142" s="42">
        <f t="shared" si="43"/>
        <v>-2.2777027578969357E-5</v>
      </c>
      <c r="K142" s="41">
        <f>IF($D142,Analiza_Całość!I142,"")</f>
        <v>-4.0498597131399805E-4</v>
      </c>
      <c r="L142" s="40">
        <f>IF($D142,Analiza_Całość!J142,"")</f>
        <v>0</v>
      </c>
      <c r="M142" s="17">
        <f>IF($D142,Analiza_Całość!K142,"")</f>
        <v>271.27499999999998</v>
      </c>
      <c r="N142" s="39">
        <f>IF($D142,Analiza_Całość!L142,"")</f>
        <v>3.3490740740740739</v>
      </c>
    </row>
    <row r="143" spans="2:14" x14ac:dyDescent="0.3">
      <c r="B143" s="21">
        <f>BETAW20T!B142</f>
        <v>44215</v>
      </c>
      <c r="C143" s="74">
        <f t="shared" si="40"/>
        <v>1</v>
      </c>
      <c r="D143" s="73">
        <f t="shared" si="41"/>
        <v>1</v>
      </c>
      <c r="E143" s="46">
        <f>IF($D143,IF($D144,Analiza_Całość!C143/Analiza_Całość!C144*E144,100),"")</f>
        <v>99.805985552115615</v>
      </c>
      <c r="F143" s="45">
        <f>IF($D143,IF($D144,Analiza_Całość!D143/Analiza_Całość!D144*F144,100),"")</f>
        <v>99.764321256946488</v>
      </c>
      <c r="G143" s="41">
        <f t="shared" si="42"/>
        <v>-4.1745287057326497E-2</v>
      </c>
      <c r="H143" s="44">
        <f>IF($C143,Analiza_Całość!F143,"")</f>
        <v>-2.1786474692097022E-2</v>
      </c>
      <c r="I143" s="43">
        <f>IF($C143,Analiza_Całość!G143,"")</f>
        <v>-2.1800637540039285E-2</v>
      </c>
      <c r="J143" s="42">
        <f t="shared" si="43"/>
        <v>-1.4162847942263135E-5</v>
      </c>
      <c r="K143" s="41">
        <f>IF($D143,Analiza_Całość!I143,"")</f>
        <v>1.3972794105499453</v>
      </c>
      <c r="L143" s="40">
        <f>IF($D143,Analiza_Całość!J143,"")</f>
        <v>0</v>
      </c>
      <c r="M143" s="17">
        <f>IF($D143,Analiza_Całość!K143,"")</f>
        <v>287.06630000000001</v>
      </c>
      <c r="N143" s="39">
        <f>IF($D143,Analiza_Całość!L143,"")</f>
        <v>3.4174559523809527</v>
      </c>
    </row>
    <row r="144" spans="2:14" x14ac:dyDescent="0.3">
      <c r="B144" s="21">
        <f>BETAW20T!B143</f>
        <v>44214</v>
      </c>
      <c r="C144" s="74">
        <f t="shared" si="40"/>
        <v>1</v>
      </c>
      <c r="D144" s="73">
        <f t="shared" si="41"/>
        <v>1</v>
      </c>
      <c r="E144" s="46">
        <f>IF($D144,IF($D145,Analiza_Całość!C144/Analiza_Całość!C145*E145,100),"")</f>
        <v>102.0042655658755</v>
      </c>
      <c r="F144" s="45">
        <f>IF($D144,IF($D145,Analiza_Całość!D144/Analiza_Całość!D145*F145,100),"")</f>
        <v>101.96312767045107</v>
      </c>
      <c r="G144" s="41">
        <f t="shared" si="42"/>
        <v>-4.0329583470077868E-2</v>
      </c>
      <c r="H144" s="44">
        <f>IF($C144,Analiza_Całość!F144,"")</f>
        <v>1.8986196964831385E-2</v>
      </c>
      <c r="I144" s="43">
        <f>IF($C144,Analiza_Całość!G144,"")</f>
        <v>1.8933205395494142E-2</v>
      </c>
      <c r="J144" s="42">
        <f t="shared" si="43"/>
        <v>-5.2991569337242778E-5</v>
      </c>
      <c r="K144" s="41">
        <f>IF($D144,Analiza_Całość!I144,"")</f>
        <v>-4.9357017004703074E-3</v>
      </c>
      <c r="L144" s="40">
        <f>IF($D144,Analiza_Całość!J144,"")</f>
        <v>0</v>
      </c>
      <c r="M144" s="17">
        <f>IF($D144,Analiza_Całość!K144,"")</f>
        <v>649.51380000000006</v>
      </c>
      <c r="N144" s="39">
        <f>IF($D144,Analiza_Całość!L144,"")</f>
        <v>10.476029032258065</v>
      </c>
    </row>
    <row r="145" spans="2:14" x14ac:dyDescent="0.3">
      <c r="B145" s="21">
        <f>BETAW20T!B144</f>
        <v>44211</v>
      </c>
      <c r="C145" s="74">
        <f t="shared" ref="C145:C146" si="44">IF(AND(D145,D146),1,0)</f>
        <v>1</v>
      </c>
      <c r="D145" s="73">
        <f t="shared" ref="D145:D153" si="45">IF(AND($B145&gt;=$E$3,OR($B145&lt;=$E$4,$B146&lt;$E$4)),1,0)</f>
        <v>1</v>
      </c>
      <c r="E145" s="46">
        <f>IF($D145,IF($D146,Analiza_Całość!C145/Analiza_Całość!C146*E146,100),"")</f>
        <v>100.08586171310633</v>
      </c>
      <c r="F145" s="45">
        <f>IF($D145,IF($D146,Analiza_Całość!D145/Analiza_Całość!D146*F146,100),"")</f>
        <v>100.05079921035443</v>
      </c>
      <c r="G145" s="41">
        <f t="shared" ref="G145:G146" si="46">IF($D145,(F145/E145-1)*100,"")</f>
        <v>-3.5032423313097194E-2</v>
      </c>
      <c r="H145" s="44">
        <f>IF($C145,Analiza_Całość!F145,"")</f>
        <v>-2.2917400666298018E-2</v>
      </c>
      <c r="I145" s="43">
        <f>IF($C145,Analiza_Całość!G145,"")</f>
        <v>-2.2934004047534807E-2</v>
      </c>
      <c r="J145" s="42">
        <f t="shared" ref="J145:J146" si="47">IF($C145,I145-H145,"")</f>
        <v>-1.6603381236789116E-5</v>
      </c>
      <c r="K145" s="41">
        <f>IF($D145,Analiza_Całość!I145,"")</f>
        <v>1.1497436569829489E-2</v>
      </c>
      <c r="L145" s="40">
        <f>IF($D145,Analiza_Całość!J145,"")</f>
        <v>0</v>
      </c>
      <c r="M145" s="17">
        <f>IF($D145,Analiza_Całość!K145,"")</f>
        <v>420.60390000000001</v>
      </c>
      <c r="N145" s="39">
        <f>IF($D145,Analiza_Całość!L145,"")</f>
        <v>3.8236718181818183</v>
      </c>
    </row>
    <row r="146" spans="2:14" x14ac:dyDescent="0.3">
      <c r="B146" s="21">
        <f>BETAW20T!B145</f>
        <v>44210</v>
      </c>
      <c r="C146" s="74">
        <f t="shared" si="44"/>
        <v>1</v>
      </c>
      <c r="D146" s="73">
        <f t="shared" si="45"/>
        <v>1</v>
      </c>
      <c r="E146" s="46">
        <f>IF($D146,IF($D147,Analiza_Całość!C146/Analiza_Całość!C147*E147,100),"")</f>
        <v>102.40605435156522</v>
      </c>
      <c r="F146" s="45">
        <f>IF($D146,IF($D147,Analiza_Całość!D146/Analiza_Całość!D147*F147,100),"")</f>
        <v>102.37187873432661</v>
      </c>
      <c r="G146" s="41">
        <f t="shared" si="46"/>
        <v>-3.3372653067242908E-2</v>
      </c>
      <c r="H146" s="44">
        <f>IF($C146,Analiza_Całość!F146,"")</f>
        <v>4.1173764622314734E-3</v>
      </c>
      <c r="I146" s="43">
        <f>IF($C146,Analiza_Całość!G146,"")</f>
        <v>4.0951851008746406E-3</v>
      </c>
      <c r="J146" s="42">
        <f t="shared" si="47"/>
        <v>-2.2191361356832875E-5</v>
      </c>
      <c r="K146" s="41">
        <f>IF($D146,Analiza_Całość!I146,"")</f>
        <v>8.7705967063400614E-2</v>
      </c>
      <c r="L146" s="40">
        <f>IF($D146,Analiza_Całość!J146,"")</f>
        <v>0</v>
      </c>
      <c r="M146" s="17">
        <f>IF($D146,Analiza_Całość!K146,"")</f>
        <v>614.45709999999997</v>
      </c>
      <c r="N146" s="39">
        <f>IF($D146,Analiza_Całość!L146,"")</f>
        <v>12.048178431372548</v>
      </c>
    </row>
    <row r="147" spans="2:14" x14ac:dyDescent="0.3">
      <c r="B147" s="21">
        <f>BETAW20T!B146</f>
        <v>44209</v>
      </c>
      <c r="C147" s="74">
        <f t="shared" ref="C147:C153" si="48">IF(AND(D147,D148),1,0)</f>
        <v>1</v>
      </c>
      <c r="D147" s="73">
        <f t="shared" si="45"/>
        <v>1</v>
      </c>
      <c r="E147" s="46">
        <f>IF($D147,IF($D148,Analiza_Całość!C147/Analiza_Całość!C148*E148,100),"")</f>
        <v>101.98527691778467</v>
      </c>
      <c r="F147" s="45">
        <f>IF($D147,IF($D148,Analiza_Całość!D147/Analiza_Całość!D148*F148,100),"")</f>
        <v>101.9535041870886</v>
      </c>
      <c r="G147" s="41">
        <f t="shared" ref="G147:G153" si="49">IF($D147,(F147/E147-1)*100,"")</f>
        <v>-3.1154232901375867E-2</v>
      </c>
      <c r="H147" s="44">
        <f>IF($C147,Analiza_Całość!F147,"")</f>
        <v>-1.0020086252056529E-2</v>
      </c>
      <c r="I147" s="43">
        <f>IF($C147,Analiza_Całość!G147,"")</f>
        <v>-1.0037126144129174E-2</v>
      </c>
      <c r="J147" s="42">
        <f t="shared" ref="J147:J153" si="50">IF($C147,I147-H147,"")</f>
        <v>-1.7039892072644863E-5</v>
      </c>
      <c r="K147" s="41">
        <f>IF($D147,Analiza_Całość!I147,"")</f>
        <v>0.12071966060498429</v>
      </c>
      <c r="L147" s="40">
        <f>IF($D147,Analiza_Całość!J147,"")</f>
        <v>0</v>
      </c>
      <c r="M147" s="17">
        <f>IF($D147,Analiza_Całość!K147,"")</f>
        <v>222</v>
      </c>
      <c r="N147" s="39">
        <f>IF($D147,Analiza_Całość!L147,"")</f>
        <v>3.7</v>
      </c>
    </row>
    <row r="148" spans="2:14" x14ac:dyDescent="0.3">
      <c r="B148" s="21">
        <f>BETAW20T!B147</f>
        <v>44208</v>
      </c>
      <c r="C148" s="74">
        <f t="shared" si="48"/>
        <v>1</v>
      </c>
      <c r="D148" s="73">
        <f t="shared" si="45"/>
        <v>1</v>
      </c>
      <c r="E148" s="46">
        <f>IF($D148,IF($D149,Analiza_Całość!C148/Analiza_Całość!C149*E149,100),"")</f>
        <v>103.0123151014792</v>
      </c>
      <c r="F148" s="45">
        <f>IF($D148,IF($D149,Analiza_Całość!D148/Analiza_Całość!D149*F149,100),"")</f>
        <v>102.98197719174144</v>
      </c>
      <c r="G148" s="41">
        <f t="shared" si="49"/>
        <v>-2.9450760045424129E-2</v>
      </c>
      <c r="H148" s="44">
        <f>IF($C148,Analiza_Całość!F148,"")</f>
        <v>-1.1305768732393901E-2</v>
      </c>
      <c r="I148" s="43">
        <f>IF($C148,Analiza_Całość!G148,"")</f>
        <v>-1.1350636096269016E-2</v>
      </c>
      <c r="J148" s="42">
        <f t="shared" si="50"/>
        <v>-4.4867363875114585E-5</v>
      </c>
      <c r="K148" s="41">
        <f>IF($D148,Analiza_Całość!I148,"")</f>
        <v>-0.13131360030578243</v>
      </c>
      <c r="L148" s="40">
        <f>IF($D148,Analiza_Całość!J148,"")</f>
        <v>0</v>
      </c>
      <c r="M148" s="17">
        <f>IF($D148,Analiza_Całość!K148,"")</f>
        <v>546</v>
      </c>
      <c r="N148" s="39">
        <f>IF($D148,Analiza_Całość!L148,"")</f>
        <v>7.8</v>
      </c>
    </row>
    <row r="149" spans="2:14" x14ac:dyDescent="0.3">
      <c r="B149" s="21">
        <f>BETAW20T!B148</f>
        <v>44207</v>
      </c>
      <c r="C149" s="74">
        <f t="shared" si="48"/>
        <v>1</v>
      </c>
      <c r="D149" s="73">
        <f t="shared" si="45"/>
        <v>1</v>
      </c>
      <c r="E149" s="46">
        <f>IF($D149,IF($D150,Analiza_Całość!C149/Analiza_Całość!C150*E150,100),"")</f>
        <v>104.18355693154456</v>
      </c>
      <c r="F149" s="45">
        <f>IF($D149,IF($D150,Analiza_Całość!D149/Analiza_Całość!D150*F150,100),"")</f>
        <v>104.15754725192159</v>
      </c>
      <c r="G149" s="41">
        <f t="shared" si="49"/>
        <v>-2.4965244409980158E-2</v>
      </c>
      <c r="H149" s="44">
        <f>IF($C149,Analiza_Całość!F149,"")</f>
        <v>-2.7855097738030288E-3</v>
      </c>
      <c r="I149" s="43">
        <f>IF($C149,Analiza_Całość!G149,"")</f>
        <v>-2.8519549406863438E-3</v>
      </c>
      <c r="J149" s="42">
        <f t="shared" si="50"/>
        <v>-6.6445166883314939E-5</v>
      </c>
      <c r="K149" s="41">
        <f>IF($D149,Analiza_Całość!I149,"")</f>
        <v>-7.144944045078816E-3</v>
      </c>
      <c r="L149" s="40">
        <f>IF($D149,Analiza_Całość!J149,"")</f>
        <v>0</v>
      </c>
      <c r="M149" s="17">
        <f>IF($D149,Analiza_Całość!K149,"")</f>
        <v>860</v>
      </c>
      <c r="N149" s="39">
        <f>IF($D149,Analiza_Całość!L149,"")</f>
        <v>9.5555555555555554</v>
      </c>
    </row>
    <row r="150" spans="2:14" x14ac:dyDescent="0.3">
      <c r="B150" s="21">
        <f>BETAW20T!B149</f>
        <v>44204</v>
      </c>
      <c r="C150" s="74">
        <f t="shared" si="48"/>
        <v>1</v>
      </c>
      <c r="D150" s="73">
        <f t="shared" si="45"/>
        <v>1</v>
      </c>
      <c r="E150" s="46">
        <f>IF($D150,IF($D151,Analiza_Całość!C150/Analiza_Całość!C151*E151,100),"")</f>
        <v>104.47416580667355</v>
      </c>
      <c r="F150" s="45">
        <f>IF($D150,IF($D151,Analiza_Całość!D150/Analiza_Całość!D151*F151,100),"")</f>
        <v>104.45502387675066</v>
      </c>
      <c r="G150" s="41">
        <f t="shared" si="49"/>
        <v>-1.8322165843676075E-2</v>
      </c>
      <c r="H150" s="44">
        <f>IF($C150,Analiza_Całość!F150,"")</f>
        <v>-6.6357876771079116E-4</v>
      </c>
      <c r="I150" s="43">
        <f>IF($C150,Analiza_Całość!G150,"")</f>
        <v>-6.7244322178732288E-4</v>
      </c>
      <c r="J150" s="42">
        <f t="shared" si="50"/>
        <v>-8.864454076531721E-6</v>
      </c>
      <c r="K150" s="41">
        <f>IF($D150,Analiza_Całość!I150,"")</f>
        <v>-8.3299311441686896E-3</v>
      </c>
      <c r="L150" s="40">
        <f>IF($D150,Analiza_Całość!J150,"")</f>
        <v>0</v>
      </c>
      <c r="M150" s="17">
        <f>IF($D150,Analiza_Całość!K150,"")</f>
        <v>563.11540000000002</v>
      </c>
      <c r="N150" s="39">
        <f>IF($D150,Analiza_Całość!L150,"")</f>
        <v>5.6880343434343432</v>
      </c>
    </row>
    <row r="151" spans="2:14" x14ac:dyDescent="0.3">
      <c r="B151" s="21">
        <f>BETAW20T!B150</f>
        <v>44203</v>
      </c>
      <c r="C151" s="74">
        <f t="shared" si="48"/>
        <v>1</v>
      </c>
      <c r="D151" s="73">
        <f t="shared" si="45"/>
        <v>1</v>
      </c>
      <c r="E151" s="46">
        <f>IF($D151,IF($D152,Analiza_Całość!C151/Analiza_Całość!C152*E152,100),"")</f>
        <v>104.54351565187478</v>
      </c>
      <c r="F151" s="45">
        <f>IF($D151,IF($D152,Analiza_Całość!D151/Analiza_Całość!D152*F152,100),"")</f>
        <v>104.52528757106306</v>
      </c>
      <c r="G151" s="41">
        <f t="shared" si="49"/>
        <v>-1.7435878923777182E-2</v>
      </c>
      <c r="H151" s="44">
        <f>IF($C151,Analiza_Całość!F151,"")</f>
        <v>3.1837268938055212E-2</v>
      </c>
      <c r="I151" s="43">
        <f>IF($C151,Analiza_Całość!G151,"")</f>
        <v>3.1813263350741756E-2</v>
      </c>
      <c r="J151" s="42">
        <f t="shared" si="50"/>
        <v>-2.4005587313455368E-5</v>
      </c>
      <c r="K151" s="41">
        <f>IF($D151,Analiza_Całość!I151,"")</f>
        <v>-1.7617357861269056</v>
      </c>
      <c r="L151" s="40">
        <f>IF($D151,Analiza_Całość!J151,"")</f>
        <v>0</v>
      </c>
      <c r="M151" s="17">
        <f>IF($D151,Analiza_Całość!K151,"")</f>
        <v>507.8252</v>
      </c>
      <c r="N151" s="39">
        <f>IF($D151,Analiza_Całość!L151,"")</f>
        <v>5.5198391304347822</v>
      </c>
    </row>
    <row r="152" spans="2:14" x14ac:dyDescent="0.3">
      <c r="B152" s="21">
        <f>BETAW20T!B151</f>
        <v>44201</v>
      </c>
      <c r="C152" s="74">
        <f t="shared" si="48"/>
        <v>1</v>
      </c>
      <c r="D152" s="73">
        <f t="shared" si="45"/>
        <v>1</v>
      </c>
      <c r="E152" s="46">
        <f>IF($D152,IF($D153,Analiza_Całość!C152/Analiza_Całość!C153*E153,100),"")</f>
        <v>101.26756105951152</v>
      </c>
      <c r="F152" s="45">
        <f>IF($D152,IF($D153,Analiza_Całość!D152/Analiza_Całość!D153*F153,100),"")</f>
        <v>101.25233476276495</v>
      </c>
      <c r="G152" s="41">
        <f t="shared" si="49"/>
        <v>-1.5035709942323727E-2</v>
      </c>
      <c r="H152" s="44">
        <f>IF($C152,Analiza_Całość!F152,"")</f>
        <v>1.8480922576768252E-4</v>
      </c>
      <c r="I152" s="43">
        <f>IF($C152,Analiza_Całość!G152,"")</f>
        <v>1.5108109276218163E-4</v>
      </c>
      <c r="J152" s="42">
        <f t="shared" si="50"/>
        <v>-3.3728133005500886E-5</v>
      </c>
      <c r="K152" s="41">
        <f>IF($D152,Analiza_Całość!I152,"")</f>
        <v>-5.098063479003212E-3</v>
      </c>
      <c r="L152" s="40">
        <f>IF($D152,Analiza_Całość!J152,"")</f>
        <v>0</v>
      </c>
      <c r="M152" s="17">
        <f>IF($D152,Analiza_Całość!K152,"")</f>
        <v>241.10249999999999</v>
      </c>
      <c r="N152" s="39">
        <f>IF($D152,Analiza_Całość!L152,"")</f>
        <v>3.5456249999999998</v>
      </c>
    </row>
    <row r="153" spans="2:14" x14ac:dyDescent="0.3">
      <c r="B153" s="21">
        <f>BETAW20T!B152</f>
        <v>44200</v>
      </c>
      <c r="C153" s="74">
        <f t="shared" si="48"/>
        <v>1</v>
      </c>
      <c r="D153" s="73">
        <f t="shared" si="45"/>
        <v>1</v>
      </c>
      <c r="E153" s="46">
        <f>IF($D153,IF($D154,Analiza_Całość!C153/Analiza_Całość!C154*E154,100),"")</f>
        <v>101.24884760921913</v>
      </c>
      <c r="F153" s="45">
        <f>IF($D153,IF($D154,Analiza_Całość!D153/Analiza_Całość!D154*F154,100),"")</f>
        <v>101.23703860489348</v>
      </c>
      <c r="G153" s="41">
        <f t="shared" si="49"/>
        <v>-1.1663346896761961E-2</v>
      </c>
      <c r="H153" s="44">
        <f>IF($C153,Analiza_Całość!F153,"")</f>
        <v>1.2411138296443882E-2</v>
      </c>
      <c r="I153" s="43">
        <f>IF($C153,Analiza_Całość!G153,"")</f>
        <v>1.2294498025264208E-2</v>
      </c>
      <c r="J153" s="42">
        <f t="shared" si="50"/>
        <v>-1.1664027117967365E-4</v>
      </c>
      <c r="K153" s="41">
        <f>IF($D153,Analiza_Całość!I153,"")</f>
        <v>-1.924938725056391E-2</v>
      </c>
      <c r="L153" s="40">
        <f>IF($D153,Analiza_Całość!J153,"")</f>
        <v>0</v>
      </c>
      <c r="M153" s="17">
        <f>IF($D153,Analiza_Całość!K153,"")</f>
        <v>433.37940000000003</v>
      </c>
      <c r="N153" s="39">
        <f>IF($D153,Analiza_Całość!L153,"")</f>
        <v>4.6104191489361703</v>
      </c>
    </row>
    <row r="154" spans="2:14" x14ac:dyDescent="0.3">
      <c r="B154" s="21">
        <f>BETAW20T!B153</f>
        <v>44195</v>
      </c>
      <c r="C154" s="74">
        <f t="shared" ref="C154:C169" si="51">IF(AND(D154,D155),1,0)</f>
        <v>0</v>
      </c>
      <c r="D154" s="73">
        <f t="shared" ref="D154:D169" si="52">IF(AND($B154&gt;=$E$3,OR($B154&lt;=$E$4,$B155&lt;$E$4)),1,0)</f>
        <v>1</v>
      </c>
      <c r="E154" s="46">
        <f>IF($D154,IF($D155,Analiza_Całość!C154/Analiza_Całość!C155*E155,100),"")</f>
        <v>100</v>
      </c>
      <c r="F154" s="45">
        <f>IF($D154,IF($D155,Analiza_Całość!D154/Analiza_Całość!D155*F155,100),"")</f>
        <v>100</v>
      </c>
      <c r="G154" s="41">
        <f t="shared" ref="G154:G169" si="53">IF($D154,(F154/E154-1)*100,"")</f>
        <v>0</v>
      </c>
      <c r="H154" s="44" t="str">
        <f>IF($C154,Analiza_Całość!F154,"")</f>
        <v/>
      </c>
      <c r="I154" s="43" t="str">
        <f>IF($C154,Analiza_Całość!G154,"")</f>
        <v/>
      </c>
      <c r="J154" s="42" t="str">
        <f t="shared" ref="J154:J169" si="54">IF($C154,I154-H154,"")</f>
        <v/>
      </c>
      <c r="K154" s="41">
        <f>IF($D154,Analiza_Całość!I154,"")</f>
        <v>3.0589691845994693E-3</v>
      </c>
      <c r="L154" s="40">
        <f>IF($D154,Analiza_Całość!J154,"")</f>
        <v>0</v>
      </c>
      <c r="M154" s="17">
        <f>IF($D154,Analiza_Całość!K154,"")</f>
        <v>358.28409999999997</v>
      </c>
      <c r="N154" s="39">
        <f>IF($D154,Analiza_Całość!L154,"")</f>
        <v>4.2151070588235289</v>
      </c>
    </row>
    <row r="155" spans="2:14" x14ac:dyDescent="0.3">
      <c r="B155" s="21">
        <f>BETAW20T!B154</f>
        <v>44194</v>
      </c>
      <c r="C155" s="74">
        <f t="shared" si="51"/>
        <v>0</v>
      </c>
      <c r="D155" s="73">
        <f t="shared" si="52"/>
        <v>0</v>
      </c>
      <c r="E155" s="46" t="str">
        <f>IF($D155,IF($D156,Analiza_Całość!C155/Analiza_Całość!C156*E156,100),"")</f>
        <v/>
      </c>
      <c r="F155" s="45" t="str">
        <f>IF($D155,IF($D156,Analiza_Całość!D155/Analiza_Całość!D156*F156,100),"")</f>
        <v/>
      </c>
      <c r="G155" s="41" t="str">
        <f t="shared" si="53"/>
        <v/>
      </c>
      <c r="H155" s="44" t="str">
        <f>IF($C155,Analiza_Całość!F155,"")</f>
        <v/>
      </c>
      <c r="I155" s="43" t="str">
        <f>IF($C155,Analiza_Całość!G155,"")</f>
        <v/>
      </c>
      <c r="J155" s="42" t="str">
        <f t="shared" si="54"/>
        <v/>
      </c>
      <c r="K155" s="41" t="str">
        <f>IF($D155,Analiza_Całość!I155,"")</f>
        <v/>
      </c>
      <c r="L155" s="40" t="str">
        <f>IF($D155,Analiza_Całość!J155,"")</f>
        <v/>
      </c>
      <c r="M155" s="17" t="str">
        <f>IF($D155,Analiza_Całość!K155,"")</f>
        <v/>
      </c>
      <c r="N155" s="39" t="str">
        <f>IF($D155,Analiza_Całość!L155,"")</f>
        <v/>
      </c>
    </row>
    <row r="156" spans="2:14" x14ac:dyDescent="0.3">
      <c r="B156" s="21">
        <f>BETAW20T!B155</f>
        <v>44193</v>
      </c>
      <c r="C156" s="74">
        <f t="shared" si="51"/>
        <v>0</v>
      </c>
      <c r="D156" s="73">
        <f t="shared" si="52"/>
        <v>0</v>
      </c>
      <c r="E156" s="46" t="str">
        <f>IF($D156,IF($D157,Analiza_Całość!C156/Analiza_Całość!C157*E157,100),"")</f>
        <v/>
      </c>
      <c r="F156" s="45" t="str">
        <f>IF($D156,IF($D157,Analiza_Całość!D156/Analiza_Całość!D157*F157,100),"")</f>
        <v/>
      </c>
      <c r="G156" s="41" t="str">
        <f t="shared" si="53"/>
        <v/>
      </c>
      <c r="H156" s="44" t="str">
        <f>IF($C156,Analiza_Całość!F156,"")</f>
        <v/>
      </c>
      <c r="I156" s="43" t="str">
        <f>IF($C156,Analiza_Całość!G156,"")</f>
        <v/>
      </c>
      <c r="J156" s="42" t="str">
        <f t="shared" si="54"/>
        <v/>
      </c>
      <c r="K156" s="41" t="str">
        <f>IF($D156,Analiza_Całość!I156,"")</f>
        <v/>
      </c>
      <c r="L156" s="40" t="str">
        <f>IF($D156,Analiza_Całość!J156,"")</f>
        <v/>
      </c>
      <c r="M156" s="17" t="str">
        <f>IF($D156,Analiza_Całość!K156,"")</f>
        <v/>
      </c>
      <c r="N156" s="39" t="str">
        <f>IF($D156,Analiza_Całość!L156,"")</f>
        <v/>
      </c>
    </row>
    <row r="157" spans="2:14" x14ac:dyDescent="0.3">
      <c r="B157" s="21">
        <f>BETAW20T!B156</f>
        <v>44188</v>
      </c>
      <c r="C157" s="74">
        <f t="shared" si="51"/>
        <v>0</v>
      </c>
      <c r="D157" s="73">
        <f t="shared" si="52"/>
        <v>0</v>
      </c>
      <c r="E157" s="46" t="str">
        <f>IF($D157,IF($D158,Analiza_Całość!C157/Analiza_Całość!C158*E158,100),"")</f>
        <v/>
      </c>
      <c r="F157" s="45" t="str">
        <f>IF($D157,IF($D158,Analiza_Całość!D157/Analiza_Całość!D158*F158,100),"")</f>
        <v/>
      </c>
      <c r="G157" s="41" t="str">
        <f t="shared" si="53"/>
        <v/>
      </c>
      <c r="H157" s="44" t="str">
        <f>IF($C157,Analiza_Całość!F157,"")</f>
        <v/>
      </c>
      <c r="I157" s="43" t="str">
        <f>IF($C157,Analiza_Całość!G157,"")</f>
        <v/>
      </c>
      <c r="J157" s="42" t="str">
        <f t="shared" si="54"/>
        <v/>
      </c>
      <c r="K157" s="41" t="str">
        <f>IF($D157,Analiza_Całość!I157,"")</f>
        <v/>
      </c>
      <c r="L157" s="40" t="str">
        <f>IF($D157,Analiza_Całość!J157,"")</f>
        <v/>
      </c>
      <c r="M157" s="17" t="str">
        <f>IF($D157,Analiza_Całość!K157,"")</f>
        <v/>
      </c>
      <c r="N157" s="39" t="str">
        <f>IF($D157,Analiza_Całość!L157,"")</f>
        <v/>
      </c>
    </row>
    <row r="158" spans="2:14" x14ac:dyDescent="0.3">
      <c r="B158" s="21">
        <f>BETAW20T!B157</f>
        <v>44187</v>
      </c>
      <c r="C158" s="74">
        <f t="shared" si="51"/>
        <v>0</v>
      </c>
      <c r="D158" s="73">
        <f t="shared" si="52"/>
        <v>0</v>
      </c>
      <c r="E158" s="46" t="str">
        <f>IF($D158,IF($D159,Analiza_Całość!C158/Analiza_Całość!C159*E159,100),"")</f>
        <v/>
      </c>
      <c r="F158" s="45" t="str">
        <f>IF($D158,IF($D159,Analiza_Całość!D158/Analiza_Całość!D159*F159,100),"")</f>
        <v/>
      </c>
      <c r="G158" s="41" t="str">
        <f t="shared" si="53"/>
        <v/>
      </c>
      <c r="H158" s="44" t="str">
        <f>IF($C158,Analiza_Całość!F158,"")</f>
        <v/>
      </c>
      <c r="I158" s="43" t="str">
        <f>IF($C158,Analiza_Całość!G158,"")</f>
        <v/>
      </c>
      <c r="J158" s="42" t="str">
        <f t="shared" si="54"/>
        <v/>
      </c>
      <c r="K158" s="41" t="str">
        <f>IF($D158,Analiza_Całość!I158,"")</f>
        <v/>
      </c>
      <c r="L158" s="40" t="str">
        <f>IF($D158,Analiza_Całość!J158,"")</f>
        <v/>
      </c>
      <c r="M158" s="17" t="str">
        <f>IF($D158,Analiza_Całość!K158,"")</f>
        <v/>
      </c>
      <c r="N158" s="39" t="str">
        <f>IF($D158,Analiza_Całość!L158,"")</f>
        <v/>
      </c>
    </row>
    <row r="159" spans="2:14" x14ac:dyDescent="0.3">
      <c r="B159" s="21">
        <f>BETAW20T!B158</f>
        <v>44186</v>
      </c>
      <c r="C159" s="74">
        <f t="shared" si="51"/>
        <v>0</v>
      </c>
      <c r="D159" s="73">
        <f t="shared" si="52"/>
        <v>0</v>
      </c>
      <c r="E159" s="46" t="str">
        <f>IF($D159,IF($D160,Analiza_Całość!C159/Analiza_Całość!C160*E160,100),"")</f>
        <v/>
      </c>
      <c r="F159" s="45" t="str">
        <f>IF($D159,IF($D160,Analiza_Całość!D159/Analiza_Całość!D160*F160,100),"")</f>
        <v/>
      </c>
      <c r="G159" s="41" t="str">
        <f t="shared" si="53"/>
        <v/>
      </c>
      <c r="H159" s="44" t="str">
        <f>IF($C159,Analiza_Całość!F159,"")</f>
        <v/>
      </c>
      <c r="I159" s="43" t="str">
        <f>IF($C159,Analiza_Całość!G159,"")</f>
        <v/>
      </c>
      <c r="J159" s="42" t="str">
        <f t="shared" si="54"/>
        <v/>
      </c>
      <c r="K159" s="41" t="str">
        <f>IF($D159,Analiza_Całość!I159,"")</f>
        <v/>
      </c>
      <c r="L159" s="40" t="str">
        <f>IF($D159,Analiza_Całość!J159,"")</f>
        <v/>
      </c>
      <c r="M159" s="17" t="str">
        <f>IF($D159,Analiza_Całość!K159,"")</f>
        <v/>
      </c>
      <c r="N159" s="39" t="str">
        <f>IF($D159,Analiza_Całość!L159,"")</f>
        <v/>
      </c>
    </row>
    <row r="160" spans="2:14" x14ac:dyDescent="0.3">
      <c r="B160" s="21">
        <f>BETAW20T!B159</f>
        <v>44183</v>
      </c>
      <c r="C160" s="74">
        <f t="shared" si="51"/>
        <v>0</v>
      </c>
      <c r="D160" s="73">
        <f t="shared" si="52"/>
        <v>0</v>
      </c>
      <c r="E160" s="46" t="str">
        <f>IF($D160,IF($D161,Analiza_Całość!C160/Analiza_Całość!C161*E161,100),"")</f>
        <v/>
      </c>
      <c r="F160" s="45" t="str">
        <f>IF($D160,IF($D161,Analiza_Całość!D160/Analiza_Całość!D161*F161,100),"")</f>
        <v/>
      </c>
      <c r="G160" s="41" t="str">
        <f t="shared" si="53"/>
        <v/>
      </c>
      <c r="H160" s="44" t="str">
        <f>IF($C160,Analiza_Całość!F160,"")</f>
        <v/>
      </c>
      <c r="I160" s="43" t="str">
        <f>IF($C160,Analiza_Całość!G160,"")</f>
        <v/>
      </c>
      <c r="J160" s="42" t="str">
        <f t="shared" si="54"/>
        <v/>
      </c>
      <c r="K160" s="41" t="str">
        <f>IF($D160,Analiza_Całość!I160,"")</f>
        <v/>
      </c>
      <c r="L160" s="40" t="str">
        <f>IF($D160,Analiza_Całość!J160,"")</f>
        <v/>
      </c>
      <c r="M160" s="17" t="str">
        <f>IF($D160,Analiza_Całość!K160,"")</f>
        <v/>
      </c>
      <c r="N160" s="39" t="str">
        <f>IF($D160,Analiza_Całość!L160,"")</f>
        <v/>
      </c>
    </row>
    <row r="161" spans="2:14" x14ac:dyDescent="0.3">
      <c r="B161" s="21">
        <f>BETAW20T!B160</f>
        <v>44182</v>
      </c>
      <c r="C161" s="74">
        <f t="shared" si="51"/>
        <v>0</v>
      </c>
      <c r="D161" s="73">
        <f t="shared" si="52"/>
        <v>0</v>
      </c>
      <c r="E161" s="46" t="str">
        <f>IF($D161,IF($D162,Analiza_Całość!C161/Analiza_Całość!C162*E162,100),"")</f>
        <v/>
      </c>
      <c r="F161" s="45" t="str">
        <f>IF($D161,IF($D162,Analiza_Całość!D161/Analiza_Całość!D162*F162,100),"")</f>
        <v/>
      </c>
      <c r="G161" s="41" t="str">
        <f t="shared" si="53"/>
        <v/>
      </c>
      <c r="H161" s="44" t="str">
        <f>IF($C161,Analiza_Całość!F161,"")</f>
        <v/>
      </c>
      <c r="I161" s="43" t="str">
        <f>IF($C161,Analiza_Całość!G161,"")</f>
        <v/>
      </c>
      <c r="J161" s="42" t="str">
        <f t="shared" si="54"/>
        <v/>
      </c>
      <c r="K161" s="41" t="str">
        <f>IF($D161,Analiza_Całość!I161,"")</f>
        <v/>
      </c>
      <c r="L161" s="40" t="str">
        <f>IF($D161,Analiza_Całość!J161,"")</f>
        <v/>
      </c>
      <c r="M161" s="17" t="str">
        <f>IF($D161,Analiza_Całość!K161,"")</f>
        <v/>
      </c>
      <c r="N161" s="39" t="str">
        <f>IF($D161,Analiza_Całość!L161,"")</f>
        <v/>
      </c>
    </row>
    <row r="162" spans="2:14" x14ac:dyDescent="0.3">
      <c r="B162" s="21">
        <f>BETAW20T!B161</f>
        <v>44181</v>
      </c>
      <c r="C162" s="74">
        <f t="shared" si="51"/>
        <v>0</v>
      </c>
      <c r="D162" s="73">
        <f t="shared" si="52"/>
        <v>0</v>
      </c>
      <c r="E162" s="46" t="str">
        <f>IF($D162,IF($D163,Analiza_Całość!C162/Analiza_Całość!C163*E163,100),"")</f>
        <v/>
      </c>
      <c r="F162" s="45" t="str">
        <f>IF($D162,IF($D163,Analiza_Całość!D162/Analiza_Całość!D163*F163,100),"")</f>
        <v/>
      </c>
      <c r="G162" s="41" t="str">
        <f t="shared" si="53"/>
        <v/>
      </c>
      <c r="H162" s="44" t="str">
        <f>IF($C162,Analiza_Całość!F162,"")</f>
        <v/>
      </c>
      <c r="I162" s="43" t="str">
        <f>IF($C162,Analiza_Całość!G162,"")</f>
        <v/>
      </c>
      <c r="J162" s="42" t="str">
        <f t="shared" si="54"/>
        <v/>
      </c>
      <c r="K162" s="41" t="str">
        <f>IF($D162,Analiza_Całość!I162,"")</f>
        <v/>
      </c>
      <c r="L162" s="40" t="str">
        <f>IF($D162,Analiza_Całość!J162,"")</f>
        <v/>
      </c>
      <c r="M162" s="17" t="str">
        <f>IF($D162,Analiza_Całość!K162,"")</f>
        <v/>
      </c>
      <c r="N162" s="39" t="str">
        <f>IF($D162,Analiza_Całość!L162,"")</f>
        <v/>
      </c>
    </row>
    <row r="163" spans="2:14" x14ac:dyDescent="0.3">
      <c r="B163" s="21">
        <f>BETAW20T!B162</f>
        <v>44180</v>
      </c>
      <c r="C163" s="74">
        <f t="shared" si="51"/>
        <v>0</v>
      </c>
      <c r="D163" s="73">
        <f t="shared" si="52"/>
        <v>0</v>
      </c>
      <c r="E163" s="46" t="str">
        <f>IF($D163,IF($D164,Analiza_Całość!C163/Analiza_Całość!C164*E164,100),"")</f>
        <v/>
      </c>
      <c r="F163" s="45" t="str">
        <f>IF($D163,IF($D164,Analiza_Całość!D163/Analiza_Całość!D164*F164,100),"")</f>
        <v/>
      </c>
      <c r="G163" s="41" t="str">
        <f t="shared" si="53"/>
        <v/>
      </c>
      <c r="H163" s="44" t="str">
        <f>IF($C163,Analiza_Całość!F163,"")</f>
        <v/>
      </c>
      <c r="I163" s="43" t="str">
        <f>IF($C163,Analiza_Całość!G163,"")</f>
        <v/>
      </c>
      <c r="J163" s="42" t="str">
        <f t="shared" si="54"/>
        <v/>
      </c>
      <c r="K163" s="41" t="str">
        <f>IF($D163,Analiza_Całość!I163,"")</f>
        <v/>
      </c>
      <c r="L163" s="40" t="str">
        <f>IF($D163,Analiza_Całość!J163,"")</f>
        <v/>
      </c>
      <c r="M163" s="17" t="str">
        <f>IF($D163,Analiza_Całość!K163,"")</f>
        <v/>
      </c>
      <c r="N163" s="39" t="str">
        <f>IF($D163,Analiza_Całość!L163,"")</f>
        <v/>
      </c>
    </row>
    <row r="164" spans="2:14" x14ac:dyDescent="0.3">
      <c r="B164" s="21">
        <f>BETAW20T!B163</f>
        <v>44179</v>
      </c>
      <c r="C164" s="74">
        <f t="shared" si="51"/>
        <v>0</v>
      </c>
      <c r="D164" s="73">
        <f t="shared" si="52"/>
        <v>0</v>
      </c>
      <c r="E164" s="46" t="str">
        <f>IF($D164,IF($D165,Analiza_Całość!C164/Analiza_Całość!C165*E165,100),"")</f>
        <v/>
      </c>
      <c r="F164" s="45" t="str">
        <f>IF($D164,IF($D165,Analiza_Całość!D164/Analiza_Całość!D165*F165,100),"")</f>
        <v/>
      </c>
      <c r="G164" s="41" t="str">
        <f t="shared" si="53"/>
        <v/>
      </c>
      <c r="H164" s="44" t="str">
        <f>IF($C164,Analiza_Całość!F164,"")</f>
        <v/>
      </c>
      <c r="I164" s="43" t="str">
        <f>IF($C164,Analiza_Całość!G164,"")</f>
        <v/>
      </c>
      <c r="J164" s="42" t="str">
        <f t="shared" si="54"/>
        <v/>
      </c>
      <c r="K164" s="41" t="str">
        <f>IF($D164,Analiza_Całość!I164,"")</f>
        <v/>
      </c>
      <c r="L164" s="40" t="str">
        <f>IF($D164,Analiza_Całość!J164,"")</f>
        <v/>
      </c>
      <c r="M164" s="17" t="str">
        <f>IF($D164,Analiza_Całość!K164,"")</f>
        <v/>
      </c>
      <c r="N164" s="39" t="str">
        <f>IF($D164,Analiza_Całość!L164,"")</f>
        <v/>
      </c>
    </row>
    <row r="165" spans="2:14" x14ac:dyDescent="0.3">
      <c r="B165" s="21">
        <f>BETAW20T!B164</f>
        <v>44176</v>
      </c>
      <c r="C165" s="74">
        <f t="shared" si="51"/>
        <v>0</v>
      </c>
      <c r="D165" s="73">
        <f t="shared" si="52"/>
        <v>0</v>
      </c>
      <c r="E165" s="46" t="str">
        <f>IF($D165,IF($D166,Analiza_Całość!C165/Analiza_Całość!C166*E166,100),"")</f>
        <v/>
      </c>
      <c r="F165" s="45" t="str">
        <f>IF($D165,IF($D166,Analiza_Całość!D165/Analiza_Całość!D166*F166,100),"")</f>
        <v/>
      </c>
      <c r="G165" s="41" t="str">
        <f t="shared" si="53"/>
        <v/>
      </c>
      <c r="H165" s="44" t="str">
        <f>IF($C165,Analiza_Całość!F165,"")</f>
        <v/>
      </c>
      <c r="I165" s="43" t="str">
        <f>IF($C165,Analiza_Całość!G165,"")</f>
        <v/>
      </c>
      <c r="J165" s="42" t="str">
        <f t="shared" si="54"/>
        <v/>
      </c>
      <c r="K165" s="41" t="str">
        <f>IF($D165,Analiza_Całość!I165,"")</f>
        <v/>
      </c>
      <c r="L165" s="40" t="str">
        <f>IF($D165,Analiza_Całość!J165,"")</f>
        <v/>
      </c>
      <c r="M165" s="17" t="str">
        <f>IF($D165,Analiza_Całość!K165,"")</f>
        <v/>
      </c>
      <c r="N165" s="39" t="str">
        <f>IF($D165,Analiza_Całość!L165,"")</f>
        <v/>
      </c>
    </row>
    <row r="166" spans="2:14" x14ac:dyDescent="0.3">
      <c r="B166" s="21">
        <f>BETAW20T!B165</f>
        <v>44175</v>
      </c>
      <c r="C166" s="74">
        <f t="shared" si="51"/>
        <v>0</v>
      </c>
      <c r="D166" s="73">
        <f t="shared" si="52"/>
        <v>0</v>
      </c>
      <c r="E166" s="46" t="str">
        <f>IF($D166,IF($D167,Analiza_Całość!C166/Analiza_Całość!C167*E167,100),"")</f>
        <v/>
      </c>
      <c r="F166" s="45" t="str">
        <f>IF($D166,IF($D167,Analiza_Całość!D166/Analiza_Całość!D167*F167,100),"")</f>
        <v/>
      </c>
      <c r="G166" s="41" t="str">
        <f t="shared" si="53"/>
        <v/>
      </c>
      <c r="H166" s="44" t="str">
        <f>IF($C166,Analiza_Całość!F166,"")</f>
        <v/>
      </c>
      <c r="I166" s="43" t="str">
        <f>IF($C166,Analiza_Całość!G166,"")</f>
        <v/>
      </c>
      <c r="J166" s="42" t="str">
        <f t="shared" si="54"/>
        <v/>
      </c>
      <c r="K166" s="41" t="str">
        <f>IF($D166,Analiza_Całość!I166,"")</f>
        <v/>
      </c>
      <c r="L166" s="40" t="str">
        <f>IF($D166,Analiza_Całość!J166,"")</f>
        <v/>
      </c>
      <c r="M166" s="17" t="str">
        <f>IF($D166,Analiza_Całość!K166,"")</f>
        <v/>
      </c>
      <c r="N166" s="39" t="str">
        <f>IF($D166,Analiza_Całość!L166,"")</f>
        <v/>
      </c>
    </row>
    <row r="167" spans="2:14" x14ac:dyDescent="0.3">
      <c r="B167" s="21">
        <f>BETAW20T!B166</f>
        <v>44174</v>
      </c>
      <c r="C167" s="74">
        <f t="shared" si="51"/>
        <v>0</v>
      </c>
      <c r="D167" s="73">
        <f t="shared" si="52"/>
        <v>0</v>
      </c>
      <c r="E167" s="46" t="str">
        <f>IF($D167,IF($D168,Analiza_Całość!C167/Analiza_Całość!C168*E168,100),"")</f>
        <v/>
      </c>
      <c r="F167" s="45" t="str">
        <f>IF($D167,IF($D168,Analiza_Całość!D167/Analiza_Całość!D168*F168,100),"")</f>
        <v/>
      </c>
      <c r="G167" s="41" t="str">
        <f t="shared" si="53"/>
        <v/>
      </c>
      <c r="H167" s="44" t="str">
        <f>IF($C167,Analiza_Całość!F167,"")</f>
        <v/>
      </c>
      <c r="I167" s="43" t="str">
        <f>IF($C167,Analiza_Całość!G167,"")</f>
        <v/>
      </c>
      <c r="J167" s="42" t="str">
        <f t="shared" si="54"/>
        <v/>
      </c>
      <c r="K167" s="41" t="str">
        <f>IF($D167,Analiza_Całość!I167,"")</f>
        <v/>
      </c>
      <c r="L167" s="40" t="str">
        <f>IF($D167,Analiza_Całość!J167,"")</f>
        <v/>
      </c>
      <c r="M167" s="17" t="str">
        <f>IF($D167,Analiza_Całość!K167,"")</f>
        <v/>
      </c>
      <c r="N167" s="39" t="str">
        <f>IF($D167,Analiza_Całość!L167,"")</f>
        <v/>
      </c>
    </row>
    <row r="168" spans="2:14" x14ac:dyDescent="0.3">
      <c r="B168" s="21">
        <f>BETAW20T!B167</f>
        <v>44173</v>
      </c>
      <c r="C168" s="74">
        <f t="shared" si="51"/>
        <v>0</v>
      </c>
      <c r="D168" s="73">
        <f t="shared" si="52"/>
        <v>0</v>
      </c>
      <c r="E168" s="46" t="str">
        <f>IF($D168,IF($D169,Analiza_Całość!C168/Analiza_Całość!C169*E169,100),"")</f>
        <v/>
      </c>
      <c r="F168" s="45" t="str">
        <f>IF($D168,IF($D169,Analiza_Całość!D168/Analiza_Całość!D169*F169,100),"")</f>
        <v/>
      </c>
      <c r="G168" s="41" t="str">
        <f t="shared" si="53"/>
        <v/>
      </c>
      <c r="H168" s="44" t="str">
        <f>IF($C168,Analiza_Całość!F168,"")</f>
        <v/>
      </c>
      <c r="I168" s="43" t="str">
        <f>IF($C168,Analiza_Całość!G168,"")</f>
        <v/>
      </c>
      <c r="J168" s="42" t="str">
        <f t="shared" si="54"/>
        <v/>
      </c>
      <c r="K168" s="41" t="str">
        <f>IF($D168,Analiza_Całość!I168,"")</f>
        <v/>
      </c>
      <c r="L168" s="40" t="str">
        <f>IF($D168,Analiza_Całość!J168,"")</f>
        <v/>
      </c>
      <c r="M168" s="17" t="str">
        <f>IF($D168,Analiza_Całość!K168,"")</f>
        <v/>
      </c>
      <c r="N168" s="39" t="str">
        <f>IF($D168,Analiza_Całość!L168,"")</f>
        <v/>
      </c>
    </row>
    <row r="169" spans="2:14" x14ac:dyDescent="0.3">
      <c r="B169" s="21">
        <f>BETAW20T!B168</f>
        <v>44172</v>
      </c>
      <c r="C169" s="74">
        <f t="shared" si="51"/>
        <v>0</v>
      </c>
      <c r="D169" s="73">
        <f t="shared" si="52"/>
        <v>0</v>
      </c>
      <c r="E169" s="46" t="str">
        <f>IF($D169,IF($D170,Analiza_Całość!C169/Analiza_Całość!C170*E170,100),"")</f>
        <v/>
      </c>
      <c r="F169" s="45" t="str">
        <f>IF($D169,IF($D170,Analiza_Całość!D169/Analiza_Całość!D170*F170,100),"")</f>
        <v/>
      </c>
      <c r="G169" s="41" t="str">
        <f t="shared" si="53"/>
        <v/>
      </c>
      <c r="H169" s="44" t="str">
        <f>IF($C169,Analiza_Całość!F169,"")</f>
        <v/>
      </c>
      <c r="I169" s="43" t="str">
        <f>IF($C169,Analiza_Całość!G169,"")</f>
        <v/>
      </c>
      <c r="J169" s="42" t="str">
        <f t="shared" si="54"/>
        <v/>
      </c>
      <c r="K169" s="41" t="str">
        <f>IF($D169,Analiza_Całość!I169,"")</f>
        <v/>
      </c>
      <c r="L169" s="40" t="str">
        <f>IF($D169,Analiza_Całość!J169,"")</f>
        <v/>
      </c>
      <c r="M169" s="17" t="str">
        <f>IF($D169,Analiza_Całość!K169,"")</f>
        <v/>
      </c>
      <c r="N169" s="39" t="str">
        <f>IF($D169,Analiza_Całość!L169,"")</f>
        <v/>
      </c>
    </row>
    <row r="170" spans="2:14" x14ac:dyDescent="0.3">
      <c r="B170" s="21">
        <f>BETAW20T!B169</f>
        <v>44169</v>
      </c>
      <c r="C170" s="74">
        <f t="shared" ref="C170:C184" si="55">IF(AND(D170,D171),1,0)</f>
        <v>0</v>
      </c>
      <c r="D170" s="73">
        <f t="shared" ref="D170:D184" si="56">IF(AND($B170&gt;=$E$3,OR($B170&lt;=$E$4,$B171&lt;$E$4)),1,0)</f>
        <v>0</v>
      </c>
      <c r="E170" s="46" t="str">
        <f>IF($D170,IF($D171,Analiza_Całość!C170/Analiza_Całość!C171*E171,100),"")</f>
        <v/>
      </c>
      <c r="F170" s="45" t="str">
        <f>IF($D170,IF($D171,Analiza_Całość!D170/Analiza_Całość!D171*F171,100),"")</f>
        <v/>
      </c>
      <c r="G170" s="41" t="str">
        <f t="shared" ref="G170:G184" si="57">IF($D170,(F170/E170-1)*100,"")</f>
        <v/>
      </c>
      <c r="H170" s="44" t="str">
        <f>IF($C170,Analiza_Całość!F170,"")</f>
        <v/>
      </c>
      <c r="I170" s="43" t="str">
        <f>IF($C170,Analiza_Całość!G170,"")</f>
        <v/>
      </c>
      <c r="J170" s="42" t="str">
        <f t="shared" ref="J170:J184" si="58">IF($C170,I170-H170,"")</f>
        <v/>
      </c>
      <c r="K170" s="41" t="str">
        <f>IF($D170,Analiza_Całość!I170,"")</f>
        <v/>
      </c>
      <c r="L170" s="40" t="str">
        <f>IF($D170,Analiza_Całość!J170,"")</f>
        <v/>
      </c>
      <c r="M170" s="17" t="str">
        <f>IF($D170,Analiza_Całość!K170,"")</f>
        <v/>
      </c>
      <c r="N170" s="39" t="str">
        <f>IF($D170,Analiza_Całość!L170,"")</f>
        <v/>
      </c>
    </row>
    <row r="171" spans="2:14" x14ac:dyDescent="0.3">
      <c r="B171" s="21">
        <f>BETAW20T!B170</f>
        <v>44168</v>
      </c>
      <c r="C171" s="74">
        <f t="shared" si="55"/>
        <v>0</v>
      </c>
      <c r="D171" s="73">
        <f t="shared" si="56"/>
        <v>0</v>
      </c>
      <c r="E171" s="46" t="str">
        <f>IF($D171,IF($D172,Analiza_Całość!C171/Analiza_Całość!C172*E172,100),"")</f>
        <v/>
      </c>
      <c r="F171" s="45" t="str">
        <f>IF($D171,IF($D172,Analiza_Całość!D171/Analiza_Całość!D172*F172,100),"")</f>
        <v/>
      </c>
      <c r="G171" s="41" t="str">
        <f t="shared" si="57"/>
        <v/>
      </c>
      <c r="H171" s="44" t="str">
        <f>IF($C171,Analiza_Całość!F171,"")</f>
        <v/>
      </c>
      <c r="I171" s="43" t="str">
        <f>IF($C171,Analiza_Całość!G171,"")</f>
        <v/>
      </c>
      <c r="J171" s="42" t="str">
        <f t="shared" si="58"/>
        <v/>
      </c>
      <c r="K171" s="41" t="str">
        <f>IF($D171,Analiza_Całość!I171,"")</f>
        <v/>
      </c>
      <c r="L171" s="40" t="str">
        <f>IF($D171,Analiza_Całość!J171,"")</f>
        <v/>
      </c>
      <c r="M171" s="17" t="str">
        <f>IF($D171,Analiza_Całość!K171,"")</f>
        <v/>
      </c>
      <c r="N171" s="39" t="str">
        <f>IF($D171,Analiza_Całość!L171,"")</f>
        <v/>
      </c>
    </row>
    <row r="172" spans="2:14" x14ac:dyDescent="0.3">
      <c r="B172" s="21">
        <f>BETAW20T!B171</f>
        <v>44167</v>
      </c>
      <c r="C172" s="74">
        <f t="shared" si="55"/>
        <v>0</v>
      </c>
      <c r="D172" s="73">
        <f t="shared" si="56"/>
        <v>0</v>
      </c>
      <c r="E172" s="46" t="str">
        <f>IF($D172,IF($D173,Analiza_Całość!C172/Analiza_Całość!C173*E173,100),"")</f>
        <v/>
      </c>
      <c r="F172" s="45" t="str">
        <f>IF($D172,IF($D173,Analiza_Całość!D172/Analiza_Całość!D173*F173,100),"")</f>
        <v/>
      </c>
      <c r="G172" s="41" t="str">
        <f t="shared" si="57"/>
        <v/>
      </c>
      <c r="H172" s="44" t="str">
        <f>IF($C172,Analiza_Całość!F172,"")</f>
        <v/>
      </c>
      <c r="I172" s="43" t="str">
        <f>IF($C172,Analiza_Całość!G172,"")</f>
        <v/>
      </c>
      <c r="J172" s="42" t="str">
        <f t="shared" si="58"/>
        <v/>
      </c>
      <c r="K172" s="41" t="str">
        <f>IF($D172,Analiza_Całość!I172,"")</f>
        <v/>
      </c>
      <c r="L172" s="40" t="str">
        <f>IF($D172,Analiza_Całość!J172,"")</f>
        <v/>
      </c>
      <c r="M172" s="17" t="str">
        <f>IF($D172,Analiza_Całość!K172,"")</f>
        <v/>
      </c>
      <c r="N172" s="39" t="str">
        <f>IF($D172,Analiza_Całość!L172,"")</f>
        <v/>
      </c>
    </row>
    <row r="173" spans="2:14" x14ac:dyDescent="0.3">
      <c r="B173" s="21">
        <f>BETAW20T!B172</f>
        <v>44166</v>
      </c>
      <c r="C173" s="74">
        <f t="shared" si="55"/>
        <v>0</v>
      </c>
      <c r="D173" s="73">
        <f t="shared" si="56"/>
        <v>0</v>
      </c>
      <c r="E173" s="46" t="str">
        <f>IF($D173,IF($D174,Analiza_Całość!C173/Analiza_Całość!C174*E174,100),"")</f>
        <v/>
      </c>
      <c r="F173" s="45" t="str">
        <f>IF($D173,IF($D174,Analiza_Całość!D173/Analiza_Całość!D174*F174,100),"")</f>
        <v/>
      </c>
      <c r="G173" s="41" t="str">
        <f t="shared" si="57"/>
        <v/>
      </c>
      <c r="H173" s="44" t="str">
        <f>IF($C173,Analiza_Całość!F173,"")</f>
        <v/>
      </c>
      <c r="I173" s="43" t="str">
        <f>IF($C173,Analiza_Całość!G173,"")</f>
        <v/>
      </c>
      <c r="J173" s="42" t="str">
        <f t="shared" si="58"/>
        <v/>
      </c>
      <c r="K173" s="41" t="str">
        <f>IF($D173,Analiza_Całość!I173,"")</f>
        <v/>
      </c>
      <c r="L173" s="40" t="str">
        <f>IF($D173,Analiza_Całość!J173,"")</f>
        <v/>
      </c>
      <c r="M173" s="17" t="str">
        <f>IF($D173,Analiza_Całość!K173,"")</f>
        <v/>
      </c>
      <c r="N173" s="39" t="str">
        <f>IF($D173,Analiza_Całość!L173,"")</f>
        <v/>
      </c>
    </row>
    <row r="174" spans="2:14" x14ac:dyDescent="0.3">
      <c r="B174" s="21">
        <f>BETAW20T!B173</f>
        <v>44165</v>
      </c>
      <c r="C174" s="74">
        <f t="shared" si="55"/>
        <v>0</v>
      </c>
      <c r="D174" s="73">
        <f t="shared" si="56"/>
        <v>0</v>
      </c>
      <c r="E174" s="46" t="str">
        <f>IF($D174,IF($D175,Analiza_Całość!C174/Analiza_Całość!C175*E175,100),"")</f>
        <v/>
      </c>
      <c r="F174" s="45" t="str">
        <f>IF($D174,IF($D175,Analiza_Całość!D174/Analiza_Całość!D175*F175,100),"")</f>
        <v/>
      </c>
      <c r="G174" s="41" t="str">
        <f t="shared" si="57"/>
        <v/>
      </c>
      <c r="H174" s="44" t="str">
        <f>IF($C174,Analiza_Całość!F174,"")</f>
        <v/>
      </c>
      <c r="I174" s="43" t="str">
        <f>IF($C174,Analiza_Całość!G174,"")</f>
        <v/>
      </c>
      <c r="J174" s="42" t="str">
        <f t="shared" si="58"/>
        <v/>
      </c>
      <c r="K174" s="41" t="str">
        <f>IF($D174,Analiza_Całość!I174,"")</f>
        <v/>
      </c>
      <c r="L174" s="40" t="str">
        <f>IF($D174,Analiza_Całość!J174,"")</f>
        <v/>
      </c>
      <c r="M174" s="17" t="str">
        <f>IF($D174,Analiza_Całość!K174,"")</f>
        <v/>
      </c>
      <c r="N174" s="39" t="str">
        <f>IF($D174,Analiza_Całość!L174,"")</f>
        <v/>
      </c>
    </row>
    <row r="175" spans="2:14" x14ac:dyDescent="0.3">
      <c r="B175" s="21">
        <f>BETAW20T!B174</f>
        <v>44162</v>
      </c>
      <c r="C175" s="74">
        <f t="shared" si="55"/>
        <v>0</v>
      </c>
      <c r="D175" s="73">
        <f t="shared" si="56"/>
        <v>0</v>
      </c>
      <c r="E175" s="46" t="str">
        <f>IF($D175,IF($D176,Analiza_Całość!C175/Analiza_Całość!C176*E176,100),"")</f>
        <v/>
      </c>
      <c r="F175" s="45" t="str">
        <f>IF($D175,IF($D176,Analiza_Całość!D175/Analiza_Całość!D176*F176,100),"")</f>
        <v/>
      </c>
      <c r="G175" s="41" t="str">
        <f t="shared" si="57"/>
        <v/>
      </c>
      <c r="H175" s="44" t="str">
        <f>IF($C175,Analiza_Całość!F175,"")</f>
        <v/>
      </c>
      <c r="I175" s="43" t="str">
        <f>IF($C175,Analiza_Całość!G175,"")</f>
        <v/>
      </c>
      <c r="J175" s="42" t="str">
        <f t="shared" si="58"/>
        <v/>
      </c>
      <c r="K175" s="41" t="str">
        <f>IF($D175,Analiza_Całość!I175,"")</f>
        <v/>
      </c>
      <c r="L175" s="40" t="str">
        <f>IF($D175,Analiza_Całość!J175,"")</f>
        <v/>
      </c>
      <c r="M175" s="17" t="str">
        <f>IF($D175,Analiza_Całość!K175,"")</f>
        <v/>
      </c>
      <c r="N175" s="39" t="str">
        <f>IF($D175,Analiza_Całość!L175,"")</f>
        <v/>
      </c>
    </row>
    <row r="176" spans="2:14" x14ac:dyDescent="0.3">
      <c r="B176" s="21">
        <f>BETAW20T!B175</f>
        <v>44161</v>
      </c>
      <c r="C176" s="74">
        <f t="shared" si="55"/>
        <v>0</v>
      </c>
      <c r="D176" s="73">
        <f t="shared" si="56"/>
        <v>0</v>
      </c>
      <c r="E176" s="46" t="str">
        <f>IF($D176,IF($D177,Analiza_Całość!C176/Analiza_Całość!C177*E177,100),"")</f>
        <v/>
      </c>
      <c r="F176" s="45" t="str">
        <f>IF($D176,IF($D177,Analiza_Całość!D176/Analiza_Całość!D177*F177,100),"")</f>
        <v/>
      </c>
      <c r="G176" s="41" t="str">
        <f t="shared" si="57"/>
        <v/>
      </c>
      <c r="H176" s="44" t="str">
        <f>IF($C176,Analiza_Całość!F176,"")</f>
        <v/>
      </c>
      <c r="I176" s="43" t="str">
        <f>IF($C176,Analiza_Całość!G176,"")</f>
        <v/>
      </c>
      <c r="J176" s="42" t="str">
        <f t="shared" si="58"/>
        <v/>
      </c>
      <c r="K176" s="41" t="str">
        <f>IF($D176,Analiza_Całość!I176,"")</f>
        <v/>
      </c>
      <c r="L176" s="40" t="str">
        <f>IF($D176,Analiza_Całość!J176,"")</f>
        <v/>
      </c>
      <c r="M176" s="17" t="str">
        <f>IF($D176,Analiza_Całość!K176,"")</f>
        <v/>
      </c>
      <c r="N176" s="39" t="str">
        <f>IF($D176,Analiza_Całość!L176,"")</f>
        <v/>
      </c>
    </row>
    <row r="177" spans="2:14" x14ac:dyDescent="0.3">
      <c r="B177" s="21">
        <f>BETAW20T!B176</f>
        <v>44160</v>
      </c>
      <c r="C177" s="74">
        <f t="shared" si="55"/>
        <v>0</v>
      </c>
      <c r="D177" s="73">
        <f t="shared" si="56"/>
        <v>0</v>
      </c>
      <c r="E177" s="46" t="str">
        <f>IF($D177,IF($D178,Analiza_Całość!C177/Analiza_Całość!C178*E178,100),"")</f>
        <v/>
      </c>
      <c r="F177" s="45" t="str">
        <f>IF($D177,IF($D178,Analiza_Całość!D177/Analiza_Całość!D178*F178,100),"")</f>
        <v/>
      </c>
      <c r="G177" s="41" t="str">
        <f t="shared" si="57"/>
        <v/>
      </c>
      <c r="H177" s="44" t="str">
        <f>IF($C177,Analiza_Całość!F177,"")</f>
        <v/>
      </c>
      <c r="I177" s="43" t="str">
        <f>IF($C177,Analiza_Całość!G177,"")</f>
        <v/>
      </c>
      <c r="J177" s="42" t="str">
        <f t="shared" si="58"/>
        <v/>
      </c>
      <c r="K177" s="41" t="str">
        <f>IF($D177,Analiza_Całość!I177,"")</f>
        <v/>
      </c>
      <c r="L177" s="40" t="str">
        <f>IF($D177,Analiza_Całość!J177,"")</f>
        <v/>
      </c>
      <c r="M177" s="17" t="str">
        <f>IF($D177,Analiza_Całość!K177,"")</f>
        <v/>
      </c>
      <c r="N177" s="39" t="str">
        <f>IF($D177,Analiza_Całość!L177,"")</f>
        <v/>
      </c>
    </row>
    <row r="178" spans="2:14" x14ac:dyDescent="0.3">
      <c r="B178" s="21">
        <f>BETAW20T!B177</f>
        <v>44159</v>
      </c>
      <c r="C178" s="74">
        <f t="shared" si="55"/>
        <v>0</v>
      </c>
      <c r="D178" s="73">
        <f t="shared" si="56"/>
        <v>0</v>
      </c>
      <c r="E178" s="46" t="str">
        <f>IF($D178,IF($D179,Analiza_Całość!C178/Analiza_Całość!C179*E179,100),"")</f>
        <v/>
      </c>
      <c r="F178" s="45" t="str">
        <f>IF($D178,IF($D179,Analiza_Całość!D178/Analiza_Całość!D179*F179,100),"")</f>
        <v/>
      </c>
      <c r="G178" s="41" t="str">
        <f t="shared" si="57"/>
        <v/>
      </c>
      <c r="H178" s="44" t="str">
        <f>IF($C178,Analiza_Całość!F178,"")</f>
        <v/>
      </c>
      <c r="I178" s="43" t="str">
        <f>IF($C178,Analiza_Całość!G178,"")</f>
        <v/>
      </c>
      <c r="J178" s="42" t="str">
        <f t="shared" si="58"/>
        <v/>
      </c>
      <c r="K178" s="41" t="str">
        <f>IF($D178,Analiza_Całość!I178,"")</f>
        <v/>
      </c>
      <c r="L178" s="40" t="str">
        <f>IF($D178,Analiza_Całość!J178,"")</f>
        <v/>
      </c>
      <c r="M178" s="17" t="str">
        <f>IF($D178,Analiza_Całość!K178,"")</f>
        <v/>
      </c>
      <c r="N178" s="39" t="str">
        <f>IF($D178,Analiza_Całość!L178,"")</f>
        <v/>
      </c>
    </row>
    <row r="179" spans="2:14" x14ac:dyDescent="0.3">
      <c r="B179" s="21">
        <f>BETAW20T!B178</f>
        <v>44158</v>
      </c>
      <c r="C179" s="74">
        <f t="shared" si="55"/>
        <v>0</v>
      </c>
      <c r="D179" s="73">
        <f t="shared" si="56"/>
        <v>0</v>
      </c>
      <c r="E179" s="46" t="str">
        <f>IF($D179,IF($D180,Analiza_Całość!C179/Analiza_Całość!C180*E180,100),"")</f>
        <v/>
      </c>
      <c r="F179" s="45" t="str">
        <f>IF($D179,IF($D180,Analiza_Całość!D179/Analiza_Całość!D180*F180,100),"")</f>
        <v/>
      </c>
      <c r="G179" s="41" t="str">
        <f t="shared" si="57"/>
        <v/>
      </c>
      <c r="H179" s="44" t="str">
        <f>IF($C179,Analiza_Całość!F179,"")</f>
        <v/>
      </c>
      <c r="I179" s="43" t="str">
        <f>IF($C179,Analiza_Całość!G179,"")</f>
        <v/>
      </c>
      <c r="J179" s="42" t="str">
        <f t="shared" si="58"/>
        <v/>
      </c>
      <c r="K179" s="41" t="str">
        <f>IF($D179,Analiza_Całość!I179,"")</f>
        <v/>
      </c>
      <c r="L179" s="40" t="str">
        <f>IF($D179,Analiza_Całość!J179,"")</f>
        <v/>
      </c>
      <c r="M179" s="17" t="str">
        <f>IF($D179,Analiza_Całość!K179,"")</f>
        <v/>
      </c>
      <c r="N179" s="39" t="str">
        <f>IF($D179,Analiza_Całość!L179,"")</f>
        <v/>
      </c>
    </row>
    <row r="180" spans="2:14" x14ac:dyDescent="0.3">
      <c r="B180" s="21">
        <f>BETAW20T!B179</f>
        <v>44155</v>
      </c>
      <c r="C180" s="74">
        <f t="shared" si="55"/>
        <v>0</v>
      </c>
      <c r="D180" s="73">
        <f t="shared" si="56"/>
        <v>0</v>
      </c>
      <c r="E180" s="46" t="str">
        <f>IF($D180,IF($D181,Analiza_Całość!C180/Analiza_Całość!C181*E181,100),"")</f>
        <v/>
      </c>
      <c r="F180" s="45" t="str">
        <f>IF($D180,IF($D181,Analiza_Całość!D180/Analiza_Całość!D181*F181,100),"")</f>
        <v/>
      </c>
      <c r="G180" s="41" t="str">
        <f t="shared" si="57"/>
        <v/>
      </c>
      <c r="H180" s="44" t="str">
        <f>IF($C180,Analiza_Całość!F180,"")</f>
        <v/>
      </c>
      <c r="I180" s="43" t="str">
        <f>IF($C180,Analiza_Całość!G180,"")</f>
        <v/>
      </c>
      <c r="J180" s="42" t="str">
        <f t="shared" si="58"/>
        <v/>
      </c>
      <c r="K180" s="41" t="str">
        <f>IF($D180,Analiza_Całość!I180,"")</f>
        <v/>
      </c>
      <c r="L180" s="40" t="str">
        <f>IF($D180,Analiza_Całość!J180,"")</f>
        <v/>
      </c>
      <c r="M180" s="17" t="str">
        <f>IF($D180,Analiza_Całość!K180,"")</f>
        <v/>
      </c>
      <c r="N180" s="39" t="str">
        <f>IF($D180,Analiza_Całość!L180,"")</f>
        <v/>
      </c>
    </row>
    <row r="181" spans="2:14" x14ac:dyDescent="0.3">
      <c r="B181" s="21">
        <f>BETAW20T!B180</f>
        <v>44154</v>
      </c>
      <c r="C181" s="74">
        <f t="shared" si="55"/>
        <v>0</v>
      </c>
      <c r="D181" s="73">
        <f t="shared" si="56"/>
        <v>0</v>
      </c>
      <c r="E181" s="46" t="str">
        <f>IF($D181,IF($D182,Analiza_Całość!C181/Analiza_Całość!C182*E182,100),"")</f>
        <v/>
      </c>
      <c r="F181" s="45" t="str">
        <f>IF($D181,IF($D182,Analiza_Całość!D181/Analiza_Całość!D182*F182,100),"")</f>
        <v/>
      </c>
      <c r="G181" s="41" t="str">
        <f t="shared" si="57"/>
        <v/>
      </c>
      <c r="H181" s="44" t="str">
        <f>IF($C181,Analiza_Całość!F181,"")</f>
        <v/>
      </c>
      <c r="I181" s="43" t="str">
        <f>IF($C181,Analiza_Całość!G181,"")</f>
        <v/>
      </c>
      <c r="J181" s="42" t="str">
        <f t="shared" si="58"/>
        <v/>
      </c>
      <c r="K181" s="41" t="str">
        <f>IF($D181,Analiza_Całość!I181,"")</f>
        <v/>
      </c>
      <c r="L181" s="40" t="str">
        <f>IF($D181,Analiza_Całość!J181,"")</f>
        <v/>
      </c>
      <c r="M181" s="17" t="str">
        <f>IF($D181,Analiza_Całość!K181,"")</f>
        <v/>
      </c>
      <c r="N181" s="39" t="str">
        <f>IF($D181,Analiza_Całość!L181,"")</f>
        <v/>
      </c>
    </row>
    <row r="182" spans="2:14" x14ac:dyDescent="0.3">
      <c r="B182" s="21">
        <f>BETAW20T!B181</f>
        <v>44153</v>
      </c>
      <c r="C182" s="74">
        <f t="shared" si="55"/>
        <v>0</v>
      </c>
      <c r="D182" s="73">
        <f t="shared" si="56"/>
        <v>0</v>
      </c>
      <c r="E182" s="46" t="str">
        <f>IF($D182,IF($D183,Analiza_Całość!C182/Analiza_Całość!C183*E183,100),"")</f>
        <v/>
      </c>
      <c r="F182" s="45" t="str">
        <f>IF($D182,IF($D183,Analiza_Całość!D182/Analiza_Całość!D183*F183,100),"")</f>
        <v/>
      </c>
      <c r="G182" s="41" t="str">
        <f t="shared" si="57"/>
        <v/>
      </c>
      <c r="H182" s="44" t="str">
        <f>IF($C182,Analiza_Całość!F182,"")</f>
        <v/>
      </c>
      <c r="I182" s="43" t="str">
        <f>IF($C182,Analiza_Całość!G182,"")</f>
        <v/>
      </c>
      <c r="J182" s="42" t="str">
        <f t="shared" si="58"/>
        <v/>
      </c>
      <c r="K182" s="41" t="str">
        <f>IF($D182,Analiza_Całość!I182,"")</f>
        <v/>
      </c>
      <c r="L182" s="40" t="str">
        <f>IF($D182,Analiza_Całość!J182,"")</f>
        <v/>
      </c>
      <c r="M182" s="17" t="str">
        <f>IF($D182,Analiza_Całość!K182,"")</f>
        <v/>
      </c>
      <c r="N182" s="39" t="str">
        <f>IF($D182,Analiza_Całość!L182,"")</f>
        <v/>
      </c>
    </row>
    <row r="183" spans="2:14" x14ac:dyDescent="0.3">
      <c r="B183" s="21">
        <f>BETAW20T!B182</f>
        <v>44152</v>
      </c>
      <c r="C183" s="74">
        <f t="shared" si="55"/>
        <v>0</v>
      </c>
      <c r="D183" s="73">
        <f t="shared" si="56"/>
        <v>0</v>
      </c>
      <c r="E183" s="46" t="str">
        <f>IF($D183,IF($D184,Analiza_Całość!C183/Analiza_Całość!C184*E184,100),"")</f>
        <v/>
      </c>
      <c r="F183" s="45" t="str">
        <f>IF($D183,IF($D184,Analiza_Całość!D183/Analiza_Całość!D184*F184,100),"")</f>
        <v/>
      </c>
      <c r="G183" s="41" t="str">
        <f t="shared" si="57"/>
        <v/>
      </c>
      <c r="H183" s="44" t="str">
        <f>IF($C183,Analiza_Całość!F183,"")</f>
        <v/>
      </c>
      <c r="I183" s="43" t="str">
        <f>IF($C183,Analiza_Całość!G183,"")</f>
        <v/>
      </c>
      <c r="J183" s="42" t="str">
        <f t="shared" si="58"/>
        <v/>
      </c>
      <c r="K183" s="41" t="str">
        <f>IF($D183,Analiza_Całość!I183,"")</f>
        <v/>
      </c>
      <c r="L183" s="40" t="str">
        <f>IF($D183,Analiza_Całość!J183,"")</f>
        <v/>
      </c>
      <c r="M183" s="17" t="str">
        <f>IF($D183,Analiza_Całość!K183,"")</f>
        <v/>
      </c>
      <c r="N183" s="39" t="str">
        <f>IF($D183,Analiza_Całość!L183,"")</f>
        <v/>
      </c>
    </row>
    <row r="184" spans="2:14" x14ac:dyDescent="0.3">
      <c r="B184" s="21">
        <f>BETAW20T!B183</f>
        <v>44151</v>
      </c>
      <c r="C184" s="74">
        <f t="shared" si="55"/>
        <v>0</v>
      </c>
      <c r="D184" s="73">
        <f t="shared" si="56"/>
        <v>0</v>
      </c>
      <c r="E184" s="46" t="str">
        <f>IF($D184,IF($D185,Analiza_Całość!C184/Analiza_Całość!C185*E185,100),"")</f>
        <v/>
      </c>
      <c r="F184" s="45" t="str">
        <f>IF($D184,IF($D185,Analiza_Całość!D184/Analiza_Całość!D185*F185,100),"")</f>
        <v/>
      </c>
      <c r="G184" s="41" t="str">
        <f t="shared" si="57"/>
        <v/>
      </c>
      <c r="H184" s="44" t="str">
        <f>IF($C184,Analiza_Całość!F184,"")</f>
        <v/>
      </c>
      <c r="I184" s="43" t="str">
        <f>IF($C184,Analiza_Całość!G184,"")</f>
        <v/>
      </c>
      <c r="J184" s="42" t="str">
        <f t="shared" si="58"/>
        <v/>
      </c>
      <c r="K184" s="41" t="str">
        <f>IF($D184,Analiza_Całość!I184,"")</f>
        <v/>
      </c>
      <c r="L184" s="40" t="str">
        <f>IF($D184,Analiza_Całość!J184,"")</f>
        <v/>
      </c>
      <c r="M184" s="17" t="str">
        <f>IF($D184,Analiza_Całość!K184,"")</f>
        <v/>
      </c>
      <c r="N184" s="39" t="str">
        <f>IF($D184,Analiza_Całość!L184,"")</f>
        <v/>
      </c>
    </row>
    <row r="185" spans="2:14" x14ac:dyDescent="0.3">
      <c r="B185" s="21">
        <f>BETAW20T!B184</f>
        <v>44148</v>
      </c>
      <c r="C185" s="74">
        <f t="shared" ref="C185:C208" si="59">IF(AND(D185,D186),1,0)</f>
        <v>0</v>
      </c>
      <c r="D185" s="73">
        <f t="shared" ref="D185:D208" si="60">IF(AND($B185&gt;=$E$3,OR($B185&lt;=$E$4,$B186&lt;$E$4)),1,0)</f>
        <v>0</v>
      </c>
      <c r="E185" s="46" t="str">
        <f>IF($D185,IF($D186,Analiza_Całość!C185/Analiza_Całość!C186*E186,100),"")</f>
        <v/>
      </c>
      <c r="F185" s="45" t="str">
        <f>IF($D185,IF($D186,Analiza_Całość!D185/Analiza_Całość!D186*F186,100),"")</f>
        <v/>
      </c>
      <c r="G185" s="41" t="str">
        <f t="shared" ref="G185:G208" si="61">IF($D185,(F185/E185-1)*100,"")</f>
        <v/>
      </c>
      <c r="H185" s="44" t="str">
        <f>IF($C185,Analiza_Całość!F185,"")</f>
        <v/>
      </c>
      <c r="I185" s="43" t="str">
        <f>IF($C185,Analiza_Całość!G185,"")</f>
        <v/>
      </c>
      <c r="J185" s="42" t="str">
        <f t="shared" ref="J185:J208" si="62">IF($C185,I185-H185,"")</f>
        <v/>
      </c>
      <c r="K185" s="41" t="str">
        <f>IF($D185,Analiza_Całość!I185,"")</f>
        <v/>
      </c>
      <c r="L185" s="40" t="str">
        <f>IF($D185,Analiza_Całość!J185,"")</f>
        <v/>
      </c>
      <c r="M185" s="17" t="str">
        <f>IF($D185,Analiza_Całość!K185,"")</f>
        <v/>
      </c>
      <c r="N185" s="39" t="str">
        <f>IF($D185,Analiza_Całość!L185,"")</f>
        <v/>
      </c>
    </row>
    <row r="186" spans="2:14" x14ac:dyDescent="0.3">
      <c r="B186" s="21">
        <f>BETAW20T!B185</f>
        <v>44147</v>
      </c>
      <c r="C186" s="74">
        <f t="shared" si="59"/>
        <v>0</v>
      </c>
      <c r="D186" s="73">
        <f t="shared" si="60"/>
        <v>0</v>
      </c>
      <c r="E186" s="46" t="str">
        <f>IF($D186,IF($D187,Analiza_Całość!C186/Analiza_Całość!C187*E187,100),"")</f>
        <v/>
      </c>
      <c r="F186" s="45" t="str">
        <f>IF($D186,IF($D187,Analiza_Całość!D186/Analiza_Całość!D187*F187,100),"")</f>
        <v/>
      </c>
      <c r="G186" s="41" t="str">
        <f t="shared" si="61"/>
        <v/>
      </c>
      <c r="H186" s="44" t="str">
        <f>IF($C186,Analiza_Całość!F186,"")</f>
        <v/>
      </c>
      <c r="I186" s="43" t="str">
        <f>IF($C186,Analiza_Całość!G186,"")</f>
        <v/>
      </c>
      <c r="J186" s="42" t="str">
        <f t="shared" si="62"/>
        <v/>
      </c>
      <c r="K186" s="41" t="str">
        <f>IF($D186,Analiza_Całość!I186,"")</f>
        <v/>
      </c>
      <c r="L186" s="40" t="str">
        <f>IF($D186,Analiza_Całość!J186,"")</f>
        <v/>
      </c>
      <c r="M186" s="17" t="str">
        <f>IF($D186,Analiza_Całość!K186,"")</f>
        <v/>
      </c>
      <c r="N186" s="39" t="str">
        <f>IF($D186,Analiza_Całość!L186,"")</f>
        <v/>
      </c>
    </row>
    <row r="187" spans="2:14" x14ac:dyDescent="0.3">
      <c r="B187" s="21">
        <f>BETAW20T!B186</f>
        <v>44145</v>
      </c>
      <c r="C187" s="74">
        <f t="shared" si="59"/>
        <v>0</v>
      </c>
      <c r="D187" s="73">
        <f t="shared" si="60"/>
        <v>0</v>
      </c>
      <c r="E187" s="46" t="str">
        <f>IF($D187,IF($D188,Analiza_Całość!C187/Analiza_Całość!C188*E188,100),"")</f>
        <v/>
      </c>
      <c r="F187" s="45" t="str">
        <f>IF($D187,IF($D188,Analiza_Całość!D187/Analiza_Całość!D188*F188,100),"")</f>
        <v/>
      </c>
      <c r="G187" s="41" t="str">
        <f t="shared" si="61"/>
        <v/>
      </c>
      <c r="H187" s="44" t="str">
        <f>IF($C187,Analiza_Całość!F187,"")</f>
        <v/>
      </c>
      <c r="I187" s="43" t="str">
        <f>IF($C187,Analiza_Całość!G187,"")</f>
        <v/>
      </c>
      <c r="J187" s="42" t="str">
        <f t="shared" si="62"/>
        <v/>
      </c>
      <c r="K187" s="41" t="str">
        <f>IF($D187,Analiza_Całość!I187,"")</f>
        <v/>
      </c>
      <c r="L187" s="40" t="str">
        <f>IF($D187,Analiza_Całość!J187,"")</f>
        <v/>
      </c>
      <c r="M187" s="17" t="str">
        <f>IF($D187,Analiza_Całość!K187,"")</f>
        <v/>
      </c>
      <c r="N187" s="39" t="str">
        <f>IF($D187,Analiza_Całość!L187,"")</f>
        <v/>
      </c>
    </row>
    <row r="188" spans="2:14" x14ac:dyDescent="0.3">
      <c r="B188" s="21">
        <f>BETAW20T!B187</f>
        <v>44144</v>
      </c>
      <c r="C188" s="74">
        <f t="shared" si="59"/>
        <v>0</v>
      </c>
      <c r="D188" s="73">
        <f t="shared" si="60"/>
        <v>0</v>
      </c>
      <c r="E188" s="46" t="str">
        <f>IF($D188,IF($D189,Analiza_Całość!C188/Analiza_Całość!C189*E189,100),"")</f>
        <v/>
      </c>
      <c r="F188" s="45" t="str">
        <f>IF($D188,IF($D189,Analiza_Całość!D188/Analiza_Całość!D189*F189,100),"")</f>
        <v/>
      </c>
      <c r="G188" s="41" t="str">
        <f t="shared" si="61"/>
        <v/>
      </c>
      <c r="H188" s="44" t="str">
        <f>IF($C188,Analiza_Całość!F188,"")</f>
        <v/>
      </c>
      <c r="I188" s="43" t="str">
        <f>IF($C188,Analiza_Całość!G188,"")</f>
        <v/>
      </c>
      <c r="J188" s="42" t="str">
        <f t="shared" si="62"/>
        <v/>
      </c>
      <c r="K188" s="41" t="str">
        <f>IF($D188,Analiza_Całość!I188,"")</f>
        <v/>
      </c>
      <c r="L188" s="40" t="str">
        <f>IF($D188,Analiza_Całość!J188,"")</f>
        <v/>
      </c>
      <c r="M188" s="17" t="str">
        <f>IF($D188,Analiza_Całość!K188,"")</f>
        <v/>
      </c>
      <c r="N188" s="39" t="str">
        <f>IF($D188,Analiza_Całość!L188,"")</f>
        <v/>
      </c>
    </row>
    <row r="189" spans="2:14" x14ac:dyDescent="0.3">
      <c r="B189" s="21">
        <f>BETAW20T!B188</f>
        <v>44141</v>
      </c>
      <c r="C189" s="74">
        <f t="shared" si="59"/>
        <v>0</v>
      </c>
      <c r="D189" s="73">
        <f t="shared" si="60"/>
        <v>0</v>
      </c>
      <c r="E189" s="46" t="str">
        <f>IF($D189,IF($D190,Analiza_Całość!C189/Analiza_Całość!C190*E190,100),"")</f>
        <v/>
      </c>
      <c r="F189" s="45" t="str">
        <f>IF($D189,IF($D190,Analiza_Całość!D189/Analiza_Całość!D190*F190,100),"")</f>
        <v/>
      </c>
      <c r="G189" s="41" t="str">
        <f t="shared" si="61"/>
        <v/>
      </c>
      <c r="H189" s="44" t="str">
        <f>IF($C189,Analiza_Całość!F189,"")</f>
        <v/>
      </c>
      <c r="I189" s="43" t="str">
        <f>IF($C189,Analiza_Całość!G189,"")</f>
        <v/>
      </c>
      <c r="J189" s="42" t="str">
        <f t="shared" si="62"/>
        <v/>
      </c>
      <c r="K189" s="41" t="str">
        <f>IF($D189,Analiza_Całość!I189,"")</f>
        <v/>
      </c>
      <c r="L189" s="40" t="str">
        <f>IF($D189,Analiza_Całość!J189,"")</f>
        <v/>
      </c>
      <c r="M189" s="17" t="str">
        <f>IF($D189,Analiza_Całość!K189,"")</f>
        <v/>
      </c>
      <c r="N189" s="39" t="str">
        <f>IF($D189,Analiza_Całość!L189,"")</f>
        <v/>
      </c>
    </row>
    <row r="190" spans="2:14" x14ac:dyDescent="0.3">
      <c r="B190" s="21">
        <f>BETAW20T!B189</f>
        <v>44140</v>
      </c>
      <c r="C190" s="74">
        <f t="shared" si="59"/>
        <v>0</v>
      </c>
      <c r="D190" s="73">
        <f t="shared" si="60"/>
        <v>0</v>
      </c>
      <c r="E190" s="46" t="str">
        <f>IF($D190,IF($D191,Analiza_Całość!C190/Analiza_Całość!C191*E191,100),"")</f>
        <v/>
      </c>
      <c r="F190" s="45" t="str">
        <f>IF($D190,IF($D191,Analiza_Całość!D190/Analiza_Całość!D191*F191,100),"")</f>
        <v/>
      </c>
      <c r="G190" s="41" t="str">
        <f t="shared" si="61"/>
        <v/>
      </c>
      <c r="H190" s="44" t="str">
        <f>IF($C190,Analiza_Całość!F190,"")</f>
        <v/>
      </c>
      <c r="I190" s="43" t="str">
        <f>IF($C190,Analiza_Całość!G190,"")</f>
        <v/>
      </c>
      <c r="J190" s="42" t="str">
        <f t="shared" si="62"/>
        <v/>
      </c>
      <c r="K190" s="41" t="str">
        <f>IF($D190,Analiza_Całość!I190,"")</f>
        <v/>
      </c>
      <c r="L190" s="40" t="str">
        <f>IF($D190,Analiza_Całość!J190,"")</f>
        <v/>
      </c>
      <c r="M190" s="17" t="str">
        <f>IF($D190,Analiza_Całość!K190,"")</f>
        <v/>
      </c>
      <c r="N190" s="39" t="str">
        <f>IF($D190,Analiza_Całość!L190,"")</f>
        <v/>
      </c>
    </row>
    <row r="191" spans="2:14" x14ac:dyDescent="0.3">
      <c r="B191" s="21">
        <f>BETAW20T!B190</f>
        <v>44139</v>
      </c>
      <c r="C191" s="74">
        <f t="shared" si="59"/>
        <v>0</v>
      </c>
      <c r="D191" s="73">
        <f t="shared" si="60"/>
        <v>0</v>
      </c>
      <c r="E191" s="46" t="str">
        <f>IF($D191,IF($D192,Analiza_Całość!C191/Analiza_Całość!C192*E192,100),"")</f>
        <v/>
      </c>
      <c r="F191" s="45" t="str">
        <f>IF($D191,IF($D192,Analiza_Całość!D191/Analiza_Całość!D192*F192,100),"")</f>
        <v/>
      </c>
      <c r="G191" s="41" t="str">
        <f t="shared" si="61"/>
        <v/>
      </c>
      <c r="H191" s="44" t="str">
        <f>IF($C191,Analiza_Całość!F191,"")</f>
        <v/>
      </c>
      <c r="I191" s="43" t="str">
        <f>IF($C191,Analiza_Całość!G191,"")</f>
        <v/>
      </c>
      <c r="J191" s="42" t="str">
        <f t="shared" si="62"/>
        <v/>
      </c>
      <c r="K191" s="41" t="str">
        <f>IF($D191,Analiza_Całość!I191,"")</f>
        <v/>
      </c>
      <c r="L191" s="40" t="str">
        <f>IF($D191,Analiza_Całość!J191,"")</f>
        <v/>
      </c>
      <c r="M191" s="17" t="str">
        <f>IF($D191,Analiza_Całość!K191,"")</f>
        <v/>
      </c>
      <c r="N191" s="39" t="str">
        <f>IF($D191,Analiza_Całość!L191,"")</f>
        <v/>
      </c>
    </row>
    <row r="192" spans="2:14" x14ac:dyDescent="0.3">
      <c r="B192" s="21">
        <f>BETAW20T!B191</f>
        <v>44138</v>
      </c>
      <c r="C192" s="74">
        <f t="shared" si="59"/>
        <v>0</v>
      </c>
      <c r="D192" s="73">
        <f t="shared" si="60"/>
        <v>0</v>
      </c>
      <c r="E192" s="46" t="str">
        <f>IF($D192,IF($D193,Analiza_Całość!C192/Analiza_Całość!C193*E193,100),"")</f>
        <v/>
      </c>
      <c r="F192" s="45" t="str">
        <f>IF($D192,IF($D193,Analiza_Całość!D192/Analiza_Całość!D193*F193,100),"")</f>
        <v/>
      </c>
      <c r="G192" s="41" t="str">
        <f t="shared" si="61"/>
        <v/>
      </c>
      <c r="H192" s="44" t="str">
        <f>IF($C192,Analiza_Całość!F192,"")</f>
        <v/>
      </c>
      <c r="I192" s="43" t="str">
        <f>IF($C192,Analiza_Całość!G192,"")</f>
        <v/>
      </c>
      <c r="J192" s="42" t="str">
        <f t="shared" si="62"/>
        <v/>
      </c>
      <c r="K192" s="41" t="str">
        <f>IF($D192,Analiza_Całość!I192,"")</f>
        <v/>
      </c>
      <c r="L192" s="40" t="str">
        <f>IF($D192,Analiza_Całość!J192,"")</f>
        <v/>
      </c>
      <c r="M192" s="17" t="str">
        <f>IF($D192,Analiza_Całość!K192,"")</f>
        <v/>
      </c>
      <c r="N192" s="39" t="str">
        <f>IF($D192,Analiza_Całość!L192,"")</f>
        <v/>
      </c>
    </row>
    <row r="193" spans="2:14" x14ac:dyDescent="0.3">
      <c r="B193" s="21">
        <f>BETAW20T!B192</f>
        <v>44137</v>
      </c>
      <c r="C193" s="74">
        <f t="shared" si="59"/>
        <v>0</v>
      </c>
      <c r="D193" s="73">
        <f t="shared" si="60"/>
        <v>0</v>
      </c>
      <c r="E193" s="46" t="str">
        <f>IF($D193,IF($D194,Analiza_Całość!C193/Analiza_Całość!C194*E194,100),"")</f>
        <v/>
      </c>
      <c r="F193" s="45" t="str">
        <f>IF($D193,IF($D194,Analiza_Całość!D193/Analiza_Całość!D194*F194,100),"")</f>
        <v/>
      </c>
      <c r="G193" s="41" t="str">
        <f t="shared" si="61"/>
        <v/>
      </c>
      <c r="H193" s="44" t="str">
        <f>IF($C193,Analiza_Całość!F193,"")</f>
        <v/>
      </c>
      <c r="I193" s="43" t="str">
        <f>IF($C193,Analiza_Całość!G193,"")</f>
        <v/>
      </c>
      <c r="J193" s="42" t="str">
        <f t="shared" si="62"/>
        <v/>
      </c>
      <c r="K193" s="41" t="str">
        <f>IF($D193,Analiza_Całość!I193,"")</f>
        <v/>
      </c>
      <c r="L193" s="40" t="str">
        <f>IF($D193,Analiza_Całość!J193,"")</f>
        <v/>
      </c>
      <c r="M193" s="17" t="str">
        <f>IF($D193,Analiza_Całość!K193,"")</f>
        <v/>
      </c>
      <c r="N193" s="39" t="str">
        <f>IF($D193,Analiza_Całość!L193,"")</f>
        <v/>
      </c>
    </row>
    <row r="194" spans="2:14" x14ac:dyDescent="0.3">
      <c r="B194" s="21">
        <f>BETAW20T!B193</f>
        <v>44134</v>
      </c>
      <c r="C194" s="74">
        <f t="shared" si="59"/>
        <v>0</v>
      </c>
      <c r="D194" s="73">
        <f t="shared" si="60"/>
        <v>0</v>
      </c>
      <c r="E194" s="46" t="str">
        <f>IF($D194,IF($D195,Analiza_Całość!C194/Analiza_Całość!C195*E195,100),"")</f>
        <v/>
      </c>
      <c r="F194" s="45" t="str">
        <f>IF($D194,IF($D195,Analiza_Całość!D194/Analiza_Całość!D195*F195,100),"")</f>
        <v/>
      </c>
      <c r="G194" s="41" t="str">
        <f t="shared" si="61"/>
        <v/>
      </c>
      <c r="H194" s="44" t="str">
        <f>IF($C194,Analiza_Całość!F194,"")</f>
        <v/>
      </c>
      <c r="I194" s="43" t="str">
        <f>IF($C194,Analiza_Całość!G194,"")</f>
        <v/>
      </c>
      <c r="J194" s="42" t="str">
        <f t="shared" si="62"/>
        <v/>
      </c>
      <c r="K194" s="41" t="str">
        <f>IF($D194,Analiza_Całość!I194,"")</f>
        <v/>
      </c>
      <c r="L194" s="40" t="str">
        <f>IF($D194,Analiza_Całość!J194,"")</f>
        <v/>
      </c>
      <c r="M194" s="17" t="str">
        <f>IF($D194,Analiza_Całość!K194,"")</f>
        <v/>
      </c>
      <c r="N194" s="39" t="str">
        <f>IF($D194,Analiza_Całość!L194,"")</f>
        <v/>
      </c>
    </row>
    <row r="195" spans="2:14" x14ac:dyDescent="0.3">
      <c r="B195" s="21">
        <f>BETAW20T!B194</f>
        <v>44133</v>
      </c>
      <c r="C195" s="74">
        <f t="shared" si="59"/>
        <v>0</v>
      </c>
      <c r="D195" s="73">
        <f t="shared" si="60"/>
        <v>0</v>
      </c>
      <c r="E195" s="46" t="str">
        <f>IF($D195,IF($D196,Analiza_Całość!C195/Analiza_Całość!C196*E196,100),"")</f>
        <v/>
      </c>
      <c r="F195" s="45" t="str">
        <f>IF($D195,IF($D196,Analiza_Całość!D195/Analiza_Całość!D196*F196,100),"")</f>
        <v/>
      </c>
      <c r="G195" s="41" t="str">
        <f t="shared" si="61"/>
        <v/>
      </c>
      <c r="H195" s="44" t="str">
        <f>IF($C195,Analiza_Całość!F195,"")</f>
        <v/>
      </c>
      <c r="I195" s="43" t="str">
        <f>IF($C195,Analiza_Całość!G195,"")</f>
        <v/>
      </c>
      <c r="J195" s="42" t="str">
        <f t="shared" si="62"/>
        <v/>
      </c>
      <c r="K195" s="41" t="str">
        <f>IF($D195,Analiza_Całość!I195,"")</f>
        <v/>
      </c>
      <c r="L195" s="40" t="str">
        <f>IF($D195,Analiza_Całość!J195,"")</f>
        <v/>
      </c>
      <c r="M195" s="17" t="str">
        <f>IF($D195,Analiza_Całość!K195,"")</f>
        <v/>
      </c>
      <c r="N195" s="39" t="str">
        <f>IF($D195,Analiza_Całość!L195,"")</f>
        <v/>
      </c>
    </row>
    <row r="196" spans="2:14" x14ac:dyDescent="0.3">
      <c r="B196" s="21">
        <f>BETAW20T!B195</f>
        <v>44132</v>
      </c>
      <c r="C196" s="74">
        <f t="shared" si="59"/>
        <v>0</v>
      </c>
      <c r="D196" s="73">
        <f t="shared" si="60"/>
        <v>0</v>
      </c>
      <c r="E196" s="46" t="str">
        <f>IF($D196,IF($D197,Analiza_Całość!C196/Analiza_Całość!C197*E197,100),"")</f>
        <v/>
      </c>
      <c r="F196" s="45" t="str">
        <f>IF($D196,IF($D197,Analiza_Całość!D196/Analiza_Całość!D197*F197,100),"")</f>
        <v/>
      </c>
      <c r="G196" s="41" t="str">
        <f t="shared" si="61"/>
        <v/>
      </c>
      <c r="H196" s="44" t="str">
        <f>IF($C196,Analiza_Całość!F196,"")</f>
        <v/>
      </c>
      <c r="I196" s="43" t="str">
        <f>IF($C196,Analiza_Całość!G196,"")</f>
        <v/>
      </c>
      <c r="J196" s="42" t="str">
        <f t="shared" si="62"/>
        <v/>
      </c>
      <c r="K196" s="41" t="str">
        <f>IF($D196,Analiza_Całość!I196,"")</f>
        <v/>
      </c>
      <c r="L196" s="40" t="str">
        <f>IF($D196,Analiza_Całość!J196,"")</f>
        <v/>
      </c>
      <c r="M196" s="17" t="str">
        <f>IF($D196,Analiza_Całość!K196,"")</f>
        <v/>
      </c>
      <c r="N196" s="39" t="str">
        <f>IF($D196,Analiza_Całość!L196,"")</f>
        <v/>
      </c>
    </row>
    <row r="197" spans="2:14" x14ac:dyDescent="0.3">
      <c r="B197" s="21">
        <f>BETAW20T!B196</f>
        <v>44131</v>
      </c>
      <c r="C197" s="74">
        <f t="shared" si="59"/>
        <v>0</v>
      </c>
      <c r="D197" s="73">
        <f t="shared" si="60"/>
        <v>0</v>
      </c>
      <c r="E197" s="46" t="str">
        <f>IF($D197,IF($D198,Analiza_Całość!C197/Analiza_Całość!C198*E198,100),"")</f>
        <v/>
      </c>
      <c r="F197" s="45" t="str">
        <f>IF($D197,IF($D198,Analiza_Całość!D197/Analiza_Całość!D198*F198,100),"")</f>
        <v/>
      </c>
      <c r="G197" s="41" t="str">
        <f t="shared" si="61"/>
        <v/>
      </c>
      <c r="H197" s="44" t="str">
        <f>IF($C197,Analiza_Całość!F197,"")</f>
        <v/>
      </c>
      <c r="I197" s="43" t="str">
        <f>IF($C197,Analiza_Całość!G197,"")</f>
        <v/>
      </c>
      <c r="J197" s="42" t="str">
        <f t="shared" si="62"/>
        <v/>
      </c>
      <c r="K197" s="41" t="str">
        <f>IF($D197,Analiza_Całość!I197,"")</f>
        <v/>
      </c>
      <c r="L197" s="40" t="str">
        <f>IF($D197,Analiza_Całość!J197,"")</f>
        <v/>
      </c>
      <c r="M197" s="17" t="str">
        <f>IF($D197,Analiza_Całość!K197,"")</f>
        <v/>
      </c>
      <c r="N197" s="39" t="str">
        <f>IF($D197,Analiza_Całość!L197,"")</f>
        <v/>
      </c>
    </row>
    <row r="198" spans="2:14" x14ac:dyDescent="0.3">
      <c r="B198" s="21">
        <f>BETAW20T!B197</f>
        <v>44130</v>
      </c>
      <c r="C198" s="74">
        <f t="shared" si="59"/>
        <v>0</v>
      </c>
      <c r="D198" s="73">
        <f t="shared" si="60"/>
        <v>0</v>
      </c>
      <c r="E198" s="46" t="str">
        <f>IF($D198,IF($D199,Analiza_Całość!C198/Analiza_Całość!C199*E199,100),"")</f>
        <v/>
      </c>
      <c r="F198" s="45" t="str">
        <f>IF($D198,IF($D199,Analiza_Całość!D198/Analiza_Całość!D199*F199,100),"")</f>
        <v/>
      </c>
      <c r="G198" s="41" t="str">
        <f t="shared" si="61"/>
        <v/>
      </c>
      <c r="H198" s="44" t="str">
        <f>IF($C198,Analiza_Całość!F198,"")</f>
        <v/>
      </c>
      <c r="I198" s="43" t="str">
        <f>IF($C198,Analiza_Całość!G198,"")</f>
        <v/>
      </c>
      <c r="J198" s="42" t="str">
        <f t="shared" si="62"/>
        <v/>
      </c>
      <c r="K198" s="41" t="str">
        <f>IF($D198,Analiza_Całość!I198,"")</f>
        <v/>
      </c>
      <c r="L198" s="40" t="str">
        <f>IF($D198,Analiza_Całość!J198,"")</f>
        <v/>
      </c>
      <c r="M198" s="17" t="str">
        <f>IF($D198,Analiza_Całość!K198,"")</f>
        <v/>
      </c>
      <c r="N198" s="39" t="str">
        <f>IF($D198,Analiza_Całość!L198,"")</f>
        <v/>
      </c>
    </row>
    <row r="199" spans="2:14" x14ac:dyDescent="0.3">
      <c r="B199" s="21">
        <f>BETAW20T!B198</f>
        <v>44127</v>
      </c>
      <c r="C199" s="74">
        <f t="shared" si="59"/>
        <v>0</v>
      </c>
      <c r="D199" s="73">
        <f t="shared" si="60"/>
        <v>0</v>
      </c>
      <c r="E199" s="46" t="str">
        <f>IF($D199,IF($D200,Analiza_Całość!C199/Analiza_Całość!C200*E200,100),"")</f>
        <v/>
      </c>
      <c r="F199" s="45" t="str">
        <f>IF($D199,IF($D200,Analiza_Całość!D199/Analiza_Całość!D200*F200,100),"")</f>
        <v/>
      </c>
      <c r="G199" s="41" t="str">
        <f t="shared" si="61"/>
        <v/>
      </c>
      <c r="H199" s="44" t="str">
        <f>IF($C199,Analiza_Całość!F199,"")</f>
        <v/>
      </c>
      <c r="I199" s="43" t="str">
        <f>IF($C199,Analiza_Całość!G199,"")</f>
        <v/>
      </c>
      <c r="J199" s="42" t="str">
        <f t="shared" si="62"/>
        <v/>
      </c>
      <c r="K199" s="41" t="str">
        <f>IF($D199,Analiza_Całość!I199,"")</f>
        <v/>
      </c>
      <c r="L199" s="40" t="str">
        <f>IF($D199,Analiza_Całość!J199,"")</f>
        <v/>
      </c>
      <c r="M199" s="17" t="str">
        <f>IF($D199,Analiza_Całość!K199,"")</f>
        <v/>
      </c>
      <c r="N199" s="39" t="str">
        <f>IF($D199,Analiza_Całość!L199,"")</f>
        <v/>
      </c>
    </row>
    <row r="200" spans="2:14" x14ac:dyDescent="0.3">
      <c r="B200" s="21">
        <f>BETAW20T!B199</f>
        <v>44126</v>
      </c>
      <c r="C200" s="74">
        <f t="shared" si="59"/>
        <v>0</v>
      </c>
      <c r="D200" s="73">
        <f t="shared" si="60"/>
        <v>0</v>
      </c>
      <c r="E200" s="46" t="str">
        <f>IF($D200,IF($D201,Analiza_Całość!C200/Analiza_Całość!C201*E201,100),"")</f>
        <v/>
      </c>
      <c r="F200" s="45" t="str">
        <f>IF($D200,IF($D201,Analiza_Całość!D200/Analiza_Całość!D201*F201,100),"")</f>
        <v/>
      </c>
      <c r="G200" s="41" t="str">
        <f t="shared" si="61"/>
        <v/>
      </c>
      <c r="H200" s="44" t="str">
        <f>IF($C200,Analiza_Całość!F200,"")</f>
        <v/>
      </c>
      <c r="I200" s="43" t="str">
        <f>IF($C200,Analiza_Całość!G200,"")</f>
        <v/>
      </c>
      <c r="J200" s="42" t="str">
        <f t="shared" si="62"/>
        <v/>
      </c>
      <c r="K200" s="41" t="str">
        <f>IF($D200,Analiza_Całość!I200,"")</f>
        <v/>
      </c>
      <c r="L200" s="40" t="str">
        <f>IF($D200,Analiza_Całość!J200,"")</f>
        <v/>
      </c>
      <c r="M200" s="17" t="str">
        <f>IF($D200,Analiza_Całość!K200,"")</f>
        <v/>
      </c>
      <c r="N200" s="39" t="str">
        <f>IF($D200,Analiza_Całość!L200,"")</f>
        <v/>
      </c>
    </row>
    <row r="201" spans="2:14" x14ac:dyDescent="0.3">
      <c r="B201" s="21">
        <f>BETAW20T!B200</f>
        <v>44125</v>
      </c>
      <c r="C201" s="74">
        <f t="shared" si="59"/>
        <v>0</v>
      </c>
      <c r="D201" s="73">
        <f t="shared" si="60"/>
        <v>0</v>
      </c>
      <c r="E201" s="46" t="str">
        <f>IF($D201,IF($D202,Analiza_Całość!C201/Analiza_Całość!C202*E202,100),"")</f>
        <v/>
      </c>
      <c r="F201" s="45" t="str">
        <f>IF($D201,IF($D202,Analiza_Całość!D201/Analiza_Całość!D202*F202,100),"")</f>
        <v/>
      </c>
      <c r="G201" s="41" t="str">
        <f t="shared" si="61"/>
        <v/>
      </c>
      <c r="H201" s="44" t="str">
        <f>IF($C201,Analiza_Całość!F201,"")</f>
        <v/>
      </c>
      <c r="I201" s="43" t="str">
        <f>IF($C201,Analiza_Całość!G201,"")</f>
        <v/>
      </c>
      <c r="J201" s="42" t="str">
        <f t="shared" si="62"/>
        <v/>
      </c>
      <c r="K201" s="41" t="str">
        <f>IF($D201,Analiza_Całość!I201,"")</f>
        <v/>
      </c>
      <c r="L201" s="40" t="str">
        <f>IF($D201,Analiza_Całość!J201,"")</f>
        <v/>
      </c>
      <c r="M201" s="17" t="str">
        <f>IF($D201,Analiza_Całość!K201,"")</f>
        <v/>
      </c>
      <c r="N201" s="39" t="str">
        <f>IF($D201,Analiza_Całość!L201,"")</f>
        <v/>
      </c>
    </row>
    <row r="202" spans="2:14" x14ac:dyDescent="0.3">
      <c r="B202" s="21">
        <f>BETAW20T!B201</f>
        <v>44124</v>
      </c>
      <c r="C202" s="74">
        <f t="shared" si="59"/>
        <v>0</v>
      </c>
      <c r="D202" s="73">
        <f t="shared" si="60"/>
        <v>0</v>
      </c>
      <c r="E202" s="46" t="str">
        <f>IF($D202,IF($D203,Analiza_Całość!C202/Analiza_Całość!C203*E203,100),"")</f>
        <v/>
      </c>
      <c r="F202" s="45" t="str">
        <f>IF($D202,IF($D203,Analiza_Całość!D202/Analiza_Całość!D203*F203,100),"")</f>
        <v/>
      </c>
      <c r="G202" s="41" t="str">
        <f t="shared" si="61"/>
        <v/>
      </c>
      <c r="H202" s="44" t="str">
        <f>IF($C202,Analiza_Całość!F202,"")</f>
        <v/>
      </c>
      <c r="I202" s="43" t="str">
        <f>IF($C202,Analiza_Całość!G202,"")</f>
        <v/>
      </c>
      <c r="J202" s="42" t="str">
        <f t="shared" si="62"/>
        <v/>
      </c>
      <c r="K202" s="41" t="str">
        <f>IF($D202,Analiza_Całość!I202,"")</f>
        <v/>
      </c>
      <c r="L202" s="40" t="str">
        <f>IF($D202,Analiza_Całość!J202,"")</f>
        <v/>
      </c>
      <c r="M202" s="17" t="str">
        <f>IF($D202,Analiza_Całość!K202,"")</f>
        <v/>
      </c>
      <c r="N202" s="39" t="str">
        <f>IF($D202,Analiza_Całość!L202,"")</f>
        <v/>
      </c>
    </row>
    <row r="203" spans="2:14" x14ac:dyDescent="0.3">
      <c r="B203" s="21">
        <f>BETAW20T!B202</f>
        <v>44123</v>
      </c>
      <c r="C203" s="74">
        <f t="shared" si="59"/>
        <v>0</v>
      </c>
      <c r="D203" s="73">
        <f t="shared" si="60"/>
        <v>0</v>
      </c>
      <c r="E203" s="46" t="str">
        <f>IF($D203,IF($D204,Analiza_Całość!C203/Analiza_Całość!C204*E204,100),"")</f>
        <v/>
      </c>
      <c r="F203" s="45" t="str">
        <f>IF($D203,IF($D204,Analiza_Całość!D203/Analiza_Całość!D204*F204,100),"")</f>
        <v/>
      </c>
      <c r="G203" s="41" t="str">
        <f t="shared" si="61"/>
        <v/>
      </c>
      <c r="H203" s="44" t="str">
        <f>IF($C203,Analiza_Całość!F203,"")</f>
        <v/>
      </c>
      <c r="I203" s="43" t="str">
        <f>IF($C203,Analiza_Całość!G203,"")</f>
        <v/>
      </c>
      <c r="J203" s="42" t="str">
        <f t="shared" si="62"/>
        <v/>
      </c>
      <c r="K203" s="41" t="str">
        <f>IF($D203,Analiza_Całość!I203,"")</f>
        <v/>
      </c>
      <c r="L203" s="40" t="str">
        <f>IF($D203,Analiza_Całość!J203,"")</f>
        <v/>
      </c>
      <c r="M203" s="17" t="str">
        <f>IF($D203,Analiza_Całość!K203,"")</f>
        <v/>
      </c>
      <c r="N203" s="39" t="str">
        <f>IF($D203,Analiza_Całość!L203,"")</f>
        <v/>
      </c>
    </row>
    <row r="204" spans="2:14" x14ac:dyDescent="0.3">
      <c r="B204" s="21">
        <f>BETAW20T!B203</f>
        <v>44120</v>
      </c>
      <c r="C204" s="74">
        <f t="shared" si="59"/>
        <v>0</v>
      </c>
      <c r="D204" s="73">
        <f t="shared" si="60"/>
        <v>0</v>
      </c>
      <c r="E204" s="46" t="str">
        <f>IF($D204,IF($D205,Analiza_Całość!C204/Analiza_Całość!C205*E205,100),"")</f>
        <v/>
      </c>
      <c r="F204" s="45" t="str">
        <f>IF($D204,IF($D205,Analiza_Całość!D204/Analiza_Całość!D205*F205,100),"")</f>
        <v/>
      </c>
      <c r="G204" s="41" t="str">
        <f t="shared" si="61"/>
        <v/>
      </c>
      <c r="H204" s="44" t="str">
        <f>IF($C204,Analiza_Całość!F204,"")</f>
        <v/>
      </c>
      <c r="I204" s="43" t="str">
        <f>IF($C204,Analiza_Całość!G204,"")</f>
        <v/>
      </c>
      <c r="J204" s="42" t="str">
        <f t="shared" si="62"/>
        <v/>
      </c>
      <c r="K204" s="41" t="str">
        <f>IF($D204,Analiza_Całość!I204,"")</f>
        <v/>
      </c>
      <c r="L204" s="40" t="str">
        <f>IF($D204,Analiza_Całość!J204,"")</f>
        <v/>
      </c>
      <c r="M204" s="17" t="str">
        <f>IF($D204,Analiza_Całość!K204,"")</f>
        <v/>
      </c>
      <c r="N204" s="39" t="str">
        <f>IF($D204,Analiza_Całość!L204,"")</f>
        <v/>
      </c>
    </row>
    <row r="205" spans="2:14" x14ac:dyDescent="0.3">
      <c r="B205" s="21">
        <f>BETAW20T!B204</f>
        <v>44119</v>
      </c>
      <c r="C205" s="74">
        <f t="shared" si="59"/>
        <v>0</v>
      </c>
      <c r="D205" s="73">
        <f t="shared" si="60"/>
        <v>0</v>
      </c>
      <c r="E205" s="46" t="str">
        <f>IF($D205,IF($D206,Analiza_Całość!C205/Analiza_Całość!C206*E206,100),"")</f>
        <v/>
      </c>
      <c r="F205" s="45" t="str">
        <f>IF($D205,IF($D206,Analiza_Całość!D205/Analiza_Całość!D206*F206,100),"")</f>
        <v/>
      </c>
      <c r="G205" s="41" t="str">
        <f t="shared" si="61"/>
        <v/>
      </c>
      <c r="H205" s="44" t="str">
        <f>IF($C205,Analiza_Całość!F205,"")</f>
        <v/>
      </c>
      <c r="I205" s="43" t="str">
        <f>IF($C205,Analiza_Całość!G205,"")</f>
        <v/>
      </c>
      <c r="J205" s="42" t="str">
        <f t="shared" si="62"/>
        <v/>
      </c>
      <c r="K205" s="41" t="str">
        <f>IF($D205,Analiza_Całość!I205,"")</f>
        <v/>
      </c>
      <c r="L205" s="40" t="str">
        <f>IF($D205,Analiza_Całość!J205,"")</f>
        <v/>
      </c>
      <c r="M205" s="17" t="str">
        <f>IF($D205,Analiza_Całość!K205,"")</f>
        <v/>
      </c>
      <c r="N205" s="39" t="str">
        <f>IF($D205,Analiza_Całość!L205,"")</f>
        <v/>
      </c>
    </row>
    <row r="206" spans="2:14" x14ac:dyDescent="0.3">
      <c r="B206" s="21">
        <f>BETAW20T!B205</f>
        <v>44118</v>
      </c>
      <c r="C206" s="74">
        <f t="shared" si="59"/>
        <v>0</v>
      </c>
      <c r="D206" s="73">
        <f t="shared" si="60"/>
        <v>0</v>
      </c>
      <c r="E206" s="46" t="str">
        <f>IF($D206,IF($D207,Analiza_Całość!C206/Analiza_Całość!C207*E207,100),"")</f>
        <v/>
      </c>
      <c r="F206" s="45" t="str">
        <f>IF($D206,IF($D207,Analiza_Całość!D206/Analiza_Całość!D207*F207,100),"")</f>
        <v/>
      </c>
      <c r="G206" s="41" t="str">
        <f t="shared" si="61"/>
        <v/>
      </c>
      <c r="H206" s="44" t="str">
        <f>IF($C206,Analiza_Całość!F206,"")</f>
        <v/>
      </c>
      <c r="I206" s="43" t="str">
        <f>IF($C206,Analiza_Całość!G206,"")</f>
        <v/>
      </c>
      <c r="J206" s="42" t="str">
        <f t="shared" si="62"/>
        <v/>
      </c>
      <c r="K206" s="41" t="str">
        <f>IF($D206,Analiza_Całość!I206,"")</f>
        <v/>
      </c>
      <c r="L206" s="40" t="str">
        <f>IF($D206,Analiza_Całość!J206,"")</f>
        <v/>
      </c>
      <c r="M206" s="17" t="str">
        <f>IF($D206,Analiza_Całość!K206,"")</f>
        <v/>
      </c>
      <c r="N206" s="39" t="str">
        <f>IF($D206,Analiza_Całość!L206,"")</f>
        <v/>
      </c>
    </row>
    <row r="207" spans="2:14" x14ac:dyDescent="0.3">
      <c r="B207" s="21">
        <f>BETAW20T!B206</f>
        <v>44117</v>
      </c>
      <c r="C207" s="74">
        <f t="shared" si="59"/>
        <v>0</v>
      </c>
      <c r="D207" s="73">
        <f t="shared" si="60"/>
        <v>0</v>
      </c>
      <c r="E207" s="46" t="str">
        <f>IF($D207,IF($D208,Analiza_Całość!C207/Analiza_Całość!C208*E208,100),"")</f>
        <v/>
      </c>
      <c r="F207" s="45" t="str">
        <f>IF($D207,IF($D208,Analiza_Całość!D207/Analiza_Całość!D208*F208,100),"")</f>
        <v/>
      </c>
      <c r="G207" s="41" t="str">
        <f t="shared" si="61"/>
        <v/>
      </c>
      <c r="H207" s="44" t="str">
        <f>IF($C207,Analiza_Całość!F207,"")</f>
        <v/>
      </c>
      <c r="I207" s="43" t="str">
        <f>IF($C207,Analiza_Całość!G207,"")</f>
        <v/>
      </c>
      <c r="J207" s="42" t="str">
        <f t="shared" si="62"/>
        <v/>
      </c>
      <c r="K207" s="41" t="str">
        <f>IF($D207,Analiza_Całość!I207,"")</f>
        <v/>
      </c>
      <c r="L207" s="40" t="str">
        <f>IF($D207,Analiza_Całość!J207,"")</f>
        <v/>
      </c>
      <c r="M207" s="17" t="str">
        <f>IF($D207,Analiza_Całość!K207,"")</f>
        <v/>
      </c>
      <c r="N207" s="39" t="str">
        <f>IF($D207,Analiza_Całość!L207,"")</f>
        <v/>
      </c>
    </row>
    <row r="208" spans="2:14" x14ac:dyDescent="0.3">
      <c r="B208" s="21">
        <f>BETAW20T!B207</f>
        <v>44116</v>
      </c>
      <c r="C208" s="74">
        <f t="shared" si="59"/>
        <v>0</v>
      </c>
      <c r="D208" s="73">
        <f t="shared" si="60"/>
        <v>0</v>
      </c>
      <c r="E208" s="46" t="str">
        <f>IF($D208,IF($D209,Analiza_Całość!C208/Analiza_Całość!C209*E209,100),"")</f>
        <v/>
      </c>
      <c r="F208" s="45" t="str">
        <f>IF($D208,IF($D209,Analiza_Całość!D208/Analiza_Całość!D209*F209,100),"")</f>
        <v/>
      </c>
      <c r="G208" s="41" t="str">
        <f t="shared" si="61"/>
        <v/>
      </c>
      <c r="H208" s="44" t="str">
        <f>IF($C208,Analiza_Całość!F208,"")</f>
        <v/>
      </c>
      <c r="I208" s="43" t="str">
        <f>IF($C208,Analiza_Całość!G208,"")</f>
        <v/>
      </c>
      <c r="J208" s="42" t="str">
        <f t="shared" si="62"/>
        <v/>
      </c>
      <c r="K208" s="41" t="str">
        <f>IF($D208,Analiza_Całość!I208,"")</f>
        <v/>
      </c>
      <c r="L208" s="40" t="str">
        <f>IF($D208,Analiza_Całość!J208,"")</f>
        <v/>
      </c>
      <c r="M208" s="17" t="str">
        <f>IF($D208,Analiza_Całość!K208,"")</f>
        <v/>
      </c>
      <c r="N208" s="39" t="str">
        <f>IF($D208,Analiza_Całość!L208,"")</f>
        <v/>
      </c>
    </row>
    <row r="209" spans="2:14" x14ac:dyDescent="0.3">
      <c r="B209" s="21">
        <f>BETAW20T!B208</f>
        <v>44113</v>
      </c>
      <c r="C209" s="74">
        <f t="shared" ref="C209:C213" si="63">IF(AND(D209,D210),1,0)</f>
        <v>0</v>
      </c>
      <c r="D209" s="73">
        <f t="shared" ref="D209:D213" si="64">IF(AND($B209&gt;=$E$3,OR($B209&lt;=$E$4,$B210&lt;$E$4)),1,0)</f>
        <v>0</v>
      </c>
      <c r="E209" s="46" t="str">
        <f>IF($D209,IF($D210,Analiza_Całość!C209/Analiza_Całość!C210*E210,100),"")</f>
        <v/>
      </c>
      <c r="F209" s="45" t="str">
        <f>IF($D209,IF($D210,Analiza_Całość!D209/Analiza_Całość!D210*F210,100),"")</f>
        <v/>
      </c>
      <c r="G209" s="41" t="str">
        <f t="shared" ref="G209:G213" si="65">IF($D209,(F209/E209-1)*100,"")</f>
        <v/>
      </c>
      <c r="H209" s="44" t="str">
        <f>IF($C209,Analiza_Całość!F209,"")</f>
        <v/>
      </c>
      <c r="I209" s="43" t="str">
        <f>IF($C209,Analiza_Całość!G209,"")</f>
        <v/>
      </c>
      <c r="J209" s="42" t="str">
        <f t="shared" ref="J209:J213" si="66">IF($C209,I209-H209,"")</f>
        <v/>
      </c>
      <c r="K209" s="41" t="str">
        <f>IF($D209,Analiza_Całość!I209,"")</f>
        <v/>
      </c>
      <c r="L209" s="40" t="str">
        <f>IF($D209,Analiza_Całość!J209,"")</f>
        <v/>
      </c>
      <c r="M209" s="17" t="str">
        <f>IF($D209,Analiza_Całość!K209,"")</f>
        <v/>
      </c>
      <c r="N209" s="39" t="str">
        <f>IF($D209,Analiza_Całość!L209,"")</f>
        <v/>
      </c>
    </row>
    <row r="210" spans="2:14" x14ac:dyDescent="0.3">
      <c r="B210" s="21">
        <f>BETAW20T!B209</f>
        <v>44112</v>
      </c>
      <c r="C210" s="74">
        <f t="shared" si="63"/>
        <v>0</v>
      </c>
      <c r="D210" s="73">
        <f t="shared" si="64"/>
        <v>0</v>
      </c>
      <c r="E210" s="46" t="str">
        <f>IF($D210,IF($D211,Analiza_Całość!C210/Analiza_Całość!C211*E211,100),"")</f>
        <v/>
      </c>
      <c r="F210" s="45" t="str">
        <f>IF($D210,IF($D211,Analiza_Całość!D210/Analiza_Całość!D211*F211,100),"")</f>
        <v/>
      </c>
      <c r="G210" s="41" t="str">
        <f t="shared" si="65"/>
        <v/>
      </c>
      <c r="H210" s="44" t="str">
        <f>IF($C210,Analiza_Całość!F210,"")</f>
        <v/>
      </c>
      <c r="I210" s="43" t="str">
        <f>IF($C210,Analiza_Całość!G210,"")</f>
        <v/>
      </c>
      <c r="J210" s="42" t="str">
        <f t="shared" si="66"/>
        <v/>
      </c>
      <c r="K210" s="41" t="str">
        <f>IF($D210,Analiza_Całość!I210,"")</f>
        <v/>
      </c>
      <c r="L210" s="40" t="str">
        <f>IF($D210,Analiza_Całość!J210,"")</f>
        <v/>
      </c>
      <c r="M210" s="17" t="str">
        <f>IF($D210,Analiza_Całość!K210,"")</f>
        <v/>
      </c>
      <c r="N210" s="39" t="str">
        <f>IF($D210,Analiza_Całość!L210,"")</f>
        <v/>
      </c>
    </row>
    <row r="211" spans="2:14" x14ac:dyDescent="0.3">
      <c r="B211" s="21">
        <f>BETAW20T!B210</f>
        <v>44111</v>
      </c>
      <c r="C211" s="74">
        <f t="shared" si="63"/>
        <v>0</v>
      </c>
      <c r="D211" s="73">
        <f t="shared" si="64"/>
        <v>0</v>
      </c>
      <c r="E211" s="46" t="str">
        <f>IF($D211,IF($D212,Analiza_Całość!C211/Analiza_Całość!C212*E212,100),"")</f>
        <v/>
      </c>
      <c r="F211" s="45" t="str">
        <f>IF($D211,IF($D212,Analiza_Całość!D211/Analiza_Całość!D212*F212,100),"")</f>
        <v/>
      </c>
      <c r="G211" s="41" t="str">
        <f t="shared" si="65"/>
        <v/>
      </c>
      <c r="H211" s="44" t="str">
        <f>IF($C211,Analiza_Całość!F211,"")</f>
        <v/>
      </c>
      <c r="I211" s="43" t="str">
        <f>IF($C211,Analiza_Całość!G211,"")</f>
        <v/>
      </c>
      <c r="J211" s="42" t="str">
        <f t="shared" si="66"/>
        <v/>
      </c>
      <c r="K211" s="41" t="str">
        <f>IF($D211,Analiza_Całość!I211,"")</f>
        <v/>
      </c>
      <c r="L211" s="40" t="str">
        <f>IF($D211,Analiza_Całość!J211,"")</f>
        <v/>
      </c>
      <c r="M211" s="17" t="str">
        <f>IF($D211,Analiza_Całość!K211,"")</f>
        <v/>
      </c>
      <c r="N211" s="39" t="str">
        <f>IF($D211,Analiza_Całość!L211,"")</f>
        <v/>
      </c>
    </row>
    <row r="212" spans="2:14" x14ac:dyDescent="0.3">
      <c r="B212" s="21">
        <f>BETAW20T!B211</f>
        <v>44110</v>
      </c>
      <c r="C212" s="74">
        <f t="shared" si="63"/>
        <v>0</v>
      </c>
      <c r="D212" s="73">
        <f t="shared" si="64"/>
        <v>0</v>
      </c>
      <c r="E212" s="46" t="str">
        <f>IF($D212,IF($D213,Analiza_Całość!C212/Analiza_Całość!C213*E213,100),"")</f>
        <v/>
      </c>
      <c r="F212" s="45" t="str">
        <f>IF($D212,IF($D213,Analiza_Całość!D212/Analiza_Całość!D213*F213,100),"")</f>
        <v/>
      </c>
      <c r="G212" s="41" t="str">
        <f t="shared" si="65"/>
        <v/>
      </c>
      <c r="H212" s="44" t="str">
        <f>IF($C212,Analiza_Całość!F212,"")</f>
        <v/>
      </c>
      <c r="I212" s="43" t="str">
        <f>IF($C212,Analiza_Całość!G212,"")</f>
        <v/>
      </c>
      <c r="J212" s="42" t="str">
        <f t="shared" si="66"/>
        <v/>
      </c>
      <c r="K212" s="41" t="str">
        <f>IF($D212,Analiza_Całość!I212,"")</f>
        <v/>
      </c>
      <c r="L212" s="40" t="str">
        <f>IF($D212,Analiza_Całość!J212,"")</f>
        <v/>
      </c>
      <c r="M212" s="17" t="str">
        <f>IF($D212,Analiza_Całość!K212,"")</f>
        <v/>
      </c>
      <c r="N212" s="39" t="str">
        <f>IF($D212,Analiza_Całość!L212,"")</f>
        <v/>
      </c>
    </row>
    <row r="213" spans="2:14" x14ac:dyDescent="0.3">
      <c r="B213" s="21">
        <f>BETAW20T!B212</f>
        <v>44109</v>
      </c>
      <c r="C213" s="74">
        <f t="shared" si="63"/>
        <v>0</v>
      </c>
      <c r="D213" s="73">
        <f t="shared" si="64"/>
        <v>0</v>
      </c>
      <c r="E213" s="46" t="str">
        <f>IF($D213,IF($D214,Analiza_Całość!C213/Analiza_Całość!C214*E214,100),"")</f>
        <v/>
      </c>
      <c r="F213" s="45" t="str">
        <f>IF($D213,IF($D214,Analiza_Całość!D213/Analiza_Całość!D214*F214,100),"")</f>
        <v/>
      </c>
      <c r="G213" s="41" t="str">
        <f t="shared" si="65"/>
        <v/>
      </c>
      <c r="H213" s="44" t="str">
        <f>IF($C213,Analiza_Całość!F213,"")</f>
        <v/>
      </c>
      <c r="I213" s="43" t="str">
        <f>IF($C213,Analiza_Całość!G213,"")</f>
        <v/>
      </c>
      <c r="J213" s="42" t="str">
        <f t="shared" si="66"/>
        <v/>
      </c>
      <c r="K213" s="41" t="str">
        <f>IF($D213,Analiza_Całość!I213,"")</f>
        <v/>
      </c>
      <c r="L213" s="40" t="str">
        <f>IF($D213,Analiza_Całość!J213,"")</f>
        <v/>
      </c>
      <c r="M213" s="17" t="str">
        <f>IF($D213,Analiza_Całość!K213,"")</f>
        <v/>
      </c>
      <c r="N213" s="39" t="str">
        <f>IF($D213,Analiza_Całość!L213,"")</f>
        <v/>
      </c>
    </row>
    <row r="214" spans="2:14" x14ac:dyDescent="0.3">
      <c r="B214" s="21">
        <f>BETAW20T!B213</f>
        <v>44106</v>
      </c>
      <c r="C214" s="74">
        <f t="shared" ref="C214:C218" si="67">IF(AND(D214,D215),1,0)</f>
        <v>0</v>
      </c>
      <c r="D214" s="73">
        <f t="shared" ref="D214:D218" si="68">IF(AND($B214&gt;=$E$3,OR($B214&lt;=$E$4,$B215&lt;$E$4)),1,0)</f>
        <v>0</v>
      </c>
      <c r="E214" s="46" t="str">
        <f>IF($D214,IF($D215,Analiza_Całość!C214/Analiza_Całość!C215*E215,100),"")</f>
        <v/>
      </c>
      <c r="F214" s="45" t="str">
        <f>IF($D214,IF($D215,Analiza_Całość!D214/Analiza_Całość!D215*F215,100),"")</f>
        <v/>
      </c>
      <c r="G214" s="41" t="str">
        <f t="shared" ref="G214:G218" si="69">IF($D214,(F214/E214-1)*100,"")</f>
        <v/>
      </c>
      <c r="H214" s="44" t="str">
        <f>IF($C214,Analiza_Całość!F214,"")</f>
        <v/>
      </c>
      <c r="I214" s="43" t="str">
        <f>IF($C214,Analiza_Całość!G214,"")</f>
        <v/>
      </c>
      <c r="J214" s="42" t="str">
        <f t="shared" ref="J214:J218" si="70">IF($C214,I214-H214,"")</f>
        <v/>
      </c>
      <c r="K214" s="41" t="str">
        <f>IF($D214,Analiza_Całość!I214,"")</f>
        <v/>
      </c>
      <c r="L214" s="40" t="str">
        <f>IF($D214,Analiza_Całość!J214,"")</f>
        <v/>
      </c>
      <c r="M214" s="17" t="str">
        <f>IF($D214,Analiza_Całość!K214,"")</f>
        <v/>
      </c>
      <c r="N214" s="39" t="str">
        <f>IF($D214,Analiza_Całość!L214,"")</f>
        <v/>
      </c>
    </row>
    <row r="215" spans="2:14" x14ac:dyDescent="0.3">
      <c r="B215" s="21">
        <f>BETAW20T!B214</f>
        <v>44105</v>
      </c>
      <c r="C215" s="74">
        <f t="shared" si="67"/>
        <v>0</v>
      </c>
      <c r="D215" s="73">
        <f t="shared" si="68"/>
        <v>0</v>
      </c>
      <c r="E215" s="46" t="str">
        <f>IF($D215,IF($D216,Analiza_Całość!C215/Analiza_Całość!C216*E216,100),"")</f>
        <v/>
      </c>
      <c r="F215" s="45" t="str">
        <f>IF($D215,IF($D216,Analiza_Całość!D215/Analiza_Całość!D216*F216,100),"")</f>
        <v/>
      </c>
      <c r="G215" s="41" t="str">
        <f t="shared" si="69"/>
        <v/>
      </c>
      <c r="H215" s="44" t="str">
        <f>IF($C215,Analiza_Całość!F215,"")</f>
        <v/>
      </c>
      <c r="I215" s="43" t="str">
        <f>IF($C215,Analiza_Całość!G215,"")</f>
        <v/>
      </c>
      <c r="J215" s="42" t="str">
        <f t="shared" si="70"/>
        <v/>
      </c>
      <c r="K215" s="41" t="str">
        <f>IF($D215,Analiza_Całość!I215,"")</f>
        <v/>
      </c>
      <c r="L215" s="40" t="str">
        <f>IF($D215,Analiza_Całość!J215,"")</f>
        <v/>
      </c>
      <c r="M215" s="17" t="str">
        <f>IF($D215,Analiza_Całość!K215,"")</f>
        <v/>
      </c>
      <c r="N215" s="39" t="str">
        <f>IF($D215,Analiza_Całość!L215,"")</f>
        <v/>
      </c>
    </row>
    <row r="216" spans="2:14" x14ac:dyDescent="0.3">
      <c r="B216" s="21">
        <f>BETAW20T!B215</f>
        <v>44104</v>
      </c>
      <c r="C216" s="74">
        <f t="shared" si="67"/>
        <v>0</v>
      </c>
      <c r="D216" s="73">
        <f t="shared" si="68"/>
        <v>0</v>
      </c>
      <c r="E216" s="46" t="str">
        <f>IF($D216,IF($D217,Analiza_Całość!C216/Analiza_Całość!C217*E217,100),"")</f>
        <v/>
      </c>
      <c r="F216" s="45" t="str">
        <f>IF($D216,IF($D217,Analiza_Całość!D216/Analiza_Całość!D217*F217,100),"")</f>
        <v/>
      </c>
      <c r="G216" s="41" t="str">
        <f t="shared" si="69"/>
        <v/>
      </c>
      <c r="H216" s="44" t="str">
        <f>IF($C216,Analiza_Całość!F216,"")</f>
        <v/>
      </c>
      <c r="I216" s="43" t="str">
        <f>IF($C216,Analiza_Całość!G216,"")</f>
        <v/>
      </c>
      <c r="J216" s="42" t="str">
        <f t="shared" si="70"/>
        <v/>
      </c>
      <c r="K216" s="41" t="str">
        <f>IF($D216,Analiza_Całość!I216,"")</f>
        <v/>
      </c>
      <c r="L216" s="40" t="str">
        <f>IF($D216,Analiza_Całość!J216,"")</f>
        <v/>
      </c>
      <c r="M216" s="17" t="str">
        <f>IF($D216,Analiza_Całość!K216,"")</f>
        <v/>
      </c>
      <c r="N216" s="39" t="str">
        <f>IF($D216,Analiza_Całość!L216,"")</f>
        <v/>
      </c>
    </row>
    <row r="217" spans="2:14" x14ac:dyDescent="0.3">
      <c r="B217" s="21">
        <f>BETAW20T!B216</f>
        <v>44103</v>
      </c>
      <c r="C217" s="74">
        <f t="shared" si="67"/>
        <v>0</v>
      </c>
      <c r="D217" s="73">
        <f t="shared" si="68"/>
        <v>0</v>
      </c>
      <c r="E217" s="46" t="str">
        <f>IF($D217,IF($D218,Analiza_Całość!C217/Analiza_Całość!C218*E218,100),"")</f>
        <v/>
      </c>
      <c r="F217" s="45" t="str">
        <f>IF($D217,IF($D218,Analiza_Całość!D217/Analiza_Całość!D218*F218,100),"")</f>
        <v/>
      </c>
      <c r="G217" s="41" t="str">
        <f t="shared" si="69"/>
        <v/>
      </c>
      <c r="H217" s="44" t="str">
        <f>IF($C217,Analiza_Całość!F217,"")</f>
        <v/>
      </c>
      <c r="I217" s="43" t="str">
        <f>IF($C217,Analiza_Całość!G217,"")</f>
        <v/>
      </c>
      <c r="J217" s="42" t="str">
        <f t="shared" si="70"/>
        <v/>
      </c>
      <c r="K217" s="41" t="str">
        <f>IF($D217,Analiza_Całość!I217,"")</f>
        <v/>
      </c>
      <c r="L217" s="40" t="str">
        <f>IF($D217,Analiza_Całość!J217,"")</f>
        <v/>
      </c>
      <c r="M217" s="17" t="str">
        <f>IF($D217,Analiza_Całość!K217,"")</f>
        <v/>
      </c>
      <c r="N217" s="39" t="str">
        <f>IF($D217,Analiza_Całość!L217,"")</f>
        <v/>
      </c>
    </row>
    <row r="218" spans="2:14" x14ac:dyDescent="0.3">
      <c r="B218" s="21">
        <f>BETAW20T!B217</f>
        <v>44102</v>
      </c>
      <c r="C218" s="74">
        <f t="shared" si="67"/>
        <v>0</v>
      </c>
      <c r="D218" s="73">
        <f t="shared" si="68"/>
        <v>0</v>
      </c>
      <c r="E218" s="46" t="str">
        <f>IF($D218,IF($D219,Analiza_Całość!C218/Analiza_Całość!C219*E219,100),"")</f>
        <v/>
      </c>
      <c r="F218" s="45" t="str">
        <f>IF($D218,IF($D219,Analiza_Całość!D218/Analiza_Całość!D219*F219,100),"")</f>
        <v/>
      </c>
      <c r="G218" s="41" t="str">
        <f t="shared" si="69"/>
        <v/>
      </c>
      <c r="H218" s="44" t="str">
        <f>IF($C218,Analiza_Całość!F218,"")</f>
        <v/>
      </c>
      <c r="I218" s="43" t="str">
        <f>IF($C218,Analiza_Całość!G218,"")</f>
        <v/>
      </c>
      <c r="J218" s="42" t="str">
        <f t="shared" si="70"/>
        <v/>
      </c>
      <c r="K218" s="41" t="str">
        <f>IF($D218,Analiza_Całość!I218,"")</f>
        <v/>
      </c>
      <c r="L218" s="40" t="str">
        <f>IF($D218,Analiza_Całość!J218,"")</f>
        <v/>
      </c>
      <c r="M218" s="17" t="str">
        <f>IF($D218,Analiza_Całość!K218,"")</f>
        <v/>
      </c>
      <c r="N218" s="39" t="str">
        <f>IF($D218,Analiza_Całość!L218,"")</f>
        <v/>
      </c>
    </row>
    <row r="219" spans="2:14" x14ac:dyDescent="0.3">
      <c r="B219" s="21">
        <f>BETAW20T!B218</f>
        <v>44099</v>
      </c>
      <c r="C219" s="74">
        <f t="shared" ref="C219:C223" si="71">IF(AND(D219,D220),1,0)</f>
        <v>0</v>
      </c>
      <c r="D219" s="73">
        <f t="shared" ref="D219:D223" si="72">IF(AND($B219&gt;=$E$3,OR($B219&lt;=$E$4,$B220&lt;$E$4)),1,0)</f>
        <v>0</v>
      </c>
      <c r="E219" s="46" t="str">
        <f>IF($D219,IF($D220,Analiza_Całość!C219/Analiza_Całość!C220*E220,100),"")</f>
        <v/>
      </c>
      <c r="F219" s="45" t="str">
        <f>IF($D219,IF($D220,Analiza_Całość!D219/Analiza_Całość!D220*F220,100),"")</f>
        <v/>
      </c>
      <c r="G219" s="41" t="str">
        <f t="shared" ref="G219:G223" si="73">IF($D219,(F219/E219-1)*100,"")</f>
        <v/>
      </c>
      <c r="H219" s="44" t="str">
        <f>IF($C219,Analiza_Całość!F219,"")</f>
        <v/>
      </c>
      <c r="I219" s="43" t="str">
        <f>IF($C219,Analiza_Całość!G219,"")</f>
        <v/>
      </c>
      <c r="J219" s="42" t="str">
        <f t="shared" ref="J219:J223" si="74">IF($C219,I219-H219,"")</f>
        <v/>
      </c>
      <c r="K219" s="41" t="str">
        <f>IF($D219,Analiza_Całość!I219,"")</f>
        <v/>
      </c>
      <c r="L219" s="40" t="str">
        <f>IF($D219,Analiza_Całość!J219,"")</f>
        <v/>
      </c>
      <c r="M219" s="17" t="str">
        <f>IF($D219,Analiza_Całość!K219,"")</f>
        <v/>
      </c>
      <c r="N219" s="39" t="str">
        <f>IF($D219,Analiza_Całość!L219,"")</f>
        <v/>
      </c>
    </row>
    <row r="220" spans="2:14" x14ac:dyDescent="0.3">
      <c r="B220" s="21">
        <f>BETAW20T!B219</f>
        <v>44098</v>
      </c>
      <c r="C220" s="74">
        <f t="shared" si="71"/>
        <v>0</v>
      </c>
      <c r="D220" s="73">
        <f t="shared" si="72"/>
        <v>0</v>
      </c>
      <c r="E220" s="46" t="str">
        <f>IF($D220,IF($D221,Analiza_Całość!C220/Analiza_Całość!C221*E221,100),"")</f>
        <v/>
      </c>
      <c r="F220" s="45" t="str">
        <f>IF($D220,IF($D221,Analiza_Całość!D220/Analiza_Całość!D221*F221,100),"")</f>
        <v/>
      </c>
      <c r="G220" s="41" t="str">
        <f t="shared" si="73"/>
        <v/>
      </c>
      <c r="H220" s="44" t="str">
        <f>IF($C220,Analiza_Całość!F220,"")</f>
        <v/>
      </c>
      <c r="I220" s="43" t="str">
        <f>IF($C220,Analiza_Całość!G220,"")</f>
        <v/>
      </c>
      <c r="J220" s="42" t="str">
        <f t="shared" si="74"/>
        <v/>
      </c>
      <c r="K220" s="41" t="str">
        <f>IF($D220,Analiza_Całość!I220,"")</f>
        <v/>
      </c>
      <c r="L220" s="40" t="str">
        <f>IF($D220,Analiza_Całość!J220,"")</f>
        <v/>
      </c>
      <c r="M220" s="17" t="str">
        <f>IF($D220,Analiza_Całość!K220,"")</f>
        <v/>
      </c>
      <c r="N220" s="39" t="str">
        <f>IF($D220,Analiza_Całość!L220,"")</f>
        <v/>
      </c>
    </row>
    <row r="221" spans="2:14" x14ac:dyDescent="0.3">
      <c r="B221" s="21">
        <f>BETAW20T!B220</f>
        <v>44097</v>
      </c>
      <c r="C221" s="74">
        <f t="shared" si="71"/>
        <v>0</v>
      </c>
      <c r="D221" s="73">
        <f t="shared" si="72"/>
        <v>0</v>
      </c>
      <c r="E221" s="46" t="str">
        <f>IF($D221,IF($D222,Analiza_Całość!C221/Analiza_Całość!C222*E222,100),"")</f>
        <v/>
      </c>
      <c r="F221" s="45" t="str">
        <f>IF($D221,IF($D222,Analiza_Całość!D221/Analiza_Całość!D222*F222,100),"")</f>
        <v/>
      </c>
      <c r="G221" s="41" t="str">
        <f t="shared" si="73"/>
        <v/>
      </c>
      <c r="H221" s="44" t="str">
        <f>IF($C221,Analiza_Całość!F221,"")</f>
        <v/>
      </c>
      <c r="I221" s="43" t="str">
        <f>IF($C221,Analiza_Całość!G221,"")</f>
        <v/>
      </c>
      <c r="J221" s="42" t="str">
        <f t="shared" si="74"/>
        <v/>
      </c>
      <c r="K221" s="41" t="str">
        <f>IF($D221,Analiza_Całość!I221,"")</f>
        <v/>
      </c>
      <c r="L221" s="40" t="str">
        <f>IF($D221,Analiza_Całość!J221,"")</f>
        <v/>
      </c>
      <c r="M221" s="17" t="str">
        <f>IF($D221,Analiza_Całość!K221,"")</f>
        <v/>
      </c>
      <c r="N221" s="39" t="str">
        <f>IF($D221,Analiza_Całość!L221,"")</f>
        <v/>
      </c>
    </row>
    <row r="222" spans="2:14" x14ac:dyDescent="0.3">
      <c r="B222" s="21">
        <f>BETAW20T!B221</f>
        <v>44096</v>
      </c>
      <c r="C222" s="74">
        <f t="shared" si="71"/>
        <v>0</v>
      </c>
      <c r="D222" s="73">
        <f t="shared" si="72"/>
        <v>0</v>
      </c>
      <c r="E222" s="46" t="str">
        <f>IF($D222,IF($D223,Analiza_Całość!C222/Analiza_Całość!C223*E223,100),"")</f>
        <v/>
      </c>
      <c r="F222" s="45" t="str">
        <f>IF($D222,IF($D223,Analiza_Całość!D222/Analiza_Całość!D223*F223,100),"")</f>
        <v/>
      </c>
      <c r="G222" s="41" t="str">
        <f t="shared" si="73"/>
        <v/>
      </c>
      <c r="H222" s="44" t="str">
        <f>IF($C222,Analiza_Całość!F222,"")</f>
        <v/>
      </c>
      <c r="I222" s="43" t="str">
        <f>IF($C222,Analiza_Całość!G222,"")</f>
        <v/>
      </c>
      <c r="J222" s="42" t="str">
        <f t="shared" si="74"/>
        <v/>
      </c>
      <c r="K222" s="41" t="str">
        <f>IF($D222,Analiza_Całość!I222,"")</f>
        <v/>
      </c>
      <c r="L222" s="40" t="str">
        <f>IF($D222,Analiza_Całość!J222,"")</f>
        <v/>
      </c>
      <c r="M222" s="17" t="str">
        <f>IF($D222,Analiza_Całość!K222,"")</f>
        <v/>
      </c>
      <c r="N222" s="39" t="str">
        <f>IF($D222,Analiza_Całość!L222,"")</f>
        <v/>
      </c>
    </row>
    <row r="223" spans="2:14" x14ac:dyDescent="0.3">
      <c r="B223" s="21">
        <f>BETAW20T!B222</f>
        <v>44095</v>
      </c>
      <c r="C223" s="74">
        <f t="shared" si="71"/>
        <v>0</v>
      </c>
      <c r="D223" s="73">
        <f t="shared" si="72"/>
        <v>0</v>
      </c>
      <c r="E223" s="46" t="str">
        <f>IF($D223,IF($D224,Analiza_Całość!C223/Analiza_Całość!C224*E224,100),"")</f>
        <v/>
      </c>
      <c r="F223" s="45" t="str">
        <f>IF($D223,IF($D224,Analiza_Całość!D223/Analiza_Całość!D224*F224,100),"")</f>
        <v/>
      </c>
      <c r="G223" s="41" t="str">
        <f t="shared" si="73"/>
        <v/>
      </c>
      <c r="H223" s="44" t="str">
        <f>IF($C223,Analiza_Całość!F223,"")</f>
        <v/>
      </c>
      <c r="I223" s="43" t="str">
        <f>IF($C223,Analiza_Całość!G223,"")</f>
        <v/>
      </c>
      <c r="J223" s="42" t="str">
        <f t="shared" si="74"/>
        <v/>
      </c>
      <c r="K223" s="41" t="str">
        <f>IF($D223,Analiza_Całość!I223,"")</f>
        <v/>
      </c>
      <c r="L223" s="40" t="str">
        <f>IF($D223,Analiza_Całość!J223,"")</f>
        <v/>
      </c>
      <c r="M223" s="17" t="str">
        <f>IF($D223,Analiza_Całość!K223,"")</f>
        <v/>
      </c>
      <c r="N223" s="39" t="str">
        <f>IF($D223,Analiza_Całość!L223,"")</f>
        <v/>
      </c>
    </row>
    <row r="224" spans="2:14" x14ac:dyDescent="0.3">
      <c r="B224" s="21">
        <f>BETAW20T!B223</f>
        <v>44092</v>
      </c>
      <c r="C224" s="74">
        <f t="shared" ref="C224:C243" si="75">IF(AND(D224,D225),1,0)</f>
        <v>0</v>
      </c>
      <c r="D224" s="73">
        <f t="shared" ref="D224:D243" si="76">IF(AND($B224&gt;=$E$3,OR($B224&lt;=$E$4,$B225&lt;$E$4)),1,0)</f>
        <v>0</v>
      </c>
      <c r="E224" s="46" t="str">
        <f>IF($D224,IF($D225,Analiza_Całość!C224/Analiza_Całość!C225*E225,100),"")</f>
        <v/>
      </c>
      <c r="F224" s="45" t="str">
        <f>IF($D224,IF($D225,Analiza_Całość!D224/Analiza_Całość!D225*F225,100),"")</f>
        <v/>
      </c>
      <c r="G224" s="41" t="str">
        <f t="shared" ref="G224:G243" si="77">IF($D224,(F224/E224-1)*100,"")</f>
        <v/>
      </c>
      <c r="H224" s="44" t="str">
        <f>IF($C224,Analiza_Całość!F224,"")</f>
        <v/>
      </c>
      <c r="I224" s="43" t="str">
        <f>IF($C224,Analiza_Całość!G224,"")</f>
        <v/>
      </c>
      <c r="J224" s="42" t="str">
        <f t="shared" ref="J224:J243" si="78">IF($C224,I224-H224,"")</f>
        <v/>
      </c>
      <c r="K224" s="41" t="str">
        <f>IF($D224,Analiza_Całość!I224,"")</f>
        <v/>
      </c>
      <c r="L224" s="40" t="str">
        <f>IF($D224,Analiza_Całość!J224,"")</f>
        <v/>
      </c>
      <c r="M224" s="17" t="str">
        <f>IF($D224,Analiza_Całość!K224,"")</f>
        <v/>
      </c>
      <c r="N224" s="39" t="str">
        <f>IF($D224,Analiza_Całość!L224,"")</f>
        <v/>
      </c>
    </row>
    <row r="225" spans="2:14" x14ac:dyDescent="0.3">
      <c r="B225" s="21">
        <f>BETAW20T!B224</f>
        <v>44091</v>
      </c>
      <c r="C225" s="74">
        <f t="shared" si="75"/>
        <v>0</v>
      </c>
      <c r="D225" s="73">
        <f t="shared" si="76"/>
        <v>0</v>
      </c>
      <c r="E225" s="46" t="str">
        <f>IF($D225,IF($D226,Analiza_Całość!C225/Analiza_Całość!C226*E226,100),"")</f>
        <v/>
      </c>
      <c r="F225" s="45" t="str">
        <f>IF($D225,IF($D226,Analiza_Całość!D225/Analiza_Całość!D226*F226,100),"")</f>
        <v/>
      </c>
      <c r="G225" s="41" t="str">
        <f t="shared" si="77"/>
        <v/>
      </c>
      <c r="H225" s="44" t="str">
        <f>IF($C225,Analiza_Całość!F225,"")</f>
        <v/>
      </c>
      <c r="I225" s="43" t="str">
        <f>IF($C225,Analiza_Całość!G225,"")</f>
        <v/>
      </c>
      <c r="J225" s="42" t="str">
        <f t="shared" si="78"/>
        <v/>
      </c>
      <c r="K225" s="41" t="str">
        <f>IF($D225,Analiza_Całość!I225,"")</f>
        <v/>
      </c>
      <c r="L225" s="40" t="str">
        <f>IF($D225,Analiza_Całość!J225,"")</f>
        <v/>
      </c>
      <c r="M225" s="17" t="str">
        <f>IF($D225,Analiza_Całość!K225,"")</f>
        <v/>
      </c>
      <c r="N225" s="39" t="str">
        <f>IF($D225,Analiza_Całość!L225,"")</f>
        <v/>
      </c>
    </row>
    <row r="226" spans="2:14" x14ac:dyDescent="0.3">
      <c r="B226" s="21">
        <f>BETAW20T!B225</f>
        <v>44090</v>
      </c>
      <c r="C226" s="74">
        <f t="shared" si="75"/>
        <v>0</v>
      </c>
      <c r="D226" s="73">
        <f t="shared" si="76"/>
        <v>0</v>
      </c>
      <c r="E226" s="46" t="str">
        <f>IF($D226,IF($D227,Analiza_Całość!C226/Analiza_Całość!C227*E227,100),"")</f>
        <v/>
      </c>
      <c r="F226" s="45" t="str">
        <f>IF($D226,IF($D227,Analiza_Całość!D226/Analiza_Całość!D227*F227,100),"")</f>
        <v/>
      </c>
      <c r="G226" s="41" t="str">
        <f t="shared" si="77"/>
        <v/>
      </c>
      <c r="H226" s="44" t="str">
        <f>IF($C226,Analiza_Całość!F226,"")</f>
        <v/>
      </c>
      <c r="I226" s="43" t="str">
        <f>IF($C226,Analiza_Całość!G226,"")</f>
        <v/>
      </c>
      <c r="J226" s="42" t="str">
        <f t="shared" si="78"/>
        <v/>
      </c>
      <c r="K226" s="41" t="str">
        <f>IF($D226,Analiza_Całość!I226,"")</f>
        <v/>
      </c>
      <c r="L226" s="40" t="str">
        <f>IF($D226,Analiza_Całość!J226,"")</f>
        <v/>
      </c>
      <c r="M226" s="17" t="str">
        <f>IF($D226,Analiza_Całość!K226,"")</f>
        <v/>
      </c>
      <c r="N226" s="39" t="str">
        <f>IF($D226,Analiza_Całość!L226,"")</f>
        <v/>
      </c>
    </row>
    <row r="227" spans="2:14" x14ac:dyDescent="0.3">
      <c r="B227" s="21">
        <f>BETAW20T!B226</f>
        <v>44089</v>
      </c>
      <c r="C227" s="74">
        <f t="shared" si="75"/>
        <v>0</v>
      </c>
      <c r="D227" s="73">
        <f t="shared" si="76"/>
        <v>0</v>
      </c>
      <c r="E227" s="46" t="str">
        <f>IF($D227,IF($D228,Analiza_Całość!C227/Analiza_Całość!C228*E228,100),"")</f>
        <v/>
      </c>
      <c r="F227" s="45" t="str">
        <f>IF($D227,IF($D228,Analiza_Całość!D227/Analiza_Całość!D228*F228,100),"")</f>
        <v/>
      </c>
      <c r="G227" s="41" t="str">
        <f t="shared" si="77"/>
        <v/>
      </c>
      <c r="H227" s="44" t="str">
        <f>IF($C227,Analiza_Całość!F227,"")</f>
        <v/>
      </c>
      <c r="I227" s="43" t="str">
        <f>IF($C227,Analiza_Całość!G227,"")</f>
        <v/>
      </c>
      <c r="J227" s="42" t="str">
        <f t="shared" si="78"/>
        <v/>
      </c>
      <c r="K227" s="41" t="str">
        <f>IF($D227,Analiza_Całość!I227,"")</f>
        <v/>
      </c>
      <c r="L227" s="40" t="str">
        <f>IF($D227,Analiza_Całość!J227,"")</f>
        <v/>
      </c>
      <c r="M227" s="17" t="str">
        <f>IF($D227,Analiza_Całość!K227,"")</f>
        <v/>
      </c>
      <c r="N227" s="39" t="str">
        <f>IF($D227,Analiza_Całość!L227,"")</f>
        <v/>
      </c>
    </row>
    <row r="228" spans="2:14" x14ac:dyDescent="0.3">
      <c r="B228" s="21">
        <f>BETAW20T!B227</f>
        <v>44088</v>
      </c>
      <c r="C228" s="74">
        <f t="shared" si="75"/>
        <v>0</v>
      </c>
      <c r="D228" s="73">
        <f t="shared" si="76"/>
        <v>0</v>
      </c>
      <c r="E228" s="46" t="str">
        <f>IF($D228,IF($D229,Analiza_Całość!C228/Analiza_Całość!C229*E229,100),"")</f>
        <v/>
      </c>
      <c r="F228" s="45" t="str">
        <f>IF($D228,IF($D229,Analiza_Całość!D228/Analiza_Całość!D229*F229,100),"")</f>
        <v/>
      </c>
      <c r="G228" s="41" t="str">
        <f t="shared" si="77"/>
        <v/>
      </c>
      <c r="H228" s="44" t="str">
        <f>IF($C228,Analiza_Całość!F228,"")</f>
        <v/>
      </c>
      <c r="I228" s="43" t="str">
        <f>IF($C228,Analiza_Całość!G228,"")</f>
        <v/>
      </c>
      <c r="J228" s="42" t="str">
        <f t="shared" si="78"/>
        <v/>
      </c>
      <c r="K228" s="41" t="str">
        <f>IF($D228,Analiza_Całość!I228,"")</f>
        <v/>
      </c>
      <c r="L228" s="40" t="str">
        <f>IF($D228,Analiza_Całość!J228,"")</f>
        <v/>
      </c>
      <c r="M228" s="17" t="str">
        <f>IF($D228,Analiza_Całość!K228,"")</f>
        <v/>
      </c>
      <c r="N228" s="39" t="str">
        <f>IF($D228,Analiza_Całość!L228,"")</f>
        <v/>
      </c>
    </row>
    <row r="229" spans="2:14" x14ac:dyDescent="0.3">
      <c r="B229" s="21">
        <f>BETAW20T!B228</f>
        <v>44085</v>
      </c>
      <c r="C229" s="74">
        <f t="shared" si="75"/>
        <v>0</v>
      </c>
      <c r="D229" s="73">
        <f t="shared" si="76"/>
        <v>0</v>
      </c>
      <c r="E229" s="46" t="str">
        <f>IF($D229,IF($D230,Analiza_Całość!C229/Analiza_Całość!C230*E230,100),"")</f>
        <v/>
      </c>
      <c r="F229" s="45" t="str">
        <f>IF($D229,IF($D230,Analiza_Całość!D229/Analiza_Całość!D230*F230,100),"")</f>
        <v/>
      </c>
      <c r="G229" s="41" t="str">
        <f t="shared" si="77"/>
        <v/>
      </c>
      <c r="H229" s="44" t="str">
        <f>IF($C229,Analiza_Całość!F229,"")</f>
        <v/>
      </c>
      <c r="I229" s="43" t="str">
        <f>IF($C229,Analiza_Całość!G229,"")</f>
        <v/>
      </c>
      <c r="J229" s="42" t="str">
        <f t="shared" si="78"/>
        <v/>
      </c>
      <c r="K229" s="41" t="str">
        <f>IF($D229,Analiza_Całość!I229,"")</f>
        <v/>
      </c>
      <c r="L229" s="40" t="str">
        <f>IF($D229,Analiza_Całość!J229,"")</f>
        <v/>
      </c>
      <c r="M229" s="17" t="str">
        <f>IF($D229,Analiza_Całość!K229,"")</f>
        <v/>
      </c>
      <c r="N229" s="39" t="str">
        <f>IF($D229,Analiza_Całość!L229,"")</f>
        <v/>
      </c>
    </row>
    <row r="230" spans="2:14" x14ac:dyDescent="0.3">
      <c r="B230" s="21">
        <f>BETAW20T!B229</f>
        <v>44084</v>
      </c>
      <c r="C230" s="74">
        <f t="shared" si="75"/>
        <v>0</v>
      </c>
      <c r="D230" s="73">
        <f t="shared" si="76"/>
        <v>0</v>
      </c>
      <c r="E230" s="46" t="str">
        <f>IF($D230,IF($D231,Analiza_Całość!C230/Analiza_Całość!C231*E231,100),"")</f>
        <v/>
      </c>
      <c r="F230" s="45" t="str">
        <f>IF($D230,IF($D231,Analiza_Całość!D230/Analiza_Całość!D231*F231,100),"")</f>
        <v/>
      </c>
      <c r="G230" s="41" t="str">
        <f t="shared" si="77"/>
        <v/>
      </c>
      <c r="H230" s="44" t="str">
        <f>IF($C230,Analiza_Całość!F230,"")</f>
        <v/>
      </c>
      <c r="I230" s="43" t="str">
        <f>IF($C230,Analiza_Całość!G230,"")</f>
        <v/>
      </c>
      <c r="J230" s="42" t="str">
        <f t="shared" si="78"/>
        <v/>
      </c>
      <c r="K230" s="41" t="str">
        <f>IF($D230,Analiza_Całość!I230,"")</f>
        <v/>
      </c>
      <c r="L230" s="40" t="str">
        <f>IF($D230,Analiza_Całość!J230,"")</f>
        <v/>
      </c>
      <c r="M230" s="17" t="str">
        <f>IF($D230,Analiza_Całość!K230,"")</f>
        <v/>
      </c>
      <c r="N230" s="39" t="str">
        <f>IF($D230,Analiza_Całość!L230,"")</f>
        <v/>
      </c>
    </row>
    <row r="231" spans="2:14" x14ac:dyDescent="0.3">
      <c r="B231" s="21">
        <f>BETAW20T!B230</f>
        <v>44083</v>
      </c>
      <c r="C231" s="74">
        <f t="shared" si="75"/>
        <v>0</v>
      </c>
      <c r="D231" s="73">
        <f t="shared" si="76"/>
        <v>0</v>
      </c>
      <c r="E231" s="46" t="str">
        <f>IF($D231,IF($D232,Analiza_Całość!C231/Analiza_Całość!C232*E232,100),"")</f>
        <v/>
      </c>
      <c r="F231" s="45" t="str">
        <f>IF($D231,IF($D232,Analiza_Całość!D231/Analiza_Całość!D232*F232,100),"")</f>
        <v/>
      </c>
      <c r="G231" s="41" t="str">
        <f t="shared" si="77"/>
        <v/>
      </c>
      <c r="H231" s="44" t="str">
        <f>IF($C231,Analiza_Całość!F231,"")</f>
        <v/>
      </c>
      <c r="I231" s="43" t="str">
        <f>IF($C231,Analiza_Całość!G231,"")</f>
        <v/>
      </c>
      <c r="J231" s="42" t="str">
        <f t="shared" si="78"/>
        <v/>
      </c>
      <c r="K231" s="41" t="str">
        <f>IF($D231,Analiza_Całość!I231,"")</f>
        <v/>
      </c>
      <c r="L231" s="40" t="str">
        <f>IF($D231,Analiza_Całość!J231,"")</f>
        <v/>
      </c>
      <c r="M231" s="17" t="str">
        <f>IF($D231,Analiza_Całość!K231,"")</f>
        <v/>
      </c>
      <c r="N231" s="39" t="str">
        <f>IF($D231,Analiza_Całość!L231,"")</f>
        <v/>
      </c>
    </row>
    <row r="232" spans="2:14" x14ac:dyDescent="0.3">
      <c r="B232" s="21">
        <f>BETAW20T!B231</f>
        <v>44082</v>
      </c>
      <c r="C232" s="74">
        <f t="shared" si="75"/>
        <v>0</v>
      </c>
      <c r="D232" s="73">
        <f t="shared" si="76"/>
        <v>0</v>
      </c>
      <c r="E232" s="46" t="str">
        <f>IF($D232,IF($D233,Analiza_Całość!C232/Analiza_Całość!C233*E233,100),"")</f>
        <v/>
      </c>
      <c r="F232" s="45" t="str">
        <f>IF($D232,IF($D233,Analiza_Całość!D232/Analiza_Całość!D233*F233,100),"")</f>
        <v/>
      </c>
      <c r="G232" s="41" t="str">
        <f t="shared" si="77"/>
        <v/>
      </c>
      <c r="H232" s="44" t="str">
        <f>IF($C232,Analiza_Całość!F232,"")</f>
        <v/>
      </c>
      <c r="I232" s="43" t="str">
        <f>IF($C232,Analiza_Całość!G232,"")</f>
        <v/>
      </c>
      <c r="J232" s="42" t="str">
        <f t="shared" si="78"/>
        <v/>
      </c>
      <c r="K232" s="41" t="str">
        <f>IF($D232,Analiza_Całość!I232,"")</f>
        <v/>
      </c>
      <c r="L232" s="40" t="str">
        <f>IF($D232,Analiza_Całość!J232,"")</f>
        <v/>
      </c>
      <c r="M232" s="17" t="str">
        <f>IF($D232,Analiza_Całość!K232,"")</f>
        <v/>
      </c>
      <c r="N232" s="39" t="str">
        <f>IF($D232,Analiza_Całość!L232,"")</f>
        <v/>
      </c>
    </row>
    <row r="233" spans="2:14" x14ac:dyDescent="0.3">
      <c r="B233" s="21">
        <f>BETAW20T!B232</f>
        <v>44081</v>
      </c>
      <c r="C233" s="74">
        <f t="shared" si="75"/>
        <v>0</v>
      </c>
      <c r="D233" s="73">
        <f t="shared" si="76"/>
        <v>0</v>
      </c>
      <c r="E233" s="46" t="str">
        <f>IF($D233,IF($D234,Analiza_Całość!C233/Analiza_Całość!C234*E234,100),"")</f>
        <v/>
      </c>
      <c r="F233" s="45" t="str">
        <f>IF($D233,IF($D234,Analiza_Całość!D233/Analiza_Całość!D234*F234,100),"")</f>
        <v/>
      </c>
      <c r="G233" s="41" t="str">
        <f t="shared" si="77"/>
        <v/>
      </c>
      <c r="H233" s="44" t="str">
        <f>IF($C233,Analiza_Całość!F233,"")</f>
        <v/>
      </c>
      <c r="I233" s="43" t="str">
        <f>IF($C233,Analiza_Całość!G233,"")</f>
        <v/>
      </c>
      <c r="J233" s="42" t="str">
        <f t="shared" si="78"/>
        <v/>
      </c>
      <c r="K233" s="41" t="str">
        <f>IF($D233,Analiza_Całość!I233,"")</f>
        <v/>
      </c>
      <c r="L233" s="40" t="str">
        <f>IF($D233,Analiza_Całość!J233,"")</f>
        <v/>
      </c>
      <c r="M233" s="17" t="str">
        <f>IF($D233,Analiza_Całość!K233,"")</f>
        <v/>
      </c>
      <c r="N233" s="39" t="str">
        <f>IF($D233,Analiza_Całość!L233,"")</f>
        <v/>
      </c>
    </row>
    <row r="234" spans="2:14" x14ac:dyDescent="0.3">
      <c r="B234" s="21">
        <f>BETAW20T!B233</f>
        <v>44078</v>
      </c>
      <c r="C234" s="74">
        <f t="shared" si="75"/>
        <v>0</v>
      </c>
      <c r="D234" s="73">
        <f t="shared" si="76"/>
        <v>0</v>
      </c>
      <c r="E234" s="46" t="str">
        <f>IF($D234,IF($D235,Analiza_Całość!C234/Analiza_Całość!C235*E235,100),"")</f>
        <v/>
      </c>
      <c r="F234" s="45" t="str">
        <f>IF($D234,IF($D235,Analiza_Całość!D234/Analiza_Całość!D235*F235,100),"")</f>
        <v/>
      </c>
      <c r="G234" s="41" t="str">
        <f t="shared" si="77"/>
        <v/>
      </c>
      <c r="H234" s="44" t="str">
        <f>IF($C234,Analiza_Całość!F234,"")</f>
        <v/>
      </c>
      <c r="I234" s="43" t="str">
        <f>IF($C234,Analiza_Całość!G234,"")</f>
        <v/>
      </c>
      <c r="J234" s="42" t="str">
        <f t="shared" si="78"/>
        <v/>
      </c>
      <c r="K234" s="41" t="str">
        <f>IF($D234,Analiza_Całość!I234,"")</f>
        <v/>
      </c>
      <c r="L234" s="40" t="str">
        <f>IF($D234,Analiza_Całość!J234,"")</f>
        <v/>
      </c>
      <c r="M234" s="17" t="str">
        <f>IF($D234,Analiza_Całość!K234,"")</f>
        <v/>
      </c>
      <c r="N234" s="39" t="str">
        <f>IF($D234,Analiza_Całość!L234,"")</f>
        <v/>
      </c>
    </row>
    <row r="235" spans="2:14" x14ac:dyDescent="0.3">
      <c r="B235" s="21">
        <f>BETAW20T!B234</f>
        <v>44077</v>
      </c>
      <c r="C235" s="74">
        <f t="shared" si="75"/>
        <v>0</v>
      </c>
      <c r="D235" s="73">
        <f t="shared" si="76"/>
        <v>0</v>
      </c>
      <c r="E235" s="46" t="str">
        <f>IF($D235,IF($D236,Analiza_Całość!C235/Analiza_Całość!C236*E236,100),"")</f>
        <v/>
      </c>
      <c r="F235" s="45" t="str">
        <f>IF($D235,IF($D236,Analiza_Całość!D235/Analiza_Całość!D236*F236,100),"")</f>
        <v/>
      </c>
      <c r="G235" s="41" t="str">
        <f t="shared" si="77"/>
        <v/>
      </c>
      <c r="H235" s="44" t="str">
        <f>IF($C235,Analiza_Całość!F235,"")</f>
        <v/>
      </c>
      <c r="I235" s="43" t="str">
        <f>IF($C235,Analiza_Całość!G235,"")</f>
        <v/>
      </c>
      <c r="J235" s="42" t="str">
        <f t="shared" si="78"/>
        <v/>
      </c>
      <c r="K235" s="41" t="str">
        <f>IF($D235,Analiza_Całość!I235,"")</f>
        <v/>
      </c>
      <c r="L235" s="40" t="str">
        <f>IF($D235,Analiza_Całość!J235,"")</f>
        <v/>
      </c>
      <c r="M235" s="17" t="str">
        <f>IF($D235,Analiza_Całość!K235,"")</f>
        <v/>
      </c>
      <c r="N235" s="39" t="str">
        <f>IF($D235,Analiza_Całość!L235,"")</f>
        <v/>
      </c>
    </row>
    <row r="236" spans="2:14" x14ac:dyDescent="0.3">
      <c r="B236" s="21">
        <f>BETAW20T!B235</f>
        <v>44076</v>
      </c>
      <c r="C236" s="74">
        <f t="shared" si="75"/>
        <v>0</v>
      </c>
      <c r="D236" s="73">
        <f t="shared" si="76"/>
        <v>0</v>
      </c>
      <c r="E236" s="46" t="str">
        <f>IF($D236,IF($D237,Analiza_Całość!C236/Analiza_Całość!C237*E237,100),"")</f>
        <v/>
      </c>
      <c r="F236" s="45" t="str">
        <f>IF($D236,IF($D237,Analiza_Całość!D236/Analiza_Całość!D237*F237,100),"")</f>
        <v/>
      </c>
      <c r="G236" s="41" t="str">
        <f t="shared" si="77"/>
        <v/>
      </c>
      <c r="H236" s="44" t="str">
        <f>IF($C236,Analiza_Całość!F236,"")</f>
        <v/>
      </c>
      <c r="I236" s="43" t="str">
        <f>IF($C236,Analiza_Całość!G236,"")</f>
        <v/>
      </c>
      <c r="J236" s="42" t="str">
        <f t="shared" si="78"/>
        <v/>
      </c>
      <c r="K236" s="41" t="str">
        <f>IF($D236,Analiza_Całość!I236,"")</f>
        <v/>
      </c>
      <c r="L236" s="40" t="str">
        <f>IF($D236,Analiza_Całość!J236,"")</f>
        <v/>
      </c>
      <c r="M236" s="17" t="str">
        <f>IF($D236,Analiza_Całość!K236,"")</f>
        <v/>
      </c>
      <c r="N236" s="39" t="str">
        <f>IF($D236,Analiza_Całość!L236,"")</f>
        <v/>
      </c>
    </row>
    <row r="237" spans="2:14" x14ac:dyDescent="0.3">
      <c r="B237" s="21">
        <f>BETAW20T!B236</f>
        <v>44075</v>
      </c>
      <c r="C237" s="74">
        <f t="shared" si="75"/>
        <v>0</v>
      </c>
      <c r="D237" s="73">
        <f t="shared" si="76"/>
        <v>0</v>
      </c>
      <c r="E237" s="46" t="str">
        <f>IF($D237,IF($D238,Analiza_Całość!C237/Analiza_Całość!C238*E238,100),"")</f>
        <v/>
      </c>
      <c r="F237" s="45" t="str">
        <f>IF($D237,IF($D238,Analiza_Całość!D237/Analiza_Całość!D238*F238,100),"")</f>
        <v/>
      </c>
      <c r="G237" s="41" t="str">
        <f t="shared" si="77"/>
        <v/>
      </c>
      <c r="H237" s="44" t="str">
        <f>IF($C237,Analiza_Całość!F237,"")</f>
        <v/>
      </c>
      <c r="I237" s="43" t="str">
        <f>IF($C237,Analiza_Całość!G237,"")</f>
        <v/>
      </c>
      <c r="J237" s="42" t="str">
        <f t="shared" si="78"/>
        <v/>
      </c>
      <c r="K237" s="41" t="str">
        <f>IF($D237,Analiza_Całość!I237,"")</f>
        <v/>
      </c>
      <c r="L237" s="40" t="str">
        <f>IF($D237,Analiza_Całość!J237,"")</f>
        <v/>
      </c>
      <c r="M237" s="17" t="str">
        <f>IF($D237,Analiza_Całość!K237,"")</f>
        <v/>
      </c>
      <c r="N237" s="39" t="str">
        <f>IF($D237,Analiza_Całość!L237,"")</f>
        <v/>
      </c>
    </row>
    <row r="238" spans="2:14" x14ac:dyDescent="0.3">
      <c r="B238" s="21">
        <f>BETAW20T!B237</f>
        <v>44074</v>
      </c>
      <c r="C238" s="74">
        <f t="shared" si="75"/>
        <v>0</v>
      </c>
      <c r="D238" s="73">
        <f t="shared" si="76"/>
        <v>0</v>
      </c>
      <c r="E238" s="46" t="str">
        <f>IF($D238,IF($D239,Analiza_Całość!C238/Analiza_Całość!C239*E239,100),"")</f>
        <v/>
      </c>
      <c r="F238" s="45" t="str">
        <f>IF($D238,IF($D239,Analiza_Całość!D238/Analiza_Całość!D239*F239,100),"")</f>
        <v/>
      </c>
      <c r="G238" s="41" t="str">
        <f t="shared" si="77"/>
        <v/>
      </c>
      <c r="H238" s="44" t="str">
        <f>IF($C238,Analiza_Całość!F238,"")</f>
        <v/>
      </c>
      <c r="I238" s="43" t="str">
        <f>IF($C238,Analiza_Całość!G238,"")</f>
        <v/>
      </c>
      <c r="J238" s="42" t="str">
        <f t="shared" si="78"/>
        <v/>
      </c>
      <c r="K238" s="41" t="str">
        <f>IF($D238,Analiza_Całość!I238,"")</f>
        <v/>
      </c>
      <c r="L238" s="40" t="str">
        <f>IF($D238,Analiza_Całość!J238,"")</f>
        <v/>
      </c>
      <c r="M238" s="17" t="str">
        <f>IF($D238,Analiza_Całość!K238,"")</f>
        <v/>
      </c>
      <c r="N238" s="39" t="str">
        <f>IF($D238,Analiza_Całość!L238,"")</f>
        <v/>
      </c>
    </row>
    <row r="239" spans="2:14" x14ac:dyDescent="0.3">
      <c r="B239" s="21">
        <f>BETAW20T!B238</f>
        <v>44071</v>
      </c>
      <c r="C239" s="74">
        <f t="shared" si="75"/>
        <v>0</v>
      </c>
      <c r="D239" s="73">
        <f t="shared" si="76"/>
        <v>0</v>
      </c>
      <c r="E239" s="46" t="str">
        <f>IF($D239,IF($D240,Analiza_Całość!C239/Analiza_Całość!C240*E240,100),"")</f>
        <v/>
      </c>
      <c r="F239" s="45" t="str">
        <f>IF($D239,IF($D240,Analiza_Całość!D239/Analiza_Całość!D240*F240,100),"")</f>
        <v/>
      </c>
      <c r="G239" s="41" t="str">
        <f t="shared" si="77"/>
        <v/>
      </c>
      <c r="H239" s="44" t="str">
        <f>IF($C239,Analiza_Całość!F239,"")</f>
        <v/>
      </c>
      <c r="I239" s="43" t="str">
        <f>IF($C239,Analiza_Całość!G239,"")</f>
        <v/>
      </c>
      <c r="J239" s="42" t="str">
        <f t="shared" si="78"/>
        <v/>
      </c>
      <c r="K239" s="41" t="str">
        <f>IF($D239,Analiza_Całość!I239,"")</f>
        <v/>
      </c>
      <c r="L239" s="40" t="str">
        <f>IF($D239,Analiza_Całość!J239,"")</f>
        <v/>
      </c>
      <c r="M239" s="17" t="str">
        <f>IF($D239,Analiza_Całość!K239,"")</f>
        <v/>
      </c>
      <c r="N239" s="39" t="str">
        <f>IF($D239,Analiza_Całość!L239,"")</f>
        <v/>
      </c>
    </row>
    <row r="240" spans="2:14" x14ac:dyDescent="0.3">
      <c r="B240" s="21">
        <f>BETAW20T!B239</f>
        <v>44070</v>
      </c>
      <c r="C240" s="74">
        <f t="shared" si="75"/>
        <v>0</v>
      </c>
      <c r="D240" s="73">
        <f t="shared" si="76"/>
        <v>0</v>
      </c>
      <c r="E240" s="46" t="str">
        <f>IF($D240,IF($D241,Analiza_Całość!C240/Analiza_Całość!C241*E241,100),"")</f>
        <v/>
      </c>
      <c r="F240" s="45" t="str">
        <f>IF($D240,IF($D241,Analiza_Całość!D240/Analiza_Całość!D241*F241,100),"")</f>
        <v/>
      </c>
      <c r="G240" s="41" t="str">
        <f t="shared" si="77"/>
        <v/>
      </c>
      <c r="H240" s="44" t="str">
        <f>IF($C240,Analiza_Całość!F240,"")</f>
        <v/>
      </c>
      <c r="I240" s="43" t="str">
        <f>IF($C240,Analiza_Całość!G240,"")</f>
        <v/>
      </c>
      <c r="J240" s="42" t="str">
        <f t="shared" si="78"/>
        <v/>
      </c>
      <c r="K240" s="41" t="str">
        <f>IF($D240,Analiza_Całość!I240,"")</f>
        <v/>
      </c>
      <c r="L240" s="40" t="str">
        <f>IF($D240,Analiza_Całość!J240,"")</f>
        <v/>
      </c>
      <c r="M240" s="17" t="str">
        <f>IF($D240,Analiza_Całość!K240,"")</f>
        <v/>
      </c>
      <c r="N240" s="39" t="str">
        <f>IF($D240,Analiza_Całość!L240,"")</f>
        <v/>
      </c>
    </row>
    <row r="241" spans="2:14" x14ac:dyDescent="0.3">
      <c r="B241" s="21">
        <f>BETAW20T!B240</f>
        <v>44069</v>
      </c>
      <c r="C241" s="74">
        <f t="shared" si="75"/>
        <v>0</v>
      </c>
      <c r="D241" s="73">
        <f t="shared" si="76"/>
        <v>0</v>
      </c>
      <c r="E241" s="46" t="str">
        <f>IF($D241,IF($D242,Analiza_Całość!C241/Analiza_Całość!C242*E242,100),"")</f>
        <v/>
      </c>
      <c r="F241" s="45" t="str">
        <f>IF($D241,IF($D242,Analiza_Całość!D241/Analiza_Całość!D242*F242,100),"")</f>
        <v/>
      </c>
      <c r="G241" s="41" t="str">
        <f t="shared" si="77"/>
        <v/>
      </c>
      <c r="H241" s="44" t="str">
        <f>IF($C241,Analiza_Całość!F241,"")</f>
        <v/>
      </c>
      <c r="I241" s="43" t="str">
        <f>IF($C241,Analiza_Całość!G241,"")</f>
        <v/>
      </c>
      <c r="J241" s="42" t="str">
        <f t="shared" si="78"/>
        <v/>
      </c>
      <c r="K241" s="41" t="str">
        <f>IF($D241,Analiza_Całość!I241,"")</f>
        <v/>
      </c>
      <c r="L241" s="40" t="str">
        <f>IF($D241,Analiza_Całość!J241,"")</f>
        <v/>
      </c>
      <c r="M241" s="17" t="str">
        <f>IF($D241,Analiza_Całość!K241,"")</f>
        <v/>
      </c>
      <c r="N241" s="39" t="str">
        <f>IF($D241,Analiza_Całość!L241,"")</f>
        <v/>
      </c>
    </row>
    <row r="242" spans="2:14" x14ac:dyDescent="0.3">
      <c r="B242" s="21">
        <f>BETAW20T!B241</f>
        <v>44068</v>
      </c>
      <c r="C242" s="74">
        <f t="shared" si="75"/>
        <v>0</v>
      </c>
      <c r="D242" s="73">
        <f t="shared" si="76"/>
        <v>0</v>
      </c>
      <c r="E242" s="46" t="str">
        <f>IF($D242,IF($D243,Analiza_Całość!C242/Analiza_Całość!C243*E243,100),"")</f>
        <v/>
      </c>
      <c r="F242" s="45" t="str">
        <f>IF($D242,IF($D243,Analiza_Całość!D242/Analiza_Całość!D243*F243,100),"")</f>
        <v/>
      </c>
      <c r="G242" s="41" t="str">
        <f t="shared" si="77"/>
        <v/>
      </c>
      <c r="H242" s="44" t="str">
        <f>IF($C242,Analiza_Całość!F242,"")</f>
        <v/>
      </c>
      <c r="I242" s="43" t="str">
        <f>IF($C242,Analiza_Całość!G242,"")</f>
        <v/>
      </c>
      <c r="J242" s="42" t="str">
        <f t="shared" si="78"/>
        <v/>
      </c>
      <c r="K242" s="41" t="str">
        <f>IF($D242,Analiza_Całość!I242,"")</f>
        <v/>
      </c>
      <c r="L242" s="40" t="str">
        <f>IF($D242,Analiza_Całość!J242,"")</f>
        <v/>
      </c>
      <c r="M242" s="17" t="str">
        <f>IF($D242,Analiza_Całość!K242,"")</f>
        <v/>
      </c>
      <c r="N242" s="39" t="str">
        <f>IF($D242,Analiza_Całość!L242,"")</f>
        <v/>
      </c>
    </row>
    <row r="243" spans="2:14" x14ac:dyDescent="0.3">
      <c r="B243" s="21">
        <f>BETAW20T!B242</f>
        <v>44067</v>
      </c>
      <c r="C243" s="74">
        <f t="shared" si="75"/>
        <v>0</v>
      </c>
      <c r="D243" s="73">
        <f t="shared" si="76"/>
        <v>0</v>
      </c>
      <c r="E243" s="46" t="str">
        <f>IF($D243,IF($D244,Analiza_Całość!C243/Analiza_Całość!C244*E244,100),"")</f>
        <v/>
      </c>
      <c r="F243" s="45" t="str">
        <f>IF($D243,IF($D244,Analiza_Całość!D243/Analiza_Całość!D244*F244,100),"")</f>
        <v/>
      </c>
      <c r="G243" s="41" t="str">
        <f t="shared" si="77"/>
        <v/>
      </c>
      <c r="H243" s="44" t="str">
        <f>IF($C243,Analiza_Całość!F243,"")</f>
        <v/>
      </c>
      <c r="I243" s="43" t="str">
        <f>IF($C243,Analiza_Całość!G243,"")</f>
        <v/>
      </c>
      <c r="J243" s="42" t="str">
        <f t="shared" si="78"/>
        <v/>
      </c>
      <c r="K243" s="41" t="str">
        <f>IF($D243,Analiza_Całość!I243,"")</f>
        <v/>
      </c>
      <c r="L243" s="40" t="str">
        <f>IF($D243,Analiza_Całość!J243,"")</f>
        <v/>
      </c>
      <c r="M243" s="17" t="str">
        <f>IF($D243,Analiza_Całość!K243,"")</f>
        <v/>
      </c>
      <c r="N243" s="39" t="str">
        <f>IF($D243,Analiza_Całość!L243,"")</f>
        <v/>
      </c>
    </row>
    <row r="244" spans="2:14" x14ac:dyDescent="0.3">
      <c r="B244" s="21">
        <f>BETAW20T!B243</f>
        <v>44064</v>
      </c>
      <c r="C244" s="74">
        <f t="shared" ref="C244:C248" si="79">IF(AND(D244,D245),1,0)</f>
        <v>0</v>
      </c>
      <c r="D244" s="73">
        <f t="shared" ref="D244:D248" si="80">IF(AND($B244&gt;=$E$3,OR($B244&lt;=$E$4,$B245&lt;$E$4)),1,0)</f>
        <v>0</v>
      </c>
      <c r="E244" s="46" t="str">
        <f>IF($D244,IF($D245,Analiza_Całość!C244/Analiza_Całość!C245*E245,100),"")</f>
        <v/>
      </c>
      <c r="F244" s="45" t="str">
        <f>IF($D244,IF($D245,Analiza_Całość!D244/Analiza_Całość!D245*F245,100),"")</f>
        <v/>
      </c>
      <c r="G244" s="41" t="str">
        <f t="shared" ref="G244:G248" si="81">IF($D244,(F244/E244-1)*100,"")</f>
        <v/>
      </c>
      <c r="H244" s="44" t="str">
        <f>IF($C244,Analiza_Całość!F244,"")</f>
        <v/>
      </c>
      <c r="I244" s="43" t="str">
        <f>IF($C244,Analiza_Całość!G244,"")</f>
        <v/>
      </c>
      <c r="J244" s="42" t="str">
        <f t="shared" ref="J244:J248" si="82">IF($C244,I244-H244,"")</f>
        <v/>
      </c>
      <c r="K244" s="41" t="str">
        <f>IF($D244,Analiza_Całość!I244,"")</f>
        <v/>
      </c>
      <c r="L244" s="40" t="str">
        <f>IF($D244,Analiza_Całość!J244,"")</f>
        <v/>
      </c>
      <c r="M244" s="17" t="str">
        <f>IF($D244,Analiza_Całość!K244,"")</f>
        <v/>
      </c>
      <c r="N244" s="39" t="str">
        <f>IF($D244,Analiza_Całość!L244,"")</f>
        <v/>
      </c>
    </row>
    <row r="245" spans="2:14" x14ac:dyDescent="0.3">
      <c r="B245" s="21">
        <f>BETAW20T!B244</f>
        <v>44063</v>
      </c>
      <c r="C245" s="74">
        <f t="shared" si="79"/>
        <v>0</v>
      </c>
      <c r="D245" s="73">
        <f t="shared" si="80"/>
        <v>0</v>
      </c>
      <c r="E245" s="46" t="str">
        <f>IF($D245,IF($D246,Analiza_Całość!C245/Analiza_Całość!C246*E246,100),"")</f>
        <v/>
      </c>
      <c r="F245" s="45" t="str">
        <f>IF($D245,IF($D246,Analiza_Całość!D245/Analiza_Całość!D246*F246,100),"")</f>
        <v/>
      </c>
      <c r="G245" s="41" t="str">
        <f t="shared" si="81"/>
        <v/>
      </c>
      <c r="H245" s="44" t="str">
        <f>IF($C245,Analiza_Całość!F245,"")</f>
        <v/>
      </c>
      <c r="I245" s="43" t="str">
        <f>IF($C245,Analiza_Całość!G245,"")</f>
        <v/>
      </c>
      <c r="J245" s="42" t="str">
        <f t="shared" si="82"/>
        <v/>
      </c>
      <c r="K245" s="41" t="str">
        <f>IF($D245,Analiza_Całość!I245,"")</f>
        <v/>
      </c>
      <c r="L245" s="40" t="str">
        <f>IF($D245,Analiza_Całość!J245,"")</f>
        <v/>
      </c>
      <c r="M245" s="17" t="str">
        <f>IF($D245,Analiza_Całość!K245,"")</f>
        <v/>
      </c>
      <c r="N245" s="39" t="str">
        <f>IF($D245,Analiza_Całość!L245,"")</f>
        <v/>
      </c>
    </row>
    <row r="246" spans="2:14" x14ac:dyDescent="0.3">
      <c r="B246" s="21">
        <f>BETAW20T!B245</f>
        <v>44062</v>
      </c>
      <c r="C246" s="74">
        <f t="shared" si="79"/>
        <v>0</v>
      </c>
      <c r="D246" s="73">
        <f t="shared" si="80"/>
        <v>0</v>
      </c>
      <c r="E246" s="46" t="str">
        <f>IF($D246,IF($D247,Analiza_Całość!C246/Analiza_Całość!C247*E247,100),"")</f>
        <v/>
      </c>
      <c r="F246" s="45" t="str">
        <f>IF($D246,IF($D247,Analiza_Całość!D246/Analiza_Całość!D247*F247,100),"")</f>
        <v/>
      </c>
      <c r="G246" s="41" t="str">
        <f t="shared" si="81"/>
        <v/>
      </c>
      <c r="H246" s="44" t="str">
        <f>IF($C246,Analiza_Całość!F246,"")</f>
        <v/>
      </c>
      <c r="I246" s="43" t="str">
        <f>IF($C246,Analiza_Całość!G246,"")</f>
        <v/>
      </c>
      <c r="J246" s="42" t="str">
        <f t="shared" si="82"/>
        <v/>
      </c>
      <c r="K246" s="41" t="str">
        <f>IF($D246,Analiza_Całość!I246,"")</f>
        <v/>
      </c>
      <c r="L246" s="40" t="str">
        <f>IF($D246,Analiza_Całość!J246,"")</f>
        <v/>
      </c>
      <c r="M246" s="17" t="str">
        <f>IF($D246,Analiza_Całość!K246,"")</f>
        <v/>
      </c>
      <c r="N246" s="39" t="str">
        <f>IF($D246,Analiza_Całość!L246,"")</f>
        <v/>
      </c>
    </row>
    <row r="247" spans="2:14" x14ac:dyDescent="0.3">
      <c r="B247" s="21">
        <f>BETAW20T!B246</f>
        <v>44061</v>
      </c>
      <c r="C247" s="74">
        <f t="shared" si="79"/>
        <v>0</v>
      </c>
      <c r="D247" s="73">
        <f t="shared" si="80"/>
        <v>0</v>
      </c>
      <c r="E247" s="46" t="str">
        <f>IF($D247,IF($D248,Analiza_Całość!C247/Analiza_Całość!C248*E248,100),"")</f>
        <v/>
      </c>
      <c r="F247" s="45" t="str">
        <f>IF($D247,IF($D248,Analiza_Całość!D247/Analiza_Całość!D248*F248,100),"")</f>
        <v/>
      </c>
      <c r="G247" s="41" t="str">
        <f t="shared" si="81"/>
        <v/>
      </c>
      <c r="H247" s="44" t="str">
        <f>IF($C247,Analiza_Całość!F247,"")</f>
        <v/>
      </c>
      <c r="I247" s="43" t="str">
        <f>IF($C247,Analiza_Całość!G247,"")</f>
        <v/>
      </c>
      <c r="J247" s="42" t="str">
        <f t="shared" si="82"/>
        <v/>
      </c>
      <c r="K247" s="41" t="str">
        <f>IF($D247,Analiza_Całość!I247,"")</f>
        <v/>
      </c>
      <c r="L247" s="40" t="str">
        <f>IF($D247,Analiza_Całość!J247,"")</f>
        <v/>
      </c>
      <c r="M247" s="17" t="str">
        <f>IF($D247,Analiza_Całość!K247,"")</f>
        <v/>
      </c>
      <c r="N247" s="39" t="str">
        <f>IF($D247,Analiza_Całość!L247,"")</f>
        <v/>
      </c>
    </row>
    <row r="248" spans="2:14" x14ac:dyDescent="0.3">
      <c r="B248" s="21">
        <f>BETAW20T!B247</f>
        <v>44060</v>
      </c>
      <c r="C248" s="74">
        <f t="shared" si="79"/>
        <v>0</v>
      </c>
      <c r="D248" s="73">
        <f t="shared" si="80"/>
        <v>0</v>
      </c>
      <c r="E248" s="46" t="str">
        <f>IF($D248,IF($D249,Analiza_Całość!C248/Analiza_Całość!C249*E249,100),"")</f>
        <v/>
      </c>
      <c r="F248" s="45" t="str">
        <f>IF($D248,IF($D249,Analiza_Całość!D248/Analiza_Całość!D249*F249,100),"")</f>
        <v/>
      </c>
      <c r="G248" s="41" t="str">
        <f t="shared" si="81"/>
        <v/>
      </c>
      <c r="H248" s="44" t="str">
        <f>IF($C248,Analiza_Całość!F248,"")</f>
        <v/>
      </c>
      <c r="I248" s="43" t="str">
        <f>IF($C248,Analiza_Całość!G248,"")</f>
        <v/>
      </c>
      <c r="J248" s="42" t="str">
        <f t="shared" si="82"/>
        <v/>
      </c>
      <c r="K248" s="41" t="str">
        <f>IF($D248,Analiza_Całość!I248,"")</f>
        <v/>
      </c>
      <c r="L248" s="40" t="str">
        <f>IF($D248,Analiza_Całość!J248,"")</f>
        <v/>
      </c>
      <c r="M248" s="17" t="str">
        <f>IF($D248,Analiza_Całość!K248,"")</f>
        <v/>
      </c>
      <c r="N248" s="39" t="str">
        <f>IF($D248,Analiza_Całość!L248,"")</f>
        <v/>
      </c>
    </row>
    <row r="249" spans="2:14" x14ac:dyDescent="0.3">
      <c r="B249" s="21">
        <f>BETAW20T!B248</f>
        <v>44057</v>
      </c>
      <c r="C249" s="74">
        <f t="shared" ref="C249:C253" si="83">IF(AND(D249,D250),1,0)</f>
        <v>0</v>
      </c>
      <c r="D249" s="73">
        <f t="shared" ref="D249:D253" si="84">IF(AND($B249&gt;=$E$3,OR($B249&lt;=$E$4,$B250&lt;$E$4)),1,0)</f>
        <v>0</v>
      </c>
      <c r="E249" s="46" t="str">
        <f>IF($D249,IF($D250,Analiza_Całość!C249/Analiza_Całość!C250*E250,100),"")</f>
        <v/>
      </c>
      <c r="F249" s="45" t="str">
        <f>IF($D249,IF($D250,Analiza_Całość!D249/Analiza_Całość!D250*F250,100),"")</f>
        <v/>
      </c>
      <c r="G249" s="41" t="str">
        <f t="shared" ref="G249:G253" si="85">IF($D249,(F249/E249-1)*100,"")</f>
        <v/>
      </c>
      <c r="H249" s="44" t="str">
        <f>IF($C249,Analiza_Całość!F249,"")</f>
        <v/>
      </c>
      <c r="I249" s="43" t="str">
        <f>IF($C249,Analiza_Całość!G249,"")</f>
        <v/>
      </c>
      <c r="J249" s="42" t="str">
        <f t="shared" ref="J249:J253" si="86">IF($C249,I249-H249,"")</f>
        <v/>
      </c>
      <c r="K249" s="41" t="str">
        <f>IF($D249,Analiza_Całość!I249,"")</f>
        <v/>
      </c>
      <c r="L249" s="40" t="str">
        <f>IF($D249,Analiza_Całość!J249,"")</f>
        <v/>
      </c>
      <c r="M249" s="17" t="str">
        <f>IF($D249,Analiza_Całość!K249,"")</f>
        <v/>
      </c>
      <c r="N249" s="39" t="str">
        <f>IF($D249,Analiza_Całość!L249,"")</f>
        <v/>
      </c>
    </row>
    <row r="250" spans="2:14" x14ac:dyDescent="0.3">
      <c r="B250" s="21">
        <f>BETAW20T!B249</f>
        <v>44056</v>
      </c>
      <c r="C250" s="74">
        <f t="shared" si="83"/>
        <v>0</v>
      </c>
      <c r="D250" s="73">
        <f t="shared" si="84"/>
        <v>0</v>
      </c>
      <c r="E250" s="46" t="str">
        <f>IF($D250,IF($D251,Analiza_Całość!C250/Analiza_Całość!C251*E251,100),"")</f>
        <v/>
      </c>
      <c r="F250" s="45" t="str">
        <f>IF($D250,IF($D251,Analiza_Całość!D250/Analiza_Całość!D251*F251,100),"")</f>
        <v/>
      </c>
      <c r="G250" s="41" t="str">
        <f t="shared" si="85"/>
        <v/>
      </c>
      <c r="H250" s="44" t="str">
        <f>IF($C250,Analiza_Całość!F250,"")</f>
        <v/>
      </c>
      <c r="I250" s="43" t="str">
        <f>IF($C250,Analiza_Całość!G250,"")</f>
        <v/>
      </c>
      <c r="J250" s="42" t="str">
        <f t="shared" si="86"/>
        <v/>
      </c>
      <c r="K250" s="41" t="str">
        <f>IF($D250,Analiza_Całość!I250,"")</f>
        <v/>
      </c>
      <c r="L250" s="40" t="str">
        <f>IF($D250,Analiza_Całość!J250,"")</f>
        <v/>
      </c>
      <c r="M250" s="17" t="str">
        <f>IF($D250,Analiza_Całość!K250,"")</f>
        <v/>
      </c>
      <c r="N250" s="39" t="str">
        <f>IF($D250,Analiza_Całość!L250,"")</f>
        <v/>
      </c>
    </row>
    <row r="251" spans="2:14" x14ac:dyDescent="0.3">
      <c r="B251" s="21">
        <f>BETAW20T!B250</f>
        <v>44055</v>
      </c>
      <c r="C251" s="74">
        <f t="shared" si="83"/>
        <v>0</v>
      </c>
      <c r="D251" s="73">
        <f t="shared" si="84"/>
        <v>0</v>
      </c>
      <c r="E251" s="46" t="str">
        <f>IF($D251,IF($D252,Analiza_Całość!C251/Analiza_Całość!C252*E252,100),"")</f>
        <v/>
      </c>
      <c r="F251" s="45" t="str">
        <f>IF($D251,IF($D252,Analiza_Całość!D251/Analiza_Całość!D252*F252,100),"")</f>
        <v/>
      </c>
      <c r="G251" s="41" t="str">
        <f t="shared" si="85"/>
        <v/>
      </c>
      <c r="H251" s="44" t="str">
        <f>IF($C251,Analiza_Całość!F251,"")</f>
        <v/>
      </c>
      <c r="I251" s="43" t="str">
        <f>IF($C251,Analiza_Całość!G251,"")</f>
        <v/>
      </c>
      <c r="J251" s="42" t="str">
        <f t="shared" si="86"/>
        <v/>
      </c>
      <c r="K251" s="41" t="str">
        <f>IF($D251,Analiza_Całość!I251,"")</f>
        <v/>
      </c>
      <c r="L251" s="40" t="str">
        <f>IF($D251,Analiza_Całość!J251,"")</f>
        <v/>
      </c>
      <c r="M251" s="17" t="str">
        <f>IF($D251,Analiza_Całość!K251,"")</f>
        <v/>
      </c>
      <c r="N251" s="39" t="str">
        <f>IF($D251,Analiza_Całość!L251,"")</f>
        <v/>
      </c>
    </row>
    <row r="252" spans="2:14" x14ac:dyDescent="0.3">
      <c r="B252" s="21">
        <f>BETAW20T!B251</f>
        <v>44054</v>
      </c>
      <c r="C252" s="74">
        <f t="shared" si="83"/>
        <v>0</v>
      </c>
      <c r="D252" s="73">
        <f t="shared" si="84"/>
        <v>0</v>
      </c>
      <c r="E252" s="46" t="str">
        <f>IF($D252,IF($D253,Analiza_Całość!C252/Analiza_Całość!C253*E253,100),"")</f>
        <v/>
      </c>
      <c r="F252" s="45" t="str">
        <f>IF($D252,IF($D253,Analiza_Całość!D252/Analiza_Całość!D253*F253,100),"")</f>
        <v/>
      </c>
      <c r="G252" s="41" t="str">
        <f t="shared" si="85"/>
        <v/>
      </c>
      <c r="H252" s="44" t="str">
        <f>IF($C252,Analiza_Całość!F252,"")</f>
        <v/>
      </c>
      <c r="I252" s="43" t="str">
        <f>IF($C252,Analiza_Całość!G252,"")</f>
        <v/>
      </c>
      <c r="J252" s="42" t="str">
        <f t="shared" si="86"/>
        <v/>
      </c>
      <c r="K252" s="41" t="str">
        <f>IF($D252,Analiza_Całość!I252,"")</f>
        <v/>
      </c>
      <c r="L252" s="40" t="str">
        <f>IF($D252,Analiza_Całość!J252,"")</f>
        <v/>
      </c>
      <c r="M252" s="17" t="str">
        <f>IF($D252,Analiza_Całość!K252,"")</f>
        <v/>
      </c>
      <c r="N252" s="39" t="str">
        <f>IF($D252,Analiza_Całość!L252,"")</f>
        <v/>
      </c>
    </row>
    <row r="253" spans="2:14" x14ac:dyDescent="0.3">
      <c r="B253" s="21">
        <f>BETAW20T!B252</f>
        <v>44053</v>
      </c>
      <c r="C253" s="74">
        <f t="shared" si="83"/>
        <v>0</v>
      </c>
      <c r="D253" s="73">
        <f t="shared" si="84"/>
        <v>0</v>
      </c>
      <c r="E253" s="46" t="str">
        <f>IF($D253,IF($D254,Analiza_Całość!C253/Analiza_Całość!C254*E254,100),"")</f>
        <v/>
      </c>
      <c r="F253" s="45" t="str">
        <f>IF($D253,IF($D254,Analiza_Całość!D253/Analiza_Całość!D254*F254,100),"")</f>
        <v/>
      </c>
      <c r="G253" s="41" t="str">
        <f t="shared" si="85"/>
        <v/>
      </c>
      <c r="H253" s="44" t="str">
        <f>IF($C253,Analiza_Całość!F253,"")</f>
        <v/>
      </c>
      <c r="I253" s="43" t="str">
        <f>IF($C253,Analiza_Całość!G253,"")</f>
        <v/>
      </c>
      <c r="J253" s="42" t="str">
        <f t="shared" si="86"/>
        <v/>
      </c>
      <c r="K253" s="41" t="str">
        <f>IF($D253,Analiza_Całość!I253,"")</f>
        <v/>
      </c>
      <c r="L253" s="40" t="str">
        <f>IF($D253,Analiza_Całość!J253,"")</f>
        <v/>
      </c>
      <c r="M253" s="17" t="str">
        <f>IF($D253,Analiza_Całość!K253,"")</f>
        <v/>
      </c>
      <c r="N253" s="39" t="str">
        <f>IF($D253,Analiza_Całość!L253,"")</f>
        <v/>
      </c>
    </row>
    <row r="254" spans="2:14" x14ac:dyDescent="0.3">
      <c r="B254" s="21">
        <f>BETAW20T!B253</f>
        <v>44050</v>
      </c>
      <c r="C254" s="74">
        <f t="shared" ref="C254:C257" si="87">IF(AND(D254,D255),1,0)</f>
        <v>0</v>
      </c>
      <c r="D254" s="73">
        <f t="shared" ref="D254:D257" si="88">IF(AND($B254&gt;=$E$3,OR($B254&lt;=$E$4,$B255&lt;$E$4)),1,0)</f>
        <v>0</v>
      </c>
      <c r="E254" s="46" t="str">
        <f>IF($D254,IF($D255,Analiza_Całość!C254/Analiza_Całość!C255*E255,100),"")</f>
        <v/>
      </c>
      <c r="F254" s="45" t="str">
        <f>IF($D254,IF($D255,Analiza_Całość!D254/Analiza_Całość!D255*F255,100),"")</f>
        <v/>
      </c>
      <c r="G254" s="41" t="str">
        <f t="shared" ref="G254:G257" si="89">IF($D254,(F254/E254-1)*100,"")</f>
        <v/>
      </c>
      <c r="H254" s="44" t="str">
        <f>IF($C254,Analiza_Całość!F254,"")</f>
        <v/>
      </c>
      <c r="I254" s="43" t="str">
        <f>IF($C254,Analiza_Całość!G254,"")</f>
        <v/>
      </c>
      <c r="J254" s="42" t="str">
        <f t="shared" ref="J254:J257" si="90">IF($C254,I254-H254,"")</f>
        <v/>
      </c>
      <c r="K254" s="41" t="str">
        <f>IF($D254,Analiza_Całość!I254,"")</f>
        <v/>
      </c>
      <c r="L254" s="40" t="str">
        <f>IF($D254,Analiza_Całość!J254,"")</f>
        <v/>
      </c>
      <c r="M254" s="17" t="str">
        <f>IF($D254,Analiza_Całość!K254,"")</f>
        <v/>
      </c>
      <c r="N254" s="39" t="str">
        <f>IF($D254,Analiza_Całość!L254,"")</f>
        <v/>
      </c>
    </row>
    <row r="255" spans="2:14" x14ac:dyDescent="0.3">
      <c r="B255" s="21">
        <f>BETAW20T!B254</f>
        <v>44049</v>
      </c>
      <c r="C255" s="74">
        <f t="shared" si="87"/>
        <v>0</v>
      </c>
      <c r="D255" s="73">
        <f t="shared" si="88"/>
        <v>0</v>
      </c>
      <c r="E255" s="46" t="str">
        <f>IF($D255,IF($D256,Analiza_Całość!C255/Analiza_Całość!C256*E256,100),"")</f>
        <v/>
      </c>
      <c r="F255" s="45" t="str">
        <f>IF($D255,IF($D256,Analiza_Całość!D255/Analiza_Całość!D256*F256,100),"")</f>
        <v/>
      </c>
      <c r="G255" s="41" t="str">
        <f t="shared" si="89"/>
        <v/>
      </c>
      <c r="H255" s="44" t="str">
        <f>IF($C255,Analiza_Całość!F255,"")</f>
        <v/>
      </c>
      <c r="I255" s="43" t="str">
        <f>IF($C255,Analiza_Całość!G255,"")</f>
        <v/>
      </c>
      <c r="J255" s="42" t="str">
        <f t="shared" si="90"/>
        <v/>
      </c>
      <c r="K255" s="41" t="str">
        <f>IF($D255,Analiza_Całość!I255,"")</f>
        <v/>
      </c>
      <c r="L255" s="40" t="str">
        <f>IF($D255,Analiza_Całość!J255,"")</f>
        <v/>
      </c>
      <c r="M255" s="17" t="str">
        <f>IF($D255,Analiza_Całość!K255,"")</f>
        <v/>
      </c>
      <c r="N255" s="39" t="str">
        <f>IF($D255,Analiza_Całość!L255,"")</f>
        <v/>
      </c>
    </row>
    <row r="256" spans="2:14" x14ac:dyDescent="0.3">
      <c r="B256" s="21">
        <f>BETAW20T!B255</f>
        <v>44048</v>
      </c>
      <c r="C256" s="74">
        <f t="shared" si="87"/>
        <v>0</v>
      </c>
      <c r="D256" s="73">
        <f t="shared" si="88"/>
        <v>0</v>
      </c>
      <c r="E256" s="46" t="str">
        <f>IF($D256,IF($D257,Analiza_Całość!C256/Analiza_Całość!C257*E257,100),"")</f>
        <v/>
      </c>
      <c r="F256" s="45" t="str">
        <f>IF($D256,IF($D257,Analiza_Całość!D256/Analiza_Całość!D257*F257,100),"")</f>
        <v/>
      </c>
      <c r="G256" s="41" t="str">
        <f t="shared" si="89"/>
        <v/>
      </c>
      <c r="H256" s="44" t="str">
        <f>IF($C256,Analiza_Całość!F256,"")</f>
        <v/>
      </c>
      <c r="I256" s="43" t="str">
        <f>IF($C256,Analiza_Całość!G256,"")</f>
        <v/>
      </c>
      <c r="J256" s="42" t="str">
        <f t="shared" si="90"/>
        <v/>
      </c>
      <c r="K256" s="41" t="str">
        <f>IF($D256,Analiza_Całość!I256,"")</f>
        <v/>
      </c>
      <c r="L256" s="40" t="str">
        <f>IF($D256,Analiza_Całość!J256,"")</f>
        <v/>
      </c>
      <c r="M256" s="17" t="str">
        <f>IF($D256,Analiza_Całość!K256,"")</f>
        <v/>
      </c>
      <c r="N256" s="39" t="str">
        <f>IF($D256,Analiza_Całość!L256,"")</f>
        <v/>
      </c>
    </row>
    <row r="257" spans="2:14" x14ac:dyDescent="0.3">
      <c r="B257" s="21">
        <f>BETAW20T!B256</f>
        <v>44047</v>
      </c>
      <c r="C257" s="74">
        <f t="shared" si="87"/>
        <v>0</v>
      </c>
      <c r="D257" s="73">
        <f t="shared" si="88"/>
        <v>0</v>
      </c>
      <c r="E257" s="46" t="str">
        <f>IF($D257,IF($D258,Analiza_Całość!C257/Analiza_Całość!C258*E258,100),"")</f>
        <v/>
      </c>
      <c r="F257" s="45" t="str">
        <f>IF($D257,IF($D258,Analiza_Całość!D257/Analiza_Całość!D258*F258,100),"")</f>
        <v/>
      </c>
      <c r="G257" s="41" t="str">
        <f t="shared" si="89"/>
        <v/>
      </c>
      <c r="H257" s="44" t="str">
        <f>IF($C257,Analiza_Całość!F257,"")</f>
        <v/>
      </c>
      <c r="I257" s="43" t="str">
        <f>IF($C257,Analiza_Całość!G257,"")</f>
        <v/>
      </c>
      <c r="J257" s="42" t="str">
        <f t="shared" si="90"/>
        <v/>
      </c>
      <c r="K257" s="41" t="str">
        <f>IF($D257,Analiza_Całość!I257,"")</f>
        <v/>
      </c>
      <c r="L257" s="40" t="str">
        <f>IF($D257,Analiza_Całość!J257,"")</f>
        <v/>
      </c>
      <c r="M257" s="17" t="str">
        <f>IF($D257,Analiza_Całość!K257,"")</f>
        <v/>
      </c>
      <c r="N257" s="39" t="str">
        <f>IF($D257,Analiza_Całość!L257,"")</f>
        <v/>
      </c>
    </row>
    <row r="258" spans="2:14" x14ac:dyDescent="0.3">
      <c r="B258" s="21">
        <f>BETAW20T!B257</f>
        <v>44046</v>
      </c>
      <c r="C258" s="74">
        <f t="shared" ref="C258:C263" si="91">IF(AND(D258,D259),1,0)</f>
        <v>0</v>
      </c>
      <c r="D258" s="73">
        <f t="shared" ref="D258:D263" si="92">IF(AND($B258&gt;=$E$3,OR($B258&lt;=$E$4,$B259&lt;$E$4)),1,0)</f>
        <v>0</v>
      </c>
      <c r="E258" s="46" t="str">
        <f>IF($D258,IF($D259,Analiza_Całość!C258/Analiza_Całość!C259*E259,100),"")</f>
        <v/>
      </c>
      <c r="F258" s="45" t="str">
        <f>IF($D258,IF($D259,Analiza_Całość!D258/Analiza_Całość!D259*F259,100),"")</f>
        <v/>
      </c>
      <c r="G258" s="41" t="str">
        <f t="shared" ref="G258:G263" si="93">IF($D258,(F258/E258-1)*100,"")</f>
        <v/>
      </c>
      <c r="H258" s="44" t="str">
        <f>IF($C258,Analiza_Całość!F258,"")</f>
        <v/>
      </c>
      <c r="I258" s="43" t="str">
        <f>IF($C258,Analiza_Całość!G258,"")</f>
        <v/>
      </c>
      <c r="J258" s="42" t="str">
        <f t="shared" ref="J258:J263" si="94">IF($C258,I258-H258,"")</f>
        <v/>
      </c>
      <c r="K258" s="41" t="str">
        <f>IF($D258,Analiza_Całość!I258,"")</f>
        <v/>
      </c>
      <c r="L258" s="40" t="str">
        <f>IF($D258,Analiza_Całość!J258,"")</f>
        <v/>
      </c>
      <c r="M258" s="17" t="str">
        <f>IF($D258,Analiza_Całość!K258,"")</f>
        <v/>
      </c>
      <c r="N258" s="39" t="str">
        <f>IF($D258,Analiza_Całość!L258,"")</f>
        <v/>
      </c>
    </row>
    <row r="259" spans="2:14" x14ac:dyDescent="0.3">
      <c r="B259" s="21">
        <f>BETAW20T!B258</f>
        <v>44043</v>
      </c>
      <c r="C259" s="74">
        <f t="shared" si="91"/>
        <v>0</v>
      </c>
      <c r="D259" s="73">
        <f t="shared" si="92"/>
        <v>0</v>
      </c>
      <c r="E259" s="46" t="str">
        <f>IF($D259,IF($D260,Analiza_Całość!C259/Analiza_Całość!C260*E260,100),"")</f>
        <v/>
      </c>
      <c r="F259" s="45" t="str">
        <f>IF($D259,IF($D260,Analiza_Całość!D259/Analiza_Całość!D260*F260,100),"")</f>
        <v/>
      </c>
      <c r="G259" s="41" t="str">
        <f t="shared" si="93"/>
        <v/>
      </c>
      <c r="H259" s="44" t="str">
        <f>IF($C259,Analiza_Całość!F259,"")</f>
        <v/>
      </c>
      <c r="I259" s="43" t="str">
        <f>IF($C259,Analiza_Całość!G259,"")</f>
        <v/>
      </c>
      <c r="J259" s="42" t="str">
        <f t="shared" si="94"/>
        <v/>
      </c>
      <c r="K259" s="41" t="str">
        <f>IF($D259,Analiza_Całość!I259,"")</f>
        <v/>
      </c>
      <c r="L259" s="40" t="str">
        <f>IF($D259,Analiza_Całość!J259,"")</f>
        <v/>
      </c>
      <c r="M259" s="17" t="str">
        <f>IF($D259,Analiza_Całość!K259,"")</f>
        <v/>
      </c>
      <c r="N259" s="39" t="str">
        <f>IF($D259,Analiza_Całość!L259,"")</f>
        <v/>
      </c>
    </row>
    <row r="260" spans="2:14" x14ac:dyDescent="0.3">
      <c r="B260" s="21">
        <f>BETAW20T!B259</f>
        <v>44042</v>
      </c>
      <c r="C260" s="74">
        <f t="shared" si="91"/>
        <v>0</v>
      </c>
      <c r="D260" s="73">
        <f t="shared" si="92"/>
        <v>0</v>
      </c>
      <c r="E260" s="46" t="str">
        <f>IF($D260,IF($D261,Analiza_Całość!C260/Analiza_Całość!C261*E261,100),"")</f>
        <v/>
      </c>
      <c r="F260" s="45" t="str">
        <f>IF($D260,IF($D261,Analiza_Całość!D260/Analiza_Całość!D261*F261,100),"")</f>
        <v/>
      </c>
      <c r="G260" s="41" t="str">
        <f t="shared" si="93"/>
        <v/>
      </c>
      <c r="H260" s="44" t="str">
        <f>IF($C260,Analiza_Całość!F260,"")</f>
        <v/>
      </c>
      <c r="I260" s="43" t="str">
        <f>IF($C260,Analiza_Całość!G260,"")</f>
        <v/>
      </c>
      <c r="J260" s="42" t="str">
        <f t="shared" si="94"/>
        <v/>
      </c>
      <c r="K260" s="41" t="str">
        <f>IF($D260,Analiza_Całość!I260,"")</f>
        <v/>
      </c>
      <c r="L260" s="40" t="str">
        <f>IF($D260,Analiza_Całość!J260,"")</f>
        <v/>
      </c>
      <c r="M260" s="17" t="str">
        <f>IF($D260,Analiza_Całość!K260,"")</f>
        <v/>
      </c>
      <c r="N260" s="39" t="str">
        <f>IF($D260,Analiza_Całość!L260,"")</f>
        <v/>
      </c>
    </row>
    <row r="261" spans="2:14" x14ac:dyDescent="0.3">
      <c r="B261" s="21">
        <f>BETAW20T!B260</f>
        <v>44041</v>
      </c>
      <c r="C261" s="74">
        <f t="shared" si="91"/>
        <v>0</v>
      </c>
      <c r="D261" s="73">
        <f t="shared" si="92"/>
        <v>0</v>
      </c>
      <c r="E261" s="46" t="str">
        <f>IF($D261,IF($D262,Analiza_Całość!C261/Analiza_Całość!C262*E262,100),"")</f>
        <v/>
      </c>
      <c r="F261" s="45" t="str">
        <f>IF($D261,IF($D262,Analiza_Całość!D261/Analiza_Całość!D262*F262,100),"")</f>
        <v/>
      </c>
      <c r="G261" s="41" t="str">
        <f t="shared" si="93"/>
        <v/>
      </c>
      <c r="H261" s="44" t="str">
        <f>IF($C261,Analiza_Całość!F261,"")</f>
        <v/>
      </c>
      <c r="I261" s="43" t="str">
        <f>IF($C261,Analiza_Całość!G261,"")</f>
        <v/>
      </c>
      <c r="J261" s="42" t="str">
        <f t="shared" si="94"/>
        <v/>
      </c>
      <c r="K261" s="41" t="str">
        <f>IF($D261,Analiza_Całość!I261,"")</f>
        <v/>
      </c>
      <c r="L261" s="40" t="str">
        <f>IF($D261,Analiza_Całość!J261,"")</f>
        <v/>
      </c>
      <c r="M261" s="17" t="str">
        <f>IF($D261,Analiza_Całość!K261,"")</f>
        <v/>
      </c>
      <c r="N261" s="39" t="str">
        <f>IF($D261,Analiza_Całość!L261,"")</f>
        <v/>
      </c>
    </row>
    <row r="262" spans="2:14" x14ac:dyDescent="0.3">
      <c r="B262" s="21">
        <f>BETAW20T!B261</f>
        <v>44040</v>
      </c>
      <c r="C262" s="74">
        <f t="shared" si="91"/>
        <v>0</v>
      </c>
      <c r="D262" s="73">
        <f t="shared" si="92"/>
        <v>0</v>
      </c>
      <c r="E262" s="46" t="str">
        <f>IF($D262,IF($D263,Analiza_Całość!C262/Analiza_Całość!C263*E263,100),"")</f>
        <v/>
      </c>
      <c r="F262" s="45" t="str">
        <f>IF($D262,IF($D263,Analiza_Całość!D262/Analiza_Całość!D263*F263,100),"")</f>
        <v/>
      </c>
      <c r="G262" s="41" t="str">
        <f t="shared" si="93"/>
        <v/>
      </c>
      <c r="H262" s="44" t="str">
        <f>IF($C262,Analiza_Całość!F262,"")</f>
        <v/>
      </c>
      <c r="I262" s="43" t="str">
        <f>IF($C262,Analiza_Całość!G262,"")</f>
        <v/>
      </c>
      <c r="J262" s="42" t="str">
        <f t="shared" si="94"/>
        <v/>
      </c>
      <c r="K262" s="41" t="str">
        <f>IF($D262,Analiza_Całość!I262,"")</f>
        <v/>
      </c>
      <c r="L262" s="40" t="str">
        <f>IF($D262,Analiza_Całość!J262,"")</f>
        <v/>
      </c>
      <c r="M262" s="17" t="str">
        <f>IF($D262,Analiza_Całość!K262,"")</f>
        <v/>
      </c>
      <c r="N262" s="39" t="str">
        <f>IF($D262,Analiza_Całość!L262,"")</f>
        <v/>
      </c>
    </row>
    <row r="263" spans="2:14" x14ac:dyDescent="0.3">
      <c r="B263" s="21">
        <f>BETAW20T!B262</f>
        <v>44039</v>
      </c>
      <c r="C263" s="74">
        <f t="shared" si="91"/>
        <v>0</v>
      </c>
      <c r="D263" s="73">
        <f t="shared" si="92"/>
        <v>0</v>
      </c>
      <c r="E263" s="46" t="str">
        <f>IF($D263,IF($D264,Analiza_Całość!C263/Analiza_Całość!C264*E264,100),"")</f>
        <v/>
      </c>
      <c r="F263" s="45" t="str">
        <f>IF($D263,IF($D264,Analiza_Całość!D263/Analiza_Całość!D264*F264,100),"")</f>
        <v/>
      </c>
      <c r="G263" s="41" t="str">
        <f t="shared" si="93"/>
        <v/>
      </c>
      <c r="H263" s="44" t="str">
        <f>IF($C263,Analiza_Całość!F263,"")</f>
        <v/>
      </c>
      <c r="I263" s="43" t="str">
        <f>IF($C263,Analiza_Całość!G263,"")</f>
        <v/>
      </c>
      <c r="J263" s="42" t="str">
        <f t="shared" si="94"/>
        <v/>
      </c>
      <c r="K263" s="41" t="str">
        <f>IF($D263,Analiza_Całość!I263,"")</f>
        <v/>
      </c>
      <c r="L263" s="40" t="str">
        <f>IF($D263,Analiza_Całość!J263,"")</f>
        <v/>
      </c>
      <c r="M263" s="17" t="str">
        <f>IF($D263,Analiza_Całość!K263,"")</f>
        <v/>
      </c>
      <c r="N263" s="39" t="str">
        <f>IF($D263,Analiza_Całość!L263,"")</f>
        <v/>
      </c>
    </row>
    <row r="264" spans="2:14" x14ac:dyDescent="0.3">
      <c r="B264" s="21">
        <f>BETAW20T!B263</f>
        <v>44036</v>
      </c>
      <c r="C264" s="74">
        <f t="shared" ref="C264:C268" si="95">IF(AND(D264,D265),1,0)</f>
        <v>0</v>
      </c>
      <c r="D264" s="73">
        <f t="shared" ref="D264:D268" si="96">IF(AND($B264&gt;=$E$3,OR($B264&lt;=$E$4,$B265&lt;$E$4)),1,0)</f>
        <v>0</v>
      </c>
      <c r="E264" s="46" t="str">
        <f>IF($D264,IF($D265,Analiza_Całość!C264/Analiza_Całość!C265*E265,100),"")</f>
        <v/>
      </c>
      <c r="F264" s="45" t="str">
        <f>IF($D264,IF($D265,Analiza_Całość!D264/Analiza_Całość!D265*F265,100),"")</f>
        <v/>
      </c>
      <c r="G264" s="41" t="str">
        <f t="shared" ref="G264:G268" si="97">IF($D264,(F264/E264-1)*100,"")</f>
        <v/>
      </c>
      <c r="H264" s="44" t="str">
        <f>IF($C264,Analiza_Całość!F264,"")</f>
        <v/>
      </c>
      <c r="I264" s="43" t="str">
        <f>IF($C264,Analiza_Całość!G264,"")</f>
        <v/>
      </c>
      <c r="J264" s="42" t="str">
        <f t="shared" ref="J264:J268" si="98">IF($C264,I264-H264,"")</f>
        <v/>
      </c>
      <c r="K264" s="41" t="str">
        <f>IF($D264,Analiza_Całość!I264,"")</f>
        <v/>
      </c>
      <c r="L264" s="40" t="str">
        <f>IF($D264,Analiza_Całość!J264,"")</f>
        <v/>
      </c>
      <c r="M264" s="17" t="str">
        <f>IF($D264,Analiza_Całość!K264,"")</f>
        <v/>
      </c>
      <c r="N264" s="39" t="str">
        <f>IF($D264,Analiza_Całość!L264,"")</f>
        <v/>
      </c>
    </row>
    <row r="265" spans="2:14" x14ac:dyDescent="0.3">
      <c r="B265" s="21">
        <f>BETAW20T!B264</f>
        <v>44035</v>
      </c>
      <c r="C265" s="74">
        <f t="shared" si="95"/>
        <v>0</v>
      </c>
      <c r="D265" s="73">
        <f t="shared" si="96"/>
        <v>0</v>
      </c>
      <c r="E265" s="46" t="str">
        <f>IF($D265,IF($D266,Analiza_Całość!C265/Analiza_Całość!C266*E266,100),"")</f>
        <v/>
      </c>
      <c r="F265" s="45" t="str">
        <f>IF($D265,IF($D266,Analiza_Całość!D265/Analiza_Całość!D266*F266,100),"")</f>
        <v/>
      </c>
      <c r="G265" s="41" t="str">
        <f t="shared" si="97"/>
        <v/>
      </c>
      <c r="H265" s="44" t="str">
        <f>IF($C265,Analiza_Całość!F265,"")</f>
        <v/>
      </c>
      <c r="I265" s="43" t="str">
        <f>IF($C265,Analiza_Całość!G265,"")</f>
        <v/>
      </c>
      <c r="J265" s="42" t="str">
        <f t="shared" si="98"/>
        <v/>
      </c>
      <c r="K265" s="41" t="str">
        <f>IF($D265,Analiza_Całość!I265,"")</f>
        <v/>
      </c>
      <c r="L265" s="40" t="str">
        <f>IF($D265,Analiza_Całość!J265,"")</f>
        <v/>
      </c>
      <c r="M265" s="17" t="str">
        <f>IF($D265,Analiza_Całość!K265,"")</f>
        <v/>
      </c>
      <c r="N265" s="39" t="str">
        <f>IF($D265,Analiza_Całość!L265,"")</f>
        <v/>
      </c>
    </row>
    <row r="266" spans="2:14" x14ac:dyDescent="0.3">
      <c r="B266" s="21">
        <f>BETAW20T!B265</f>
        <v>44034</v>
      </c>
      <c r="C266" s="74">
        <f t="shared" si="95"/>
        <v>0</v>
      </c>
      <c r="D266" s="73">
        <f t="shared" si="96"/>
        <v>0</v>
      </c>
      <c r="E266" s="46" t="str">
        <f>IF($D266,IF($D267,Analiza_Całość!C266/Analiza_Całość!C267*E267,100),"")</f>
        <v/>
      </c>
      <c r="F266" s="45" t="str">
        <f>IF($D266,IF($D267,Analiza_Całość!D266/Analiza_Całość!D267*F267,100),"")</f>
        <v/>
      </c>
      <c r="G266" s="41" t="str">
        <f t="shared" si="97"/>
        <v/>
      </c>
      <c r="H266" s="44" t="str">
        <f>IF($C266,Analiza_Całość!F266,"")</f>
        <v/>
      </c>
      <c r="I266" s="43" t="str">
        <f>IF($C266,Analiza_Całość!G266,"")</f>
        <v/>
      </c>
      <c r="J266" s="42" t="str">
        <f t="shared" si="98"/>
        <v/>
      </c>
      <c r="K266" s="41" t="str">
        <f>IF($D266,Analiza_Całość!I266,"")</f>
        <v/>
      </c>
      <c r="L266" s="40" t="str">
        <f>IF($D266,Analiza_Całość!J266,"")</f>
        <v/>
      </c>
      <c r="M266" s="17" t="str">
        <f>IF($D266,Analiza_Całość!K266,"")</f>
        <v/>
      </c>
      <c r="N266" s="39" t="str">
        <f>IF($D266,Analiza_Całość!L266,"")</f>
        <v/>
      </c>
    </row>
    <row r="267" spans="2:14" x14ac:dyDescent="0.3">
      <c r="B267" s="21">
        <f>BETAW20T!B266</f>
        <v>44033</v>
      </c>
      <c r="C267" s="74">
        <f t="shared" si="95"/>
        <v>0</v>
      </c>
      <c r="D267" s="73">
        <f t="shared" si="96"/>
        <v>0</v>
      </c>
      <c r="E267" s="46" t="str">
        <f>IF($D267,IF($D268,Analiza_Całość!C267/Analiza_Całość!C268*E268,100),"")</f>
        <v/>
      </c>
      <c r="F267" s="45" t="str">
        <f>IF($D267,IF($D268,Analiza_Całość!D267/Analiza_Całość!D268*F268,100),"")</f>
        <v/>
      </c>
      <c r="G267" s="41" t="str">
        <f t="shared" si="97"/>
        <v/>
      </c>
      <c r="H267" s="44" t="str">
        <f>IF($C267,Analiza_Całość!F267,"")</f>
        <v/>
      </c>
      <c r="I267" s="43" t="str">
        <f>IF($C267,Analiza_Całość!G267,"")</f>
        <v/>
      </c>
      <c r="J267" s="42" t="str">
        <f t="shared" si="98"/>
        <v/>
      </c>
      <c r="K267" s="41" t="str">
        <f>IF($D267,Analiza_Całość!I267,"")</f>
        <v/>
      </c>
      <c r="L267" s="40" t="str">
        <f>IF($D267,Analiza_Całość!J267,"")</f>
        <v/>
      </c>
      <c r="M267" s="17" t="str">
        <f>IF($D267,Analiza_Całość!K267,"")</f>
        <v/>
      </c>
      <c r="N267" s="39" t="str">
        <f>IF($D267,Analiza_Całość!L267,"")</f>
        <v/>
      </c>
    </row>
    <row r="268" spans="2:14" x14ac:dyDescent="0.3">
      <c r="B268" s="21">
        <f>BETAW20T!B267</f>
        <v>44032</v>
      </c>
      <c r="C268" s="74">
        <f t="shared" si="95"/>
        <v>0</v>
      </c>
      <c r="D268" s="73">
        <f t="shared" si="96"/>
        <v>0</v>
      </c>
      <c r="E268" s="46" t="str">
        <f>IF($D268,IF($D269,Analiza_Całość!C268/Analiza_Całość!C269*E269,100),"")</f>
        <v/>
      </c>
      <c r="F268" s="45" t="str">
        <f>IF($D268,IF($D269,Analiza_Całość!D268/Analiza_Całość!D269*F269,100),"")</f>
        <v/>
      </c>
      <c r="G268" s="41" t="str">
        <f t="shared" si="97"/>
        <v/>
      </c>
      <c r="H268" s="44" t="str">
        <f>IF($C268,Analiza_Całość!F268,"")</f>
        <v/>
      </c>
      <c r="I268" s="43" t="str">
        <f>IF($C268,Analiza_Całość!G268,"")</f>
        <v/>
      </c>
      <c r="J268" s="42" t="str">
        <f t="shared" si="98"/>
        <v/>
      </c>
      <c r="K268" s="41" t="str">
        <f>IF($D268,Analiza_Całość!I268,"")</f>
        <v/>
      </c>
      <c r="L268" s="40" t="str">
        <f>IF($D268,Analiza_Całość!J268,"")</f>
        <v/>
      </c>
      <c r="M268" s="17" t="str">
        <f>IF($D268,Analiza_Całość!K268,"")</f>
        <v/>
      </c>
      <c r="N268" s="39" t="str">
        <f>IF($D268,Analiza_Całość!L268,"")</f>
        <v/>
      </c>
    </row>
    <row r="269" spans="2:14" x14ac:dyDescent="0.3">
      <c r="B269" s="21">
        <f>BETAW20T!B268</f>
        <v>44029</v>
      </c>
      <c r="C269" s="74">
        <f t="shared" ref="C269:C273" si="99">IF(AND(D269,D270),1,0)</f>
        <v>0</v>
      </c>
      <c r="D269" s="73">
        <f t="shared" ref="D269:D273" si="100">IF(AND($B269&gt;=$E$3,OR($B269&lt;=$E$4,$B270&lt;$E$4)),1,0)</f>
        <v>0</v>
      </c>
      <c r="E269" s="46" t="str">
        <f>IF($D269,IF($D270,Analiza_Całość!C269/Analiza_Całość!C270*E270,100),"")</f>
        <v/>
      </c>
      <c r="F269" s="45" t="str">
        <f>IF($D269,IF($D270,Analiza_Całość!D269/Analiza_Całość!D270*F270,100),"")</f>
        <v/>
      </c>
      <c r="G269" s="41" t="str">
        <f t="shared" ref="G269:G273" si="101">IF($D269,(F269/E269-1)*100,"")</f>
        <v/>
      </c>
      <c r="H269" s="44" t="str">
        <f>IF($C269,Analiza_Całość!F269,"")</f>
        <v/>
      </c>
      <c r="I269" s="43" t="str">
        <f>IF($C269,Analiza_Całość!G269,"")</f>
        <v/>
      </c>
      <c r="J269" s="42" t="str">
        <f t="shared" ref="J269:J273" si="102">IF($C269,I269-H269,"")</f>
        <v/>
      </c>
      <c r="K269" s="41" t="str">
        <f>IF($D269,Analiza_Całość!I269,"")</f>
        <v/>
      </c>
      <c r="L269" s="40" t="str">
        <f>IF($D269,Analiza_Całość!J269,"")</f>
        <v/>
      </c>
      <c r="M269" s="17" t="str">
        <f>IF($D269,Analiza_Całość!K269,"")</f>
        <v/>
      </c>
      <c r="N269" s="39" t="str">
        <f>IF($D269,Analiza_Całość!L269,"")</f>
        <v/>
      </c>
    </row>
    <row r="270" spans="2:14" x14ac:dyDescent="0.3">
      <c r="B270" s="21">
        <f>BETAW20T!B269</f>
        <v>44028</v>
      </c>
      <c r="C270" s="74">
        <f t="shared" si="99"/>
        <v>0</v>
      </c>
      <c r="D270" s="73">
        <f t="shared" si="100"/>
        <v>0</v>
      </c>
      <c r="E270" s="46" t="str">
        <f>IF($D270,IF($D271,Analiza_Całość!C270/Analiza_Całość!C271*E271,100),"")</f>
        <v/>
      </c>
      <c r="F270" s="45" t="str">
        <f>IF($D270,IF($D271,Analiza_Całość!D270/Analiza_Całość!D271*F271,100),"")</f>
        <v/>
      </c>
      <c r="G270" s="41" t="str">
        <f t="shared" si="101"/>
        <v/>
      </c>
      <c r="H270" s="44" t="str">
        <f>IF($C270,Analiza_Całość!F270,"")</f>
        <v/>
      </c>
      <c r="I270" s="43" t="str">
        <f>IF($C270,Analiza_Całość!G270,"")</f>
        <v/>
      </c>
      <c r="J270" s="42" t="str">
        <f t="shared" si="102"/>
        <v/>
      </c>
      <c r="K270" s="41" t="str">
        <f>IF($D270,Analiza_Całość!I270,"")</f>
        <v/>
      </c>
      <c r="L270" s="40" t="str">
        <f>IF($D270,Analiza_Całość!J270,"")</f>
        <v/>
      </c>
      <c r="M270" s="17" t="str">
        <f>IF($D270,Analiza_Całość!K270,"")</f>
        <v/>
      </c>
      <c r="N270" s="39" t="str">
        <f>IF($D270,Analiza_Całość!L270,"")</f>
        <v/>
      </c>
    </row>
    <row r="271" spans="2:14" x14ac:dyDescent="0.3">
      <c r="B271" s="21">
        <f>BETAW20T!B270</f>
        <v>44027</v>
      </c>
      <c r="C271" s="74">
        <f t="shared" si="99"/>
        <v>0</v>
      </c>
      <c r="D271" s="73">
        <f t="shared" si="100"/>
        <v>0</v>
      </c>
      <c r="E271" s="46" t="str">
        <f>IF($D271,IF($D272,Analiza_Całość!C271/Analiza_Całość!C272*E272,100),"")</f>
        <v/>
      </c>
      <c r="F271" s="45" t="str">
        <f>IF($D271,IF($D272,Analiza_Całość!D271/Analiza_Całość!D272*F272,100),"")</f>
        <v/>
      </c>
      <c r="G271" s="41" t="str">
        <f t="shared" si="101"/>
        <v/>
      </c>
      <c r="H271" s="44" t="str">
        <f>IF($C271,Analiza_Całość!F271,"")</f>
        <v/>
      </c>
      <c r="I271" s="43" t="str">
        <f>IF($C271,Analiza_Całość!G271,"")</f>
        <v/>
      </c>
      <c r="J271" s="42" t="str">
        <f t="shared" si="102"/>
        <v/>
      </c>
      <c r="K271" s="41" t="str">
        <f>IF($D271,Analiza_Całość!I271,"")</f>
        <v/>
      </c>
      <c r="L271" s="40" t="str">
        <f>IF($D271,Analiza_Całość!J271,"")</f>
        <v/>
      </c>
      <c r="M271" s="17" t="str">
        <f>IF($D271,Analiza_Całość!K271,"")</f>
        <v/>
      </c>
      <c r="N271" s="39" t="str">
        <f>IF($D271,Analiza_Całość!L271,"")</f>
        <v/>
      </c>
    </row>
    <row r="272" spans="2:14" x14ac:dyDescent="0.3">
      <c r="B272" s="21">
        <f>BETAW20T!B271</f>
        <v>44026</v>
      </c>
      <c r="C272" s="74">
        <f t="shared" si="99"/>
        <v>0</v>
      </c>
      <c r="D272" s="73">
        <f t="shared" si="100"/>
        <v>0</v>
      </c>
      <c r="E272" s="46" t="str">
        <f>IF($D272,IF($D273,Analiza_Całość!C272/Analiza_Całość!C273*E273,100),"")</f>
        <v/>
      </c>
      <c r="F272" s="45" t="str">
        <f>IF($D272,IF($D273,Analiza_Całość!D272/Analiza_Całość!D273*F273,100),"")</f>
        <v/>
      </c>
      <c r="G272" s="41" t="str">
        <f t="shared" si="101"/>
        <v/>
      </c>
      <c r="H272" s="44" t="str">
        <f>IF($C272,Analiza_Całość!F272,"")</f>
        <v/>
      </c>
      <c r="I272" s="43" t="str">
        <f>IF($C272,Analiza_Całość!G272,"")</f>
        <v/>
      </c>
      <c r="J272" s="42" t="str">
        <f t="shared" si="102"/>
        <v/>
      </c>
      <c r="K272" s="41" t="str">
        <f>IF($D272,Analiza_Całość!I272,"")</f>
        <v/>
      </c>
      <c r="L272" s="40" t="str">
        <f>IF($D272,Analiza_Całość!J272,"")</f>
        <v/>
      </c>
      <c r="M272" s="17" t="str">
        <f>IF($D272,Analiza_Całość!K272,"")</f>
        <v/>
      </c>
      <c r="N272" s="39" t="str">
        <f>IF($D272,Analiza_Całość!L272,"")</f>
        <v/>
      </c>
    </row>
    <row r="273" spans="2:14" x14ac:dyDescent="0.3">
      <c r="B273" s="21">
        <f>BETAW20T!B272</f>
        <v>44025</v>
      </c>
      <c r="C273" s="74">
        <f t="shared" si="99"/>
        <v>0</v>
      </c>
      <c r="D273" s="73">
        <f t="shared" si="100"/>
        <v>0</v>
      </c>
      <c r="E273" s="46" t="str">
        <f>IF($D273,IF($D274,Analiza_Całość!C273/Analiza_Całość!C274*E274,100),"")</f>
        <v/>
      </c>
      <c r="F273" s="45" t="str">
        <f>IF($D273,IF($D274,Analiza_Całość!D273/Analiza_Całość!D274*F274,100),"")</f>
        <v/>
      </c>
      <c r="G273" s="41" t="str">
        <f t="shared" si="101"/>
        <v/>
      </c>
      <c r="H273" s="44" t="str">
        <f>IF($C273,Analiza_Całość!F273,"")</f>
        <v/>
      </c>
      <c r="I273" s="43" t="str">
        <f>IF($C273,Analiza_Całość!G273,"")</f>
        <v/>
      </c>
      <c r="J273" s="42" t="str">
        <f t="shared" si="102"/>
        <v/>
      </c>
      <c r="K273" s="41" t="str">
        <f>IF($D273,Analiza_Całość!I273,"")</f>
        <v/>
      </c>
      <c r="L273" s="40" t="str">
        <f>IF($D273,Analiza_Całość!J273,"")</f>
        <v/>
      </c>
      <c r="M273" s="17" t="str">
        <f>IF($D273,Analiza_Całość!K273,"")</f>
        <v/>
      </c>
      <c r="N273" s="39" t="str">
        <f>IF($D273,Analiza_Całość!L273,"")</f>
        <v/>
      </c>
    </row>
    <row r="274" spans="2:14" x14ac:dyDescent="0.3">
      <c r="B274" s="21">
        <f>BETAW20T!B273</f>
        <v>44022</v>
      </c>
      <c r="C274" s="74">
        <f t="shared" ref="C274:C278" si="103">IF(AND(D274,D275),1,0)</f>
        <v>0</v>
      </c>
      <c r="D274" s="73">
        <f t="shared" ref="D274:D278" si="104">IF(AND($B274&gt;=$E$3,OR($B274&lt;=$E$4,$B275&lt;$E$4)),1,0)</f>
        <v>0</v>
      </c>
      <c r="E274" s="46" t="str">
        <f>IF($D274,IF($D275,Analiza_Całość!C274/Analiza_Całość!C275*E275,100),"")</f>
        <v/>
      </c>
      <c r="F274" s="45" t="str">
        <f>IF($D274,IF($D275,Analiza_Całość!D274/Analiza_Całość!D275*F275,100),"")</f>
        <v/>
      </c>
      <c r="G274" s="41" t="str">
        <f t="shared" ref="G274:G278" si="105">IF($D274,(F274/E274-1)*100,"")</f>
        <v/>
      </c>
      <c r="H274" s="44" t="str">
        <f>IF($C274,Analiza_Całość!F274,"")</f>
        <v/>
      </c>
      <c r="I274" s="43" t="str">
        <f>IF($C274,Analiza_Całość!G274,"")</f>
        <v/>
      </c>
      <c r="J274" s="42" t="str">
        <f t="shared" ref="J274:J278" si="106">IF($C274,I274-H274,"")</f>
        <v/>
      </c>
      <c r="K274" s="41" t="str">
        <f>IF($D274,Analiza_Całość!I274,"")</f>
        <v/>
      </c>
      <c r="L274" s="40" t="str">
        <f>IF($D274,Analiza_Całość!J274,"")</f>
        <v/>
      </c>
      <c r="M274" s="17" t="str">
        <f>IF($D274,Analiza_Całość!K274,"")</f>
        <v/>
      </c>
      <c r="N274" s="39" t="str">
        <f>IF($D274,Analiza_Całość!L274,"")</f>
        <v/>
      </c>
    </row>
    <row r="275" spans="2:14" x14ac:dyDescent="0.3">
      <c r="B275" s="21">
        <f>BETAW20T!B274</f>
        <v>44021</v>
      </c>
      <c r="C275" s="74">
        <f t="shared" si="103"/>
        <v>0</v>
      </c>
      <c r="D275" s="73">
        <f t="shared" si="104"/>
        <v>0</v>
      </c>
      <c r="E275" s="46" t="str">
        <f>IF($D275,IF($D276,Analiza_Całość!C275/Analiza_Całość!C276*E276,100),"")</f>
        <v/>
      </c>
      <c r="F275" s="45" t="str">
        <f>IF($D275,IF($D276,Analiza_Całość!D275/Analiza_Całość!D276*F276,100),"")</f>
        <v/>
      </c>
      <c r="G275" s="41" t="str">
        <f t="shared" si="105"/>
        <v/>
      </c>
      <c r="H275" s="44" t="str">
        <f>IF($C275,Analiza_Całość!F275,"")</f>
        <v/>
      </c>
      <c r="I275" s="43" t="str">
        <f>IF($C275,Analiza_Całość!G275,"")</f>
        <v/>
      </c>
      <c r="J275" s="42" t="str">
        <f t="shared" si="106"/>
        <v/>
      </c>
      <c r="K275" s="41" t="str">
        <f>IF($D275,Analiza_Całość!I275,"")</f>
        <v/>
      </c>
      <c r="L275" s="40" t="str">
        <f>IF($D275,Analiza_Całość!J275,"")</f>
        <v/>
      </c>
      <c r="M275" s="17" t="str">
        <f>IF($D275,Analiza_Całość!K275,"")</f>
        <v/>
      </c>
      <c r="N275" s="39" t="str">
        <f>IF($D275,Analiza_Całość!L275,"")</f>
        <v/>
      </c>
    </row>
    <row r="276" spans="2:14" x14ac:dyDescent="0.3">
      <c r="B276" s="21">
        <f>BETAW20T!B275</f>
        <v>44020</v>
      </c>
      <c r="C276" s="74">
        <f t="shared" si="103"/>
        <v>0</v>
      </c>
      <c r="D276" s="73">
        <f t="shared" si="104"/>
        <v>0</v>
      </c>
      <c r="E276" s="46" t="str">
        <f>IF($D276,IF($D277,Analiza_Całość!C276/Analiza_Całość!C277*E277,100),"")</f>
        <v/>
      </c>
      <c r="F276" s="45" t="str">
        <f>IF($D276,IF($D277,Analiza_Całość!D276/Analiza_Całość!D277*F277,100),"")</f>
        <v/>
      </c>
      <c r="G276" s="41" t="str">
        <f t="shared" si="105"/>
        <v/>
      </c>
      <c r="H276" s="44" t="str">
        <f>IF($C276,Analiza_Całość!F276,"")</f>
        <v/>
      </c>
      <c r="I276" s="43" t="str">
        <f>IF($C276,Analiza_Całość!G276,"")</f>
        <v/>
      </c>
      <c r="J276" s="42" t="str">
        <f t="shared" si="106"/>
        <v/>
      </c>
      <c r="K276" s="41" t="str">
        <f>IF($D276,Analiza_Całość!I276,"")</f>
        <v/>
      </c>
      <c r="L276" s="40" t="str">
        <f>IF($D276,Analiza_Całość!J276,"")</f>
        <v/>
      </c>
      <c r="M276" s="17" t="str">
        <f>IF($D276,Analiza_Całość!K276,"")</f>
        <v/>
      </c>
      <c r="N276" s="39" t="str">
        <f>IF($D276,Analiza_Całość!L276,"")</f>
        <v/>
      </c>
    </row>
    <row r="277" spans="2:14" x14ac:dyDescent="0.3">
      <c r="B277" s="21">
        <f>BETAW20T!B276</f>
        <v>44019</v>
      </c>
      <c r="C277" s="74">
        <f t="shared" si="103"/>
        <v>0</v>
      </c>
      <c r="D277" s="73">
        <f t="shared" si="104"/>
        <v>0</v>
      </c>
      <c r="E277" s="46" t="str">
        <f>IF($D277,IF($D278,Analiza_Całość!C277/Analiza_Całość!C278*E278,100),"")</f>
        <v/>
      </c>
      <c r="F277" s="45" t="str">
        <f>IF($D277,IF($D278,Analiza_Całość!D277/Analiza_Całość!D278*F278,100),"")</f>
        <v/>
      </c>
      <c r="G277" s="41" t="str">
        <f t="shared" si="105"/>
        <v/>
      </c>
      <c r="H277" s="44" t="str">
        <f>IF($C277,Analiza_Całość!F277,"")</f>
        <v/>
      </c>
      <c r="I277" s="43" t="str">
        <f>IF($C277,Analiza_Całość!G277,"")</f>
        <v/>
      </c>
      <c r="J277" s="42" t="str">
        <f t="shared" si="106"/>
        <v/>
      </c>
      <c r="K277" s="41" t="str">
        <f>IF($D277,Analiza_Całość!I277,"")</f>
        <v/>
      </c>
      <c r="L277" s="40" t="str">
        <f>IF($D277,Analiza_Całość!J277,"")</f>
        <v/>
      </c>
      <c r="M277" s="17" t="str">
        <f>IF($D277,Analiza_Całość!K277,"")</f>
        <v/>
      </c>
      <c r="N277" s="39" t="str">
        <f>IF($D277,Analiza_Całość!L277,"")</f>
        <v/>
      </c>
    </row>
    <row r="278" spans="2:14" x14ac:dyDescent="0.3">
      <c r="B278" s="21">
        <f>BETAW20T!B277</f>
        <v>44018</v>
      </c>
      <c r="C278" s="74">
        <f t="shared" si="103"/>
        <v>0</v>
      </c>
      <c r="D278" s="73">
        <f t="shared" si="104"/>
        <v>0</v>
      </c>
      <c r="E278" s="46" t="str">
        <f>IF($D278,IF($D279,Analiza_Całość!C278/Analiza_Całość!C279*E279,100),"")</f>
        <v/>
      </c>
      <c r="F278" s="45" t="str">
        <f>IF($D278,IF($D279,Analiza_Całość!D278/Analiza_Całość!D279*F279,100),"")</f>
        <v/>
      </c>
      <c r="G278" s="41" t="str">
        <f t="shared" si="105"/>
        <v/>
      </c>
      <c r="H278" s="44" t="str">
        <f>IF($C278,Analiza_Całość!F278,"")</f>
        <v/>
      </c>
      <c r="I278" s="43" t="str">
        <f>IF($C278,Analiza_Całość!G278,"")</f>
        <v/>
      </c>
      <c r="J278" s="42" t="str">
        <f t="shared" si="106"/>
        <v/>
      </c>
      <c r="K278" s="41" t="str">
        <f>IF($D278,Analiza_Całość!I278,"")</f>
        <v/>
      </c>
      <c r="L278" s="40" t="str">
        <f>IF($D278,Analiza_Całość!J278,"")</f>
        <v/>
      </c>
      <c r="M278" s="17" t="str">
        <f>IF($D278,Analiza_Całość!K278,"")</f>
        <v/>
      </c>
      <c r="N278" s="39" t="str">
        <f>IF($D278,Analiza_Całość!L278,"")</f>
        <v/>
      </c>
    </row>
    <row r="279" spans="2:14" x14ac:dyDescent="0.3">
      <c r="B279" s="21">
        <f>BETAW20T!B278</f>
        <v>44015</v>
      </c>
      <c r="C279" s="74">
        <f t="shared" ref="C279:C283" si="107">IF(AND(D279,D280),1,0)</f>
        <v>0</v>
      </c>
      <c r="D279" s="73">
        <f t="shared" ref="D279:D283" si="108">IF(AND($B279&gt;=$E$3,OR($B279&lt;=$E$4,$B280&lt;$E$4)),1,0)</f>
        <v>0</v>
      </c>
      <c r="E279" s="46" t="str">
        <f>IF($D279,IF($D280,Analiza_Całość!C279/Analiza_Całość!C280*E280,100),"")</f>
        <v/>
      </c>
      <c r="F279" s="45" t="str">
        <f>IF($D279,IF($D280,Analiza_Całość!D279/Analiza_Całość!D280*F280,100),"")</f>
        <v/>
      </c>
      <c r="G279" s="41" t="str">
        <f t="shared" ref="G279:G283" si="109">IF($D279,(F279/E279-1)*100,"")</f>
        <v/>
      </c>
      <c r="H279" s="44" t="str">
        <f>IF($C279,Analiza_Całość!F279,"")</f>
        <v/>
      </c>
      <c r="I279" s="43" t="str">
        <f>IF($C279,Analiza_Całość!G279,"")</f>
        <v/>
      </c>
      <c r="J279" s="42" t="str">
        <f t="shared" ref="J279:J283" si="110">IF($C279,I279-H279,"")</f>
        <v/>
      </c>
      <c r="K279" s="41" t="str">
        <f>IF($D279,Analiza_Całość!I279,"")</f>
        <v/>
      </c>
      <c r="L279" s="40" t="str">
        <f>IF($D279,Analiza_Całość!J279,"")</f>
        <v/>
      </c>
      <c r="M279" s="17" t="str">
        <f>IF($D279,Analiza_Całość!K279,"")</f>
        <v/>
      </c>
      <c r="N279" s="39" t="str">
        <f>IF($D279,Analiza_Całość!L279,"")</f>
        <v/>
      </c>
    </row>
    <row r="280" spans="2:14" x14ac:dyDescent="0.3">
      <c r="B280" s="21">
        <f>BETAW20T!B279</f>
        <v>44014</v>
      </c>
      <c r="C280" s="74">
        <f t="shared" si="107"/>
        <v>0</v>
      </c>
      <c r="D280" s="73">
        <f t="shared" si="108"/>
        <v>0</v>
      </c>
      <c r="E280" s="46" t="str">
        <f>IF($D280,IF($D281,Analiza_Całość!C280/Analiza_Całość!C281*E281,100),"")</f>
        <v/>
      </c>
      <c r="F280" s="45" t="str">
        <f>IF($D280,IF($D281,Analiza_Całość!D280/Analiza_Całość!D281*F281,100),"")</f>
        <v/>
      </c>
      <c r="G280" s="41" t="str">
        <f t="shared" si="109"/>
        <v/>
      </c>
      <c r="H280" s="44" t="str">
        <f>IF($C280,Analiza_Całość!F280,"")</f>
        <v/>
      </c>
      <c r="I280" s="43" t="str">
        <f>IF($C280,Analiza_Całość!G280,"")</f>
        <v/>
      </c>
      <c r="J280" s="42" t="str">
        <f t="shared" si="110"/>
        <v/>
      </c>
      <c r="K280" s="41" t="str">
        <f>IF($D280,Analiza_Całość!I280,"")</f>
        <v/>
      </c>
      <c r="L280" s="40" t="str">
        <f>IF($D280,Analiza_Całość!J280,"")</f>
        <v/>
      </c>
      <c r="M280" s="17" t="str">
        <f>IF($D280,Analiza_Całość!K280,"")</f>
        <v/>
      </c>
      <c r="N280" s="39" t="str">
        <f>IF($D280,Analiza_Całość!L280,"")</f>
        <v/>
      </c>
    </row>
    <row r="281" spans="2:14" x14ac:dyDescent="0.3">
      <c r="B281" s="21">
        <f>BETAW20T!B280</f>
        <v>44013</v>
      </c>
      <c r="C281" s="74">
        <f t="shared" si="107"/>
        <v>0</v>
      </c>
      <c r="D281" s="73">
        <f t="shared" si="108"/>
        <v>0</v>
      </c>
      <c r="E281" s="46" t="str">
        <f>IF($D281,IF($D282,Analiza_Całość!C281/Analiza_Całość!C282*E282,100),"")</f>
        <v/>
      </c>
      <c r="F281" s="45" t="str">
        <f>IF($D281,IF($D282,Analiza_Całość!D281/Analiza_Całość!D282*F282,100),"")</f>
        <v/>
      </c>
      <c r="G281" s="41" t="str">
        <f t="shared" si="109"/>
        <v/>
      </c>
      <c r="H281" s="44" t="str">
        <f>IF($C281,Analiza_Całość!F281,"")</f>
        <v/>
      </c>
      <c r="I281" s="43" t="str">
        <f>IF($C281,Analiza_Całość!G281,"")</f>
        <v/>
      </c>
      <c r="J281" s="42" t="str">
        <f t="shared" si="110"/>
        <v/>
      </c>
      <c r="K281" s="41" t="str">
        <f>IF($D281,Analiza_Całość!I281,"")</f>
        <v/>
      </c>
      <c r="L281" s="40" t="str">
        <f>IF($D281,Analiza_Całość!J281,"")</f>
        <v/>
      </c>
      <c r="M281" s="17" t="str">
        <f>IF($D281,Analiza_Całość!K281,"")</f>
        <v/>
      </c>
      <c r="N281" s="39" t="str">
        <f>IF($D281,Analiza_Całość!L281,"")</f>
        <v/>
      </c>
    </row>
    <row r="282" spans="2:14" x14ac:dyDescent="0.3">
      <c r="B282" s="21">
        <f>BETAW20T!B281</f>
        <v>44012</v>
      </c>
      <c r="C282" s="74">
        <f t="shared" si="107"/>
        <v>0</v>
      </c>
      <c r="D282" s="73">
        <f t="shared" si="108"/>
        <v>0</v>
      </c>
      <c r="E282" s="46" t="str">
        <f>IF($D282,IF($D283,Analiza_Całość!C282/Analiza_Całość!C283*E283,100),"")</f>
        <v/>
      </c>
      <c r="F282" s="45" t="str">
        <f>IF($D282,IF($D283,Analiza_Całość!D282/Analiza_Całość!D283*F283,100),"")</f>
        <v/>
      </c>
      <c r="G282" s="41" t="str">
        <f t="shared" si="109"/>
        <v/>
      </c>
      <c r="H282" s="44" t="str">
        <f>IF($C282,Analiza_Całość!F282,"")</f>
        <v/>
      </c>
      <c r="I282" s="43" t="str">
        <f>IF($C282,Analiza_Całość!G282,"")</f>
        <v/>
      </c>
      <c r="J282" s="42" t="str">
        <f t="shared" si="110"/>
        <v/>
      </c>
      <c r="K282" s="41" t="str">
        <f>IF($D282,Analiza_Całość!I282,"")</f>
        <v/>
      </c>
      <c r="L282" s="40" t="str">
        <f>IF($D282,Analiza_Całość!J282,"")</f>
        <v/>
      </c>
      <c r="M282" s="17" t="str">
        <f>IF($D282,Analiza_Całość!K282,"")</f>
        <v/>
      </c>
      <c r="N282" s="39" t="str">
        <f>IF($D282,Analiza_Całość!L282,"")</f>
        <v/>
      </c>
    </row>
    <row r="283" spans="2:14" x14ac:dyDescent="0.3">
      <c r="B283" s="21">
        <f>BETAW20T!B282</f>
        <v>44011</v>
      </c>
      <c r="C283" s="74">
        <f t="shared" si="107"/>
        <v>0</v>
      </c>
      <c r="D283" s="73">
        <f t="shared" si="108"/>
        <v>0</v>
      </c>
      <c r="E283" s="46" t="str">
        <f>IF($D283,IF($D284,Analiza_Całość!C283/Analiza_Całość!C284*E284,100),"")</f>
        <v/>
      </c>
      <c r="F283" s="45" t="str">
        <f>IF($D283,IF($D284,Analiza_Całość!D283/Analiza_Całość!D284*F284,100),"")</f>
        <v/>
      </c>
      <c r="G283" s="41" t="str">
        <f t="shared" si="109"/>
        <v/>
      </c>
      <c r="H283" s="44" t="str">
        <f>IF($C283,Analiza_Całość!F283,"")</f>
        <v/>
      </c>
      <c r="I283" s="43" t="str">
        <f>IF($C283,Analiza_Całość!G283,"")</f>
        <v/>
      </c>
      <c r="J283" s="42" t="str">
        <f t="shared" si="110"/>
        <v/>
      </c>
      <c r="K283" s="41" t="str">
        <f>IF($D283,Analiza_Całość!I283,"")</f>
        <v/>
      </c>
      <c r="L283" s="40" t="str">
        <f>IF($D283,Analiza_Całość!J283,"")</f>
        <v/>
      </c>
      <c r="M283" s="17" t="str">
        <f>IF($D283,Analiza_Całość!K283,"")</f>
        <v/>
      </c>
      <c r="N283" s="39" t="str">
        <f>IF($D283,Analiza_Całość!L283,"")</f>
        <v/>
      </c>
    </row>
    <row r="284" spans="2:14" x14ac:dyDescent="0.3">
      <c r="B284" s="21">
        <f>BETAW20T!B283</f>
        <v>44008</v>
      </c>
      <c r="C284" s="74">
        <f t="shared" ref="C284:C288" si="111">IF(AND(D284,D285),1,0)</f>
        <v>0</v>
      </c>
      <c r="D284" s="73">
        <f t="shared" ref="D284:D288" si="112">IF(AND($B284&gt;=$E$3,OR($B284&lt;=$E$4,$B285&lt;$E$4)),1,0)</f>
        <v>0</v>
      </c>
      <c r="E284" s="46" t="str">
        <f>IF($D284,IF($D285,Analiza_Całość!C284/Analiza_Całość!C285*E285,100),"")</f>
        <v/>
      </c>
      <c r="F284" s="45" t="str">
        <f>IF($D284,IF($D285,Analiza_Całość!D284/Analiza_Całość!D285*F285,100),"")</f>
        <v/>
      </c>
      <c r="G284" s="41" t="str">
        <f t="shared" ref="G284:G288" si="113">IF($D284,(F284/E284-1)*100,"")</f>
        <v/>
      </c>
      <c r="H284" s="44" t="str">
        <f>IF($C284,Analiza_Całość!F284,"")</f>
        <v/>
      </c>
      <c r="I284" s="43" t="str">
        <f>IF($C284,Analiza_Całość!G284,"")</f>
        <v/>
      </c>
      <c r="J284" s="42" t="str">
        <f t="shared" ref="J284:J288" si="114">IF($C284,I284-H284,"")</f>
        <v/>
      </c>
      <c r="K284" s="41" t="str">
        <f>IF($D284,Analiza_Całość!I284,"")</f>
        <v/>
      </c>
      <c r="L284" s="40" t="str">
        <f>IF($D284,Analiza_Całość!J284,"")</f>
        <v/>
      </c>
      <c r="M284" s="17" t="str">
        <f>IF($D284,Analiza_Całość!K284,"")</f>
        <v/>
      </c>
      <c r="N284" s="39" t="str">
        <f>IF($D284,Analiza_Całość!L284,"")</f>
        <v/>
      </c>
    </row>
    <row r="285" spans="2:14" x14ac:dyDescent="0.3">
      <c r="B285" s="21">
        <f>BETAW20T!B284</f>
        <v>44007</v>
      </c>
      <c r="C285" s="74">
        <f t="shared" si="111"/>
        <v>0</v>
      </c>
      <c r="D285" s="73">
        <f t="shared" si="112"/>
        <v>0</v>
      </c>
      <c r="E285" s="46" t="str">
        <f>IF($D285,IF($D286,Analiza_Całość!C285/Analiza_Całość!C286*E286,100),"")</f>
        <v/>
      </c>
      <c r="F285" s="45" t="str">
        <f>IF($D285,IF($D286,Analiza_Całość!D285/Analiza_Całość!D286*F286,100),"")</f>
        <v/>
      </c>
      <c r="G285" s="41" t="str">
        <f t="shared" si="113"/>
        <v/>
      </c>
      <c r="H285" s="44" t="str">
        <f>IF($C285,Analiza_Całość!F285,"")</f>
        <v/>
      </c>
      <c r="I285" s="43" t="str">
        <f>IF($C285,Analiza_Całość!G285,"")</f>
        <v/>
      </c>
      <c r="J285" s="42" t="str">
        <f t="shared" si="114"/>
        <v/>
      </c>
      <c r="K285" s="41" t="str">
        <f>IF($D285,Analiza_Całość!I285,"")</f>
        <v/>
      </c>
      <c r="L285" s="40" t="str">
        <f>IF($D285,Analiza_Całość!J285,"")</f>
        <v/>
      </c>
      <c r="M285" s="17" t="str">
        <f>IF($D285,Analiza_Całość!K285,"")</f>
        <v/>
      </c>
      <c r="N285" s="39" t="str">
        <f>IF($D285,Analiza_Całość!L285,"")</f>
        <v/>
      </c>
    </row>
    <row r="286" spans="2:14" x14ac:dyDescent="0.3">
      <c r="B286" s="21">
        <f>BETAW20T!B285</f>
        <v>44006</v>
      </c>
      <c r="C286" s="74">
        <f t="shared" si="111"/>
        <v>0</v>
      </c>
      <c r="D286" s="73">
        <f t="shared" si="112"/>
        <v>0</v>
      </c>
      <c r="E286" s="46" t="str">
        <f>IF($D286,IF($D287,Analiza_Całość!C286/Analiza_Całość!C287*E287,100),"")</f>
        <v/>
      </c>
      <c r="F286" s="45" t="str">
        <f>IF($D286,IF($D287,Analiza_Całość!D286/Analiza_Całość!D287*F287,100),"")</f>
        <v/>
      </c>
      <c r="G286" s="41" t="str">
        <f t="shared" si="113"/>
        <v/>
      </c>
      <c r="H286" s="44" t="str">
        <f>IF($C286,Analiza_Całość!F286,"")</f>
        <v/>
      </c>
      <c r="I286" s="43" t="str">
        <f>IF($C286,Analiza_Całość!G286,"")</f>
        <v/>
      </c>
      <c r="J286" s="42" t="str">
        <f t="shared" si="114"/>
        <v/>
      </c>
      <c r="K286" s="41" t="str">
        <f>IF($D286,Analiza_Całość!I286,"")</f>
        <v/>
      </c>
      <c r="L286" s="40" t="str">
        <f>IF($D286,Analiza_Całość!J286,"")</f>
        <v/>
      </c>
      <c r="M286" s="17" t="str">
        <f>IF($D286,Analiza_Całość!K286,"")</f>
        <v/>
      </c>
      <c r="N286" s="39" t="str">
        <f>IF($D286,Analiza_Całość!L286,"")</f>
        <v/>
      </c>
    </row>
    <row r="287" spans="2:14" x14ac:dyDescent="0.3">
      <c r="B287" s="21">
        <f>BETAW20T!B286</f>
        <v>44005</v>
      </c>
      <c r="C287" s="74">
        <f t="shared" si="111"/>
        <v>0</v>
      </c>
      <c r="D287" s="73">
        <f t="shared" si="112"/>
        <v>0</v>
      </c>
      <c r="E287" s="46" t="str">
        <f>IF($D287,IF($D288,Analiza_Całość!C287/Analiza_Całość!C288*E288,100),"")</f>
        <v/>
      </c>
      <c r="F287" s="45" t="str">
        <f>IF($D287,IF($D288,Analiza_Całość!D287/Analiza_Całość!D288*F288,100),"")</f>
        <v/>
      </c>
      <c r="G287" s="41" t="str">
        <f t="shared" si="113"/>
        <v/>
      </c>
      <c r="H287" s="44" t="str">
        <f>IF($C287,Analiza_Całość!F287,"")</f>
        <v/>
      </c>
      <c r="I287" s="43" t="str">
        <f>IF($C287,Analiza_Całość!G287,"")</f>
        <v/>
      </c>
      <c r="J287" s="42" t="str">
        <f t="shared" si="114"/>
        <v/>
      </c>
      <c r="K287" s="41" t="str">
        <f>IF($D287,Analiza_Całość!I287,"")</f>
        <v/>
      </c>
      <c r="L287" s="40" t="str">
        <f>IF($D287,Analiza_Całość!J287,"")</f>
        <v/>
      </c>
      <c r="M287" s="17" t="str">
        <f>IF($D287,Analiza_Całość!K287,"")</f>
        <v/>
      </c>
      <c r="N287" s="39" t="str">
        <f>IF($D287,Analiza_Całość!L287,"")</f>
        <v/>
      </c>
    </row>
    <row r="288" spans="2:14" x14ac:dyDescent="0.3">
      <c r="B288" s="21">
        <f>BETAW20T!B287</f>
        <v>44004</v>
      </c>
      <c r="C288" s="74">
        <f t="shared" si="111"/>
        <v>0</v>
      </c>
      <c r="D288" s="73">
        <f t="shared" si="112"/>
        <v>0</v>
      </c>
      <c r="E288" s="46" t="str">
        <f>IF($D288,IF($D289,Analiza_Całość!C288/Analiza_Całość!C289*E289,100),"")</f>
        <v/>
      </c>
      <c r="F288" s="45" t="str">
        <f>IF($D288,IF($D289,Analiza_Całość!D288/Analiza_Całość!D289*F289,100),"")</f>
        <v/>
      </c>
      <c r="G288" s="41" t="str">
        <f t="shared" si="113"/>
        <v/>
      </c>
      <c r="H288" s="44" t="str">
        <f>IF($C288,Analiza_Całość!F288,"")</f>
        <v/>
      </c>
      <c r="I288" s="43" t="str">
        <f>IF($C288,Analiza_Całość!G288,"")</f>
        <v/>
      </c>
      <c r="J288" s="42" t="str">
        <f t="shared" si="114"/>
        <v/>
      </c>
      <c r="K288" s="41" t="str">
        <f>IF($D288,Analiza_Całość!I288,"")</f>
        <v/>
      </c>
      <c r="L288" s="40" t="str">
        <f>IF($D288,Analiza_Całość!J288,"")</f>
        <v/>
      </c>
      <c r="M288" s="17" t="str">
        <f>IF($D288,Analiza_Całość!K288,"")</f>
        <v/>
      </c>
      <c r="N288" s="39" t="str">
        <f>IF($D288,Analiza_Całość!L288,"")</f>
        <v/>
      </c>
    </row>
    <row r="289" spans="2:14" x14ac:dyDescent="0.3">
      <c r="B289" s="21">
        <f>BETAW20T!B288</f>
        <v>44001</v>
      </c>
      <c r="C289" s="74">
        <f t="shared" ref="C289:C293" si="115">IF(AND(D289,D290),1,0)</f>
        <v>0</v>
      </c>
      <c r="D289" s="73">
        <f t="shared" ref="D289:D293" si="116">IF(AND($B289&gt;=$E$3,OR($B289&lt;=$E$4,$B290&lt;$E$4)),1,0)</f>
        <v>0</v>
      </c>
      <c r="E289" s="46" t="str">
        <f>IF($D289,IF($D290,Analiza_Całość!C289/Analiza_Całość!C290*E290,100),"")</f>
        <v/>
      </c>
      <c r="F289" s="45" t="str">
        <f>IF($D289,IF($D290,Analiza_Całość!D289/Analiza_Całość!D290*F290,100),"")</f>
        <v/>
      </c>
      <c r="G289" s="41" t="str">
        <f t="shared" ref="G289:G293" si="117">IF($D289,(F289/E289-1)*100,"")</f>
        <v/>
      </c>
      <c r="H289" s="44" t="str">
        <f>IF($C289,Analiza_Całość!F289,"")</f>
        <v/>
      </c>
      <c r="I289" s="43" t="str">
        <f>IF($C289,Analiza_Całość!G289,"")</f>
        <v/>
      </c>
      <c r="J289" s="42" t="str">
        <f t="shared" ref="J289:J293" si="118">IF($C289,I289-H289,"")</f>
        <v/>
      </c>
      <c r="K289" s="41" t="str">
        <f>IF($D289,Analiza_Całość!I289,"")</f>
        <v/>
      </c>
      <c r="L289" s="40" t="str">
        <f>IF($D289,Analiza_Całość!J289,"")</f>
        <v/>
      </c>
      <c r="M289" s="17" t="str">
        <f>IF($D289,Analiza_Całość!K289,"")</f>
        <v/>
      </c>
      <c r="N289" s="39" t="str">
        <f>IF($D289,Analiza_Całość!L289,"")</f>
        <v/>
      </c>
    </row>
    <row r="290" spans="2:14" x14ac:dyDescent="0.3">
      <c r="B290" s="21">
        <f>BETAW20T!B289</f>
        <v>44000</v>
      </c>
      <c r="C290" s="74">
        <f t="shared" si="115"/>
        <v>0</v>
      </c>
      <c r="D290" s="73">
        <f t="shared" si="116"/>
        <v>0</v>
      </c>
      <c r="E290" s="46" t="str">
        <f>IF($D290,IF($D291,Analiza_Całość!C290/Analiza_Całość!C291*E291,100),"")</f>
        <v/>
      </c>
      <c r="F290" s="45" t="str">
        <f>IF($D290,IF($D291,Analiza_Całość!D290/Analiza_Całość!D291*F291,100),"")</f>
        <v/>
      </c>
      <c r="G290" s="41" t="str">
        <f t="shared" si="117"/>
        <v/>
      </c>
      <c r="H290" s="44" t="str">
        <f>IF($C290,Analiza_Całość!F290,"")</f>
        <v/>
      </c>
      <c r="I290" s="43" t="str">
        <f>IF($C290,Analiza_Całość!G290,"")</f>
        <v/>
      </c>
      <c r="J290" s="42" t="str">
        <f t="shared" si="118"/>
        <v/>
      </c>
      <c r="K290" s="41" t="str">
        <f>IF($D290,Analiza_Całość!I290,"")</f>
        <v/>
      </c>
      <c r="L290" s="40" t="str">
        <f>IF($D290,Analiza_Całość!J290,"")</f>
        <v/>
      </c>
      <c r="M290" s="17" t="str">
        <f>IF($D290,Analiza_Całość!K290,"")</f>
        <v/>
      </c>
      <c r="N290" s="39" t="str">
        <f>IF($D290,Analiza_Całość!L290,"")</f>
        <v/>
      </c>
    </row>
    <row r="291" spans="2:14" x14ac:dyDescent="0.3">
      <c r="B291" s="21">
        <f>BETAW20T!B290</f>
        <v>43999</v>
      </c>
      <c r="C291" s="74">
        <f t="shared" si="115"/>
        <v>0</v>
      </c>
      <c r="D291" s="73">
        <f t="shared" si="116"/>
        <v>0</v>
      </c>
      <c r="E291" s="46" t="str">
        <f>IF($D291,IF($D292,Analiza_Całość!C291/Analiza_Całość!C292*E292,100),"")</f>
        <v/>
      </c>
      <c r="F291" s="45" t="str">
        <f>IF($D291,IF($D292,Analiza_Całość!D291/Analiza_Całość!D292*F292,100),"")</f>
        <v/>
      </c>
      <c r="G291" s="41" t="str">
        <f t="shared" si="117"/>
        <v/>
      </c>
      <c r="H291" s="44" t="str">
        <f>IF($C291,Analiza_Całość!F291,"")</f>
        <v/>
      </c>
      <c r="I291" s="43" t="str">
        <f>IF($C291,Analiza_Całość!G291,"")</f>
        <v/>
      </c>
      <c r="J291" s="42" t="str">
        <f t="shared" si="118"/>
        <v/>
      </c>
      <c r="K291" s="41" t="str">
        <f>IF($D291,Analiza_Całość!I291,"")</f>
        <v/>
      </c>
      <c r="L291" s="40" t="str">
        <f>IF($D291,Analiza_Całość!J291,"")</f>
        <v/>
      </c>
      <c r="M291" s="17" t="str">
        <f>IF($D291,Analiza_Całość!K291,"")</f>
        <v/>
      </c>
      <c r="N291" s="39" t="str">
        <f>IF($D291,Analiza_Całość!L291,"")</f>
        <v/>
      </c>
    </row>
    <row r="292" spans="2:14" x14ac:dyDescent="0.3">
      <c r="B292" s="21">
        <f>BETAW20T!B291</f>
        <v>43998</v>
      </c>
      <c r="C292" s="74">
        <f t="shared" si="115"/>
        <v>0</v>
      </c>
      <c r="D292" s="73">
        <f t="shared" si="116"/>
        <v>0</v>
      </c>
      <c r="E292" s="46" t="str">
        <f>IF($D292,IF($D293,Analiza_Całość!C292/Analiza_Całość!C293*E293,100),"")</f>
        <v/>
      </c>
      <c r="F292" s="45" t="str">
        <f>IF($D292,IF($D293,Analiza_Całość!D292/Analiza_Całość!D293*F293,100),"")</f>
        <v/>
      </c>
      <c r="G292" s="41" t="str">
        <f t="shared" si="117"/>
        <v/>
      </c>
      <c r="H292" s="44" t="str">
        <f>IF($C292,Analiza_Całość!F292,"")</f>
        <v/>
      </c>
      <c r="I292" s="43" t="str">
        <f>IF($C292,Analiza_Całość!G292,"")</f>
        <v/>
      </c>
      <c r="J292" s="42" t="str">
        <f t="shared" si="118"/>
        <v/>
      </c>
      <c r="K292" s="41" t="str">
        <f>IF($D292,Analiza_Całość!I292,"")</f>
        <v/>
      </c>
      <c r="L292" s="40" t="str">
        <f>IF($D292,Analiza_Całość!J292,"")</f>
        <v/>
      </c>
      <c r="M292" s="17" t="str">
        <f>IF($D292,Analiza_Całość!K292,"")</f>
        <v/>
      </c>
      <c r="N292" s="39" t="str">
        <f>IF($D292,Analiza_Całość!L292,"")</f>
        <v/>
      </c>
    </row>
    <row r="293" spans="2:14" x14ac:dyDescent="0.3">
      <c r="B293" s="21">
        <f>BETAW20T!B292</f>
        <v>43997</v>
      </c>
      <c r="C293" s="74">
        <f t="shared" si="115"/>
        <v>0</v>
      </c>
      <c r="D293" s="73">
        <f t="shared" si="116"/>
        <v>0</v>
      </c>
      <c r="E293" s="46" t="str">
        <f>IF($D293,IF($D294,Analiza_Całość!C293/Analiza_Całość!C294*E294,100),"")</f>
        <v/>
      </c>
      <c r="F293" s="45" t="str">
        <f>IF($D293,IF($D294,Analiza_Całość!D293/Analiza_Całość!D294*F294,100),"")</f>
        <v/>
      </c>
      <c r="G293" s="41" t="str">
        <f t="shared" si="117"/>
        <v/>
      </c>
      <c r="H293" s="44" t="str">
        <f>IF($C293,Analiza_Całość!F293,"")</f>
        <v/>
      </c>
      <c r="I293" s="43" t="str">
        <f>IF($C293,Analiza_Całość!G293,"")</f>
        <v/>
      </c>
      <c r="J293" s="42" t="str">
        <f t="shared" si="118"/>
        <v/>
      </c>
      <c r="K293" s="41" t="str">
        <f>IF($D293,Analiza_Całość!I293,"")</f>
        <v/>
      </c>
      <c r="L293" s="40" t="str">
        <f>IF($D293,Analiza_Całość!J293,"")</f>
        <v/>
      </c>
      <c r="M293" s="17" t="str">
        <f>IF($D293,Analiza_Całość!K293,"")</f>
        <v/>
      </c>
      <c r="N293" s="39" t="str">
        <f>IF($D293,Analiza_Całość!L293,"")</f>
        <v/>
      </c>
    </row>
    <row r="294" spans="2:14" x14ac:dyDescent="0.3">
      <c r="B294" s="21">
        <f>BETAW20T!B293</f>
        <v>43994</v>
      </c>
      <c r="C294" s="74">
        <f t="shared" ref="C294:C297" si="119">IF(AND(D294,D295),1,0)</f>
        <v>0</v>
      </c>
      <c r="D294" s="73">
        <f t="shared" ref="D294:D297" si="120">IF(AND($B294&gt;=$E$3,OR($B294&lt;=$E$4,$B295&lt;$E$4)),1,0)</f>
        <v>0</v>
      </c>
      <c r="E294" s="46" t="str">
        <f>IF($D294,IF($D295,Analiza_Całość!C294/Analiza_Całość!C295*E295,100),"")</f>
        <v/>
      </c>
      <c r="F294" s="45" t="str">
        <f>IF($D294,IF($D295,Analiza_Całość!D294/Analiza_Całość!D295*F295,100),"")</f>
        <v/>
      </c>
      <c r="G294" s="41" t="str">
        <f t="shared" ref="G294:G297" si="121">IF($D294,(F294/E294-1)*100,"")</f>
        <v/>
      </c>
      <c r="H294" s="44" t="str">
        <f>IF($C294,Analiza_Całość!F294,"")</f>
        <v/>
      </c>
      <c r="I294" s="43" t="str">
        <f>IF($C294,Analiza_Całość!G294,"")</f>
        <v/>
      </c>
      <c r="J294" s="42" t="str">
        <f t="shared" ref="J294:J297" si="122">IF($C294,I294-H294,"")</f>
        <v/>
      </c>
      <c r="K294" s="41" t="str">
        <f>IF($D294,Analiza_Całość!I294,"")</f>
        <v/>
      </c>
      <c r="L294" s="40" t="str">
        <f>IF($D294,Analiza_Całość!J294,"")</f>
        <v/>
      </c>
      <c r="M294" s="17" t="str">
        <f>IF($D294,Analiza_Całość!K294,"")</f>
        <v/>
      </c>
      <c r="N294" s="39" t="str">
        <f>IF($D294,Analiza_Całość!L294,"")</f>
        <v/>
      </c>
    </row>
    <row r="295" spans="2:14" x14ac:dyDescent="0.3">
      <c r="B295" s="21">
        <f>BETAW20T!B294</f>
        <v>43992</v>
      </c>
      <c r="C295" s="74">
        <f t="shared" si="119"/>
        <v>0</v>
      </c>
      <c r="D295" s="73">
        <f t="shared" si="120"/>
        <v>0</v>
      </c>
      <c r="E295" s="46" t="str">
        <f>IF($D295,IF($D296,Analiza_Całość!C295/Analiza_Całość!C296*E296,100),"")</f>
        <v/>
      </c>
      <c r="F295" s="45" t="str">
        <f>IF($D295,IF($D296,Analiza_Całość!D295/Analiza_Całość!D296*F296,100),"")</f>
        <v/>
      </c>
      <c r="G295" s="41" t="str">
        <f t="shared" si="121"/>
        <v/>
      </c>
      <c r="H295" s="44" t="str">
        <f>IF($C295,Analiza_Całość!F295,"")</f>
        <v/>
      </c>
      <c r="I295" s="43" t="str">
        <f>IF($C295,Analiza_Całość!G295,"")</f>
        <v/>
      </c>
      <c r="J295" s="42" t="str">
        <f t="shared" si="122"/>
        <v/>
      </c>
      <c r="K295" s="41" t="str">
        <f>IF($D295,Analiza_Całość!I295,"")</f>
        <v/>
      </c>
      <c r="L295" s="40" t="str">
        <f>IF($D295,Analiza_Całość!J295,"")</f>
        <v/>
      </c>
      <c r="M295" s="17" t="str">
        <f>IF($D295,Analiza_Całość!K295,"")</f>
        <v/>
      </c>
      <c r="N295" s="39" t="str">
        <f>IF($D295,Analiza_Całość!L295,"")</f>
        <v/>
      </c>
    </row>
    <row r="296" spans="2:14" x14ac:dyDescent="0.3">
      <c r="B296" s="21">
        <f>BETAW20T!B295</f>
        <v>43991</v>
      </c>
      <c r="C296" s="74">
        <f t="shared" si="119"/>
        <v>0</v>
      </c>
      <c r="D296" s="73">
        <f t="shared" si="120"/>
        <v>0</v>
      </c>
      <c r="E296" s="46" t="str">
        <f>IF($D296,IF($D297,Analiza_Całość!C296/Analiza_Całość!C297*E297,100),"")</f>
        <v/>
      </c>
      <c r="F296" s="45" t="str">
        <f>IF($D296,IF($D297,Analiza_Całość!D296/Analiza_Całość!D297*F297,100),"")</f>
        <v/>
      </c>
      <c r="G296" s="41" t="str">
        <f t="shared" si="121"/>
        <v/>
      </c>
      <c r="H296" s="44" t="str">
        <f>IF($C296,Analiza_Całość!F296,"")</f>
        <v/>
      </c>
      <c r="I296" s="43" t="str">
        <f>IF($C296,Analiza_Całość!G296,"")</f>
        <v/>
      </c>
      <c r="J296" s="42" t="str">
        <f t="shared" si="122"/>
        <v/>
      </c>
      <c r="K296" s="41" t="str">
        <f>IF($D296,Analiza_Całość!I296,"")</f>
        <v/>
      </c>
      <c r="L296" s="40" t="str">
        <f>IF($D296,Analiza_Całość!J296,"")</f>
        <v/>
      </c>
      <c r="M296" s="17" t="str">
        <f>IF($D296,Analiza_Całość!K296,"")</f>
        <v/>
      </c>
      <c r="N296" s="39" t="str">
        <f>IF($D296,Analiza_Całość!L296,"")</f>
        <v/>
      </c>
    </row>
    <row r="297" spans="2:14" x14ac:dyDescent="0.3">
      <c r="B297" s="21">
        <f>BETAW20T!B296</f>
        <v>43990</v>
      </c>
      <c r="C297" s="74">
        <f t="shared" si="119"/>
        <v>0</v>
      </c>
      <c r="D297" s="73">
        <f t="shared" si="120"/>
        <v>0</v>
      </c>
      <c r="E297" s="46" t="str">
        <f>IF($D297,IF($D298,Analiza_Całość!C297/Analiza_Całość!C298*E298,100),"")</f>
        <v/>
      </c>
      <c r="F297" s="45" t="str">
        <f>IF($D297,IF($D298,Analiza_Całość!D297/Analiza_Całość!D298*F298,100),"")</f>
        <v/>
      </c>
      <c r="G297" s="41" t="str">
        <f t="shared" si="121"/>
        <v/>
      </c>
      <c r="H297" s="44" t="str">
        <f>IF($C297,Analiza_Całość!F297,"")</f>
        <v/>
      </c>
      <c r="I297" s="43" t="str">
        <f>IF($C297,Analiza_Całość!G297,"")</f>
        <v/>
      </c>
      <c r="J297" s="42" t="str">
        <f t="shared" si="122"/>
        <v/>
      </c>
      <c r="K297" s="41" t="str">
        <f>IF($D297,Analiza_Całość!I297,"")</f>
        <v/>
      </c>
      <c r="L297" s="40" t="str">
        <f>IF($D297,Analiza_Całość!J297,"")</f>
        <v/>
      </c>
      <c r="M297" s="17" t="str">
        <f>IF($D297,Analiza_Całość!K297,"")</f>
        <v/>
      </c>
      <c r="N297" s="39" t="str">
        <f>IF($D297,Analiza_Całość!L297,"")</f>
        <v/>
      </c>
    </row>
    <row r="298" spans="2:14" x14ac:dyDescent="0.3">
      <c r="B298" s="21">
        <f>BETAW20T!B297</f>
        <v>43987</v>
      </c>
      <c r="C298" s="74">
        <f t="shared" ref="C298:C302" si="123">IF(AND(D298,D299),1,0)</f>
        <v>0</v>
      </c>
      <c r="D298" s="73">
        <f t="shared" ref="D298:D302" si="124">IF(AND($B298&gt;=$E$3,OR($B298&lt;=$E$4,$B299&lt;$E$4)),1,0)</f>
        <v>0</v>
      </c>
      <c r="E298" s="46" t="str">
        <f>IF($D298,IF($D299,Analiza_Całość!C298/Analiza_Całość!C299*E299,100),"")</f>
        <v/>
      </c>
      <c r="F298" s="45" t="str">
        <f>IF($D298,IF($D299,Analiza_Całość!D298/Analiza_Całość!D299*F299,100),"")</f>
        <v/>
      </c>
      <c r="G298" s="41" t="str">
        <f t="shared" ref="G298:G302" si="125">IF($D298,(F298/E298-1)*100,"")</f>
        <v/>
      </c>
      <c r="H298" s="44" t="str">
        <f>IF($C298,Analiza_Całość!F298,"")</f>
        <v/>
      </c>
      <c r="I298" s="43" t="str">
        <f>IF($C298,Analiza_Całość!G298,"")</f>
        <v/>
      </c>
      <c r="J298" s="42" t="str">
        <f t="shared" ref="J298:J302" si="126">IF($C298,I298-H298,"")</f>
        <v/>
      </c>
      <c r="K298" s="41" t="str">
        <f>IF($D298,Analiza_Całość!I298,"")</f>
        <v/>
      </c>
      <c r="L298" s="40" t="str">
        <f>IF($D298,Analiza_Całość!J298,"")</f>
        <v/>
      </c>
      <c r="M298" s="17" t="str">
        <f>IF($D298,Analiza_Całość!K298,"")</f>
        <v/>
      </c>
      <c r="N298" s="39" t="str">
        <f>IF($D298,Analiza_Całość!L298,"")</f>
        <v/>
      </c>
    </row>
    <row r="299" spans="2:14" x14ac:dyDescent="0.3">
      <c r="B299" s="21">
        <f>BETAW20T!B298</f>
        <v>43986</v>
      </c>
      <c r="C299" s="74">
        <f t="shared" si="123"/>
        <v>0</v>
      </c>
      <c r="D299" s="73">
        <f t="shared" si="124"/>
        <v>0</v>
      </c>
      <c r="E299" s="46" t="str">
        <f>IF($D299,IF($D300,Analiza_Całość!C299/Analiza_Całość!C300*E300,100),"")</f>
        <v/>
      </c>
      <c r="F299" s="45" t="str">
        <f>IF($D299,IF($D300,Analiza_Całość!D299/Analiza_Całość!D300*F300,100),"")</f>
        <v/>
      </c>
      <c r="G299" s="41" t="str">
        <f t="shared" si="125"/>
        <v/>
      </c>
      <c r="H299" s="44" t="str">
        <f>IF($C299,Analiza_Całość!F299,"")</f>
        <v/>
      </c>
      <c r="I299" s="43" t="str">
        <f>IF($C299,Analiza_Całość!G299,"")</f>
        <v/>
      </c>
      <c r="J299" s="42" t="str">
        <f t="shared" si="126"/>
        <v/>
      </c>
      <c r="K299" s="41" t="str">
        <f>IF($D299,Analiza_Całość!I299,"")</f>
        <v/>
      </c>
      <c r="L299" s="40" t="str">
        <f>IF($D299,Analiza_Całość!J299,"")</f>
        <v/>
      </c>
      <c r="M299" s="17" t="str">
        <f>IF($D299,Analiza_Całość!K299,"")</f>
        <v/>
      </c>
      <c r="N299" s="39" t="str">
        <f>IF($D299,Analiza_Całość!L299,"")</f>
        <v/>
      </c>
    </row>
    <row r="300" spans="2:14" x14ac:dyDescent="0.3">
      <c r="B300" s="21">
        <f>BETAW20T!B299</f>
        <v>43985</v>
      </c>
      <c r="C300" s="74">
        <f t="shared" si="123"/>
        <v>0</v>
      </c>
      <c r="D300" s="73">
        <f t="shared" si="124"/>
        <v>0</v>
      </c>
      <c r="E300" s="46" t="str">
        <f>IF($D300,IF($D301,Analiza_Całość!C300/Analiza_Całość!C301*E301,100),"")</f>
        <v/>
      </c>
      <c r="F300" s="45" t="str">
        <f>IF($D300,IF($D301,Analiza_Całość!D300/Analiza_Całość!D301*F301,100),"")</f>
        <v/>
      </c>
      <c r="G300" s="41" t="str">
        <f t="shared" si="125"/>
        <v/>
      </c>
      <c r="H300" s="44" t="str">
        <f>IF($C300,Analiza_Całość!F300,"")</f>
        <v/>
      </c>
      <c r="I300" s="43" t="str">
        <f>IF($C300,Analiza_Całość!G300,"")</f>
        <v/>
      </c>
      <c r="J300" s="42" t="str">
        <f t="shared" si="126"/>
        <v/>
      </c>
      <c r="K300" s="41" t="str">
        <f>IF($D300,Analiza_Całość!I300,"")</f>
        <v/>
      </c>
      <c r="L300" s="40" t="str">
        <f>IF($D300,Analiza_Całość!J300,"")</f>
        <v/>
      </c>
      <c r="M300" s="17" t="str">
        <f>IF($D300,Analiza_Całość!K300,"")</f>
        <v/>
      </c>
      <c r="N300" s="39" t="str">
        <f>IF($D300,Analiza_Całość!L300,"")</f>
        <v/>
      </c>
    </row>
    <row r="301" spans="2:14" x14ac:dyDescent="0.3">
      <c r="B301" s="21">
        <f>BETAW20T!B300</f>
        <v>43984</v>
      </c>
      <c r="C301" s="74">
        <f t="shared" si="123"/>
        <v>0</v>
      </c>
      <c r="D301" s="73">
        <f t="shared" si="124"/>
        <v>0</v>
      </c>
      <c r="E301" s="46" t="str">
        <f>IF($D301,IF($D302,Analiza_Całość!C301/Analiza_Całość!C302*E302,100),"")</f>
        <v/>
      </c>
      <c r="F301" s="45" t="str">
        <f>IF($D301,IF($D302,Analiza_Całość!D301/Analiza_Całość!D302*F302,100),"")</f>
        <v/>
      </c>
      <c r="G301" s="41" t="str">
        <f t="shared" si="125"/>
        <v/>
      </c>
      <c r="H301" s="44" t="str">
        <f>IF($C301,Analiza_Całość!F301,"")</f>
        <v/>
      </c>
      <c r="I301" s="43" t="str">
        <f>IF($C301,Analiza_Całość!G301,"")</f>
        <v/>
      </c>
      <c r="J301" s="42" t="str">
        <f t="shared" si="126"/>
        <v/>
      </c>
      <c r="K301" s="41" t="str">
        <f>IF($D301,Analiza_Całość!I301,"")</f>
        <v/>
      </c>
      <c r="L301" s="40" t="str">
        <f>IF($D301,Analiza_Całość!J301,"")</f>
        <v/>
      </c>
      <c r="M301" s="17" t="str">
        <f>IF($D301,Analiza_Całość!K301,"")</f>
        <v/>
      </c>
      <c r="N301" s="39" t="str">
        <f>IF($D301,Analiza_Całość!L301,"")</f>
        <v/>
      </c>
    </row>
    <row r="302" spans="2:14" x14ac:dyDescent="0.3">
      <c r="B302" s="21">
        <f>BETAW20T!B301</f>
        <v>43983</v>
      </c>
      <c r="C302" s="74">
        <f t="shared" si="123"/>
        <v>0</v>
      </c>
      <c r="D302" s="73">
        <f t="shared" si="124"/>
        <v>0</v>
      </c>
      <c r="E302" s="46" t="str">
        <f>IF($D302,IF($D303,Analiza_Całość!C302/Analiza_Całość!C303*E303,100),"")</f>
        <v/>
      </c>
      <c r="F302" s="45" t="str">
        <f>IF($D302,IF($D303,Analiza_Całość!D302/Analiza_Całość!D303*F303,100),"")</f>
        <v/>
      </c>
      <c r="G302" s="41" t="str">
        <f t="shared" si="125"/>
        <v/>
      </c>
      <c r="H302" s="44" t="str">
        <f>IF($C302,Analiza_Całość!F302,"")</f>
        <v/>
      </c>
      <c r="I302" s="43" t="str">
        <f>IF($C302,Analiza_Całość!G302,"")</f>
        <v/>
      </c>
      <c r="J302" s="42" t="str">
        <f t="shared" si="126"/>
        <v/>
      </c>
      <c r="K302" s="41" t="str">
        <f>IF($D302,Analiza_Całość!I302,"")</f>
        <v/>
      </c>
      <c r="L302" s="40" t="str">
        <f>IF($D302,Analiza_Całość!J302,"")</f>
        <v/>
      </c>
      <c r="M302" s="17" t="str">
        <f>IF($D302,Analiza_Całość!K302,"")</f>
        <v/>
      </c>
      <c r="N302" s="39" t="str">
        <f>IF($D302,Analiza_Całość!L302,"")</f>
        <v/>
      </c>
    </row>
    <row r="303" spans="2:14" x14ac:dyDescent="0.3">
      <c r="B303" s="21">
        <f>BETAW20T!B302</f>
        <v>43980</v>
      </c>
      <c r="C303" s="74">
        <f t="shared" ref="C303:C307" si="127">IF(AND(D303,D304),1,0)</f>
        <v>0</v>
      </c>
      <c r="D303" s="73">
        <f t="shared" ref="D303:D307" si="128">IF(AND($B303&gt;=$E$3,OR($B303&lt;=$E$4,$B304&lt;$E$4)),1,0)</f>
        <v>0</v>
      </c>
      <c r="E303" s="46" t="str">
        <f>IF($D303,IF($D304,Analiza_Całość!C303/Analiza_Całość!C304*E304,100),"")</f>
        <v/>
      </c>
      <c r="F303" s="45" t="str">
        <f>IF($D303,IF($D304,Analiza_Całość!D303/Analiza_Całość!D304*F304,100),"")</f>
        <v/>
      </c>
      <c r="G303" s="41" t="str">
        <f t="shared" ref="G303:G307" si="129">IF($D303,(F303/E303-1)*100,"")</f>
        <v/>
      </c>
      <c r="H303" s="44" t="str">
        <f>IF($C303,Analiza_Całość!F303,"")</f>
        <v/>
      </c>
      <c r="I303" s="43" t="str">
        <f>IF($C303,Analiza_Całość!G303,"")</f>
        <v/>
      </c>
      <c r="J303" s="42" t="str">
        <f t="shared" ref="J303:J307" si="130">IF($C303,I303-H303,"")</f>
        <v/>
      </c>
      <c r="K303" s="41" t="str">
        <f>IF($D303,Analiza_Całość!I303,"")</f>
        <v/>
      </c>
      <c r="L303" s="40" t="str">
        <f>IF($D303,Analiza_Całość!J303,"")</f>
        <v/>
      </c>
      <c r="M303" s="17" t="str">
        <f>IF($D303,Analiza_Całość!K303,"")</f>
        <v/>
      </c>
      <c r="N303" s="39" t="str">
        <f>IF($D303,Analiza_Całość!L303,"")</f>
        <v/>
      </c>
    </row>
    <row r="304" spans="2:14" x14ac:dyDescent="0.3">
      <c r="B304" s="21">
        <f>BETAW20T!B303</f>
        <v>43979</v>
      </c>
      <c r="C304" s="74">
        <f t="shared" si="127"/>
        <v>0</v>
      </c>
      <c r="D304" s="73">
        <f t="shared" si="128"/>
        <v>0</v>
      </c>
      <c r="E304" s="46" t="str">
        <f>IF($D304,IF($D305,Analiza_Całość!C304/Analiza_Całość!C305*E305,100),"")</f>
        <v/>
      </c>
      <c r="F304" s="45" t="str">
        <f>IF($D304,IF($D305,Analiza_Całość!D304/Analiza_Całość!D305*F305,100),"")</f>
        <v/>
      </c>
      <c r="G304" s="41" t="str">
        <f t="shared" si="129"/>
        <v/>
      </c>
      <c r="H304" s="44" t="str">
        <f>IF($C304,Analiza_Całość!F304,"")</f>
        <v/>
      </c>
      <c r="I304" s="43" t="str">
        <f>IF($C304,Analiza_Całość!G304,"")</f>
        <v/>
      </c>
      <c r="J304" s="42" t="str">
        <f t="shared" si="130"/>
        <v/>
      </c>
      <c r="K304" s="41" t="str">
        <f>IF($D304,Analiza_Całość!I304,"")</f>
        <v/>
      </c>
      <c r="L304" s="40" t="str">
        <f>IF($D304,Analiza_Całość!J304,"")</f>
        <v/>
      </c>
      <c r="M304" s="17" t="str">
        <f>IF($D304,Analiza_Całość!K304,"")</f>
        <v/>
      </c>
      <c r="N304" s="39" t="str">
        <f>IF($D304,Analiza_Całość!L304,"")</f>
        <v/>
      </c>
    </row>
    <row r="305" spans="2:14" x14ac:dyDescent="0.3">
      <c r="B305" s="21">
        <f>BETAW20T!B304</f>
        <v>43978</v>
      </c>
      <c r="C305" s="74">
        <f t="shared" si="127"/>
        <v>0</v>
      </c>
      <c r="D305" s="73">
        <f t="shared" si="128"/>
        <v>0</v>
      </c>
      <c r="E305" s="46" t="str">
        <f>IF($D305,IF($D306,Analiza_Całość!C305/Analiza_Całość!C306*E306,100),"")</f>
        <v/>
      </c>
      <c r="F305" s="45" t="str">
        <f>IF($D305,IF($D306,Analiza_Całość!D305/Analiza_Całość!D306*F306,100),"")</f>
        <v/>
      </c>
      <c r="G305" s="41" t="str">
        <f t="shared" si="129"/>
        <v/>
      </c>
      <c r="H305" s="44" t="str">
        <f>IF($C305,Analiza_Całość!F305,"")</f>
        <v/>
      </c>
      <c r="I305" s="43" t="str">
        <f>IF($C305,Analiza_Całość!G305,"")</f>
        <v/>
      </c>
      <c r="J305" s="42" t="str">
        <f t="shared" si="130"/>
        <v/>
      </c>
      <c r="K305" s="41" t="str">
        <f>IF($D305,Analiza_Całość!I305,"")</f>
        <v/>
      </c>
      <c r="L305" s="40" t="str">
        <f>IF($D305,Analiza_Całość!J305,"")</f>
        <v/>
      </c>
      <c r="M305" s="17" t="str">
        <f>IF($D305,Analiza_Całość!K305,"")</f>
        <v/>
      </c>
      <c r="N305" s="39" t="str">
        <f>IF($D305,Analiza_Całość!L305,"")</f>
        <v/>
      </c>
    </row>
    <row r="306" spans="2:14" x14ac:dyDescent="0.3">
      <c r="B306" s="21">
        <f>BETAW20T!B305</f>
        <v>43977</v>
      </c>
      <c r="C306" s="74">
        <f t="shared" si="127"/>
        <v>0</v>
      </c>
      <c r="D306" s="73">
        <f t="shared" si="128"/>
        <v>0</v>
      </c>
      <c r="E306" s="46" t="str">
        <f>IF($D306,IF($D307,Analiza_Całość!C306/Analiza_Całość!C307*E307,100),"")</f>
        <v/>
      </c>
      <c r="F306" s="45" t="str">
        <f>IF($D306,IF($D307,Analiza_Całość!D306/Analiza_Całość!D307*F307,100),"")</f>
        <v/>
      </c>
      <c r="G306" s="41" t="str">
        <f t="shared" si="129"/>
        <v/>
      </c>
      <c r="H306" s="44" t="str">
        <f>IF($C306,Analiza_Całość!F306,"")</f>
        <v/>
      </c>
      <c r="I306" s="43" t="str">
        <f>IF($C306,Analiza_Całość!G306,"")</f>
        <v/>
      </c>
      <c r="J306" s="42" t="str">
        <f t="shared" si="130"/>
        <v/>
      </c>
      <c r="K306" s="41" t="str">
        <f>IF($D306,Analiza_Całość!I306,"")</f>
        <v/>
      </c>
      <c r="L306" s="40" t="str">
        <f>IF($D306,Analiza_Całość!J306,"")</f>
        <v/>
      </c>
      <c r="M306" s="17" t="str">
        <f>IF($D306,Analiza_Całość!K306,"")</f>
        <v/>
      </c>
      <c r="N306" s="39" t="str">
        <f>IF($D306,Analiza_Całość!L306,"")</f>
        <v/>
      </c>
    </row>
    <row r="307" spans="2:14" x14ac:dyDescent="0.3">
      <c r="B307" s="21">
        <f>BETAW20T!B306</f>
        <v>43976</v>
      </c>
      <c r="C307" s="74">
        <f t="shared" si="127"/>
        <v>0</v>
      </c>
      <c r="D307" s="73">
        <f t="shared" si="128"/>
        <v>0</v>
      </c>
      <c r="E307" s="46" t="str">
        <f>IF($D307,IF($D308,Analiza_Całość!C307/Analiza_Całość!C308*E308,100),"")</f>
        <v/>
      </c>
      <c r="F307" s="45" t="str">
        <f>IF($D307,IF($D308,Analiza_Całość!D307/Analiza_Całość!D308*F308,100),"")</f>
        <v/>
      </c>
      <c r="G307" s="41" t="str">
        <f t="shared" si="129"/>
        <v/>
      </c>
      <c r="H307" s="44" t="str">
        <f>IF($C307,Analiza_Całość!F307,"")</f>
        <v/>
      </c>
      <c r="I307" s="43" t="str">
        <f>IF($C307,Analiza_Całość!G307,"")</f>
        <v/>
      </c>
      <c r="J307" s="42" t="str">
        <f t="shared" si="130"/>
        <v/>
      </c>
      <c r="K307" s="41" t="str">
        <f>IF($D307,Analiza_Całość!I307,"")</f>
        <v/>
      </c>
      <c r="L307" s="40" t="str">
        <f>IF($D307,Analiza_Całość!J307,"")</f>
        <v/>
      </c>
      <c r="M307" s="17" t="str">
        <f>IF($D307,Analiza_Całość!K307,"")</f>
        <v/>
      </c>
      <c r="N307" s="39" t="str">
        <f>IF($D307,Analiza_Całość!L307,"")</f>
        <v/>
      </c>
    </row>
    <row r="308" spans="2:14" x14ac:dyDescent="0.3">
      <c r="B308" s="21">
        <f>BETAW20T!B307</f>
        <v>43973</v>
      </c>
      <c r="C308" s="74">
        <f t="shared" ref="C308:C312" si="131">IF(AND(D308,D309),1,0)</f>
        <v>0</v>
      </c>
      <c r="D308" s="73">
        <f t="shared" ref="D308:D312" si="132">IF(AND($B308&gt;=$E$3,OR($B308&lt;=$E$4,$B309&lt;$E$4)),1,0)</f>
        <v>0</v>
      </c>
      <c r="E308" s="46" t="str">
        <f>IF($D308,IF($D309,Analiza_Całość!C308/Analiza_Całość!C309*E309,100),"")</f>
        <v/>
      </c>
      <c r="F308" s="45" t="str">
        <f>IF($D308,IF($D309,Analiza_Całość!D308/Analiza_Całość!D309*F309,100),"")</f>
        <v/>
      </c>
      <c r="G308" s="41" t="str">
        <f t="shared" ref="G308:G312" si="133">IF($D308,(F308/E308-1)*100,"")</f>
        <v/>
      </c>
      <c r="H308" s="44" t="str">
        <f>IF($C308,Analiza_Całość!F308,"")</f>
        <v/>
      </c>
      <c r="I308" s="43" t="str">
        <f>IF($C308,Analiza_Całość!G308,"")</f>
        <v/>
      </c>
      <c r="J308" s="42" t="str">
        <f t="shared" ref="J308:J312" si="134">IF($C308,I308-H308,"")</f>
        <v/>
      </c>
      <c r="K308" s="41" t="str">
        <f>IF($D308,Analiza_Całość!I308,"")</f>
        <v/>
      </c>
      <c r="L308" s="40" t="str">
        <f>IF($D308,Analiza_Całość!J308,"")</f>
        <v/>
      </c>
      <c r="M308" s="17" t="str">
        <f>IF($D308,Analiza_Całość!K308,"")</f>
        <v/>
      </c>
      <c r="N308" s="39" t="str">
        <f>IF($D308,Analiza_Całość!L308,"")</f>
        <v/>
      </c>
    </row>
    <row r="309" spans="2:14" x14ac:dyDescent="0.3">
      <c r="B309" s="21">
        <f>BETAW20T!B308</f>
        <v>43972</v>
      </c>
      <c r="C309" s="74">
        <f t="shared" si="131"/>
        <v>0</v>
      </c>
      <c r="D309" s="73">
        <f t="shared" si="132"/>
        <v>0</v>
      </c>
      <c r="E309" s="46" t="str">
        <f>IF($D309,IF($D310,Analiza_Całość!C309/Analiza_Całość!C310*E310,100),"")</f>
        <v/>
      </c>
      <c r="F309" s="45" t="str">
        <f>IF($D309,IF($D310,Analiza_Całość!D309/Analiza_Całość!D310*F310,100),"")</f>
        <v/>
      </c>
      <c r="G309" s="41" t="str">
        <f t="shared" si="133"/>
        <v/>
      </c>
      <c r="H309" s="44" t="str">
        <f>IF($C309,Analiza_Całość!F309,"")</f>
        <v/>
      </c>
      <c r="I309" s="43" t="str">
        <f>IF($C309,Analiza_Całość!G309,"")</f>
        <v/>
      </c>
      <c r="J309" s="42" t="str">
        <f t="shared" si="134"/>
        <v/>
      </c>
      <c r="K309" s="41" t="str">
        <f>IF($D309,Analiza_Całość!I309,"")</f>
        <v/>
      </c>
      <c r="L309" s="40" t="str">
        <f>IF($D309,Analiza_Całość!J309,"")</f>
        <v/>
      </c>
      <c r="M309" s="17" t="str">
        <f>IF($D309,Analiza_Całość!K309,"")</f>
        <v/>
      </c>
      <c r="N309" s="39" t="str">
        <f>IF($D309,Analiza_Całość!L309,"")</f>
        <v/>
      </c>
    </row>
    <row r="310" spans="2:14" x14ac:dyDescent="0.3">
      <c r="B310" s="21">
        <f>BETAW20T!B309</f>
        <v>43971</v>
      </c>
      <c r="C310" s="74">
        <f t="shared" si="131"/>
        <v>0</v>
      </c>
      <c r="D310" s="73">
        <f t="shared" si="132"/>
        <v>0</v>
      </c>
      <c r="E310" s="46" t="str">
        <f>IF($D310,IF($D311,Analiza_Całość!C310/Analiza_Całość!C311*E311,100),"")</f>
        <v/>
      </c>
      <c r="F310" s="45" t="str">
        <f>IF($D310,IF($D311,Analiza_Całość!D310/Analiza_Całość!D311*F311,100),"")</f>
        <v/>
      </c>
      <c r="G310" s="41" t="str">
        <f t="shared" si="133"/>
        <v/>
      </c>
      <c r="H310" s="44" t="str">
        <f>IF($C310,Analiza_Całość!F310,"")</f>
        <v/>
      </c>
      <c r="I310" s="43" t="str">
        <f>IF($C310,Analiza_Całość!G310,"")</f>
        <v/>
      </c>
      <c r="J310" s="42" t="str">
        <f t="shared" si="134"/>
        <v/>
      </c>
      <c r="K310" s="41" t="str">
        <f>IF($D310,Analiza_Całość!I310,"")</f>
        <v/>
      </c>
      <c r="L310" s="40" t="str">
        <f>IF($D310,Analiza_Całość!J310,"")</f>
        <v/>
      </c>
      <c r="M310" s="17" t="str">
        <f>IF($D310,Analiza_Całość!K310,"")</f>
        <v/>
      </c>
      <c r="N310" s="39" t="str">
        <f>IF($D310,Analiza_Całość!L310,"")</f>
        <v/>
      </c>
    </row>
    <row r="311" spans="2:14" x14ac:dyDescent="0.3">
      <c r="B311" s="21">
        <f>BETAW20T!B310</f>
        <v>43970</v>
      </c>
      <c r="C311" s="74">
        <f t="shared" si="131"/>
        <v>0</v>
      </c>
      <c r="D311" s="73">
        <f t="shared" si="132"/>
        <v>0</v>
      </c>
      <c r="E311" s="46" t="str">
        <f>IF($D311,IF($D312,Analiza_Całość!C311/Analiza_Całość!C312*E312,100),"")</f>
        <v/>
      </c>
      <c r="F311" s="45" t="str">
        <f>IF($D311,IF($D312,Analiza_Całość!D311/Analiza_Całość!D312*F312,100),"")</f>
        <v/>
      </c>
      <c r="G311" s="41" t="str">
        <f t="shared" si="133"/>
        <v/>
      </c>
      <c r="H311" s="44" t="str">
        <f>IF($C311,Analiza_Całość!F311,"")</f>
        <v/>
      </c>
      <c r="I311" s="43" t="str">
        <f>IF($C311,Analiza_Całość!G311,"")</f>
        <v/>
      </c>
      <c r="J311" s="42" t="str">
        <f t="shared" si="134"/>
        <v/>
      </c>
      <c r="K311" s="41" t="str">
        <f>IF($D311,Analiza_Całość!I311,"")</f>
        <v/>
      </c>
      <c r="L311" s="40" t="str">
        <f>IF($D311,Analiza_Całość!J311,"")</f>
        <v/>
      </c>
      <c r="M311" s="17" t="str">
        <f>IF($D311,Analiza_Całość!K311,"")</f>
        <v/>
      </c>
      <c r="N311" s="39" t="str">
        <f>IF($D311,Analiza_Całość!L311,"")</f>
        <v/>
      </c>
    </row>
    <row r="312" spans="2:14" x14ac:dyDescent="0.3">
      <c r="B312" s="21">
        <f>BETAW20T!B311</f>
        <v>43969</v>
      </c>
      <c r="C312" s="74">
        <f t="shared" si="131"/>
        <v>0</v>
      </c>
      <c r="D312" s="73">
        <f t="shared" si="132"/>
        <v>0</v>
      </c>
      <c r="E312" s="46" t="str">
        <f>IF($D312,IF($D313,Analiza_Całość!C312/Analiza_Całość!C313*E313,100),"")</f>
        <v/>
      </c>
      <c r="F312" s="45" t="str">
        <f>IF($D312,IF($D313,Analiza_Całość!D312/Analiza_Całość!D313*F313,100),"")</f>
        <v/>
      </c>
      <c r="G312" s="41" t="str">
        <f t="shared" si="133"/>
        <v/>
      </c>
      <c r="H312" s="44" t="str">
        <f>IF($C312,Analiza_Całość!F312,"")</f>
        <v/>
      </c>
      <c r="I312" s="43" t="str">
        <f>IF($C312,Analiza_Całość!G312,"")</f>
        <v/>
      </c>
      <c r="J312" s="42" t="str">
        <f t="shared" si="134"/>
        <v/>
      </c>
      <c r="K312" s="41" t="str">
        <f>IF($D312,Analiza_Całość!I312,"")</f>
        <v/>
      </c>
      <c r="L312" s="40" t="str">
        <f>IF($D312,Analiza_Całość!J312,"")</f>
        <v/>
      </c>
      <c r="M312" s="17" t="str">
        <f>IF($D312,Analiza_Całość!K312,"")</f>
        <v/>
      </c>
      <c r="N312" s="39" t="str">
        <f>IF($D312,Analiza_Całość!L312,"")</f>
        <v/>
      </c>
    </row>
    <row r="313" spans="2:14" x14ac:dyDescent="0.3">
      <c r="B313" s="21">
        <f>BETAW20T!B312</f>
        <v>43966</v>
      </c>
      <c r="C313" s="74">
        <f t="shared" ref="C313:C317" si="135">IF(AND(D313,D314),1,0)</f>
        <v>0</v>
      </c>
      <c r="D313" s="73">
        <f t="shared" ref="D313:D317" si="136">IF(AND($B313&gt;=$E$3,OR($B313&lt;=$E$4,$B314&lt;$E$4)),1,0)</f>
        <v>0</v>
      </c>
      <c r="E313" s="46" t="str">
        <f>IF($D313,IF($D314,Analiza_Całość!C313/Analiza_Całość!C314*E314,100),"")</f>
        <v/>
      </c>
      <c r="F313" s="45" t="str">
        <f>IF($D313,IF($D314,Analiza_Całość!D313/Analiza_Całość!D314*F314,100),"")</f>
        <v/>
      </c>
      <c r="G313" s="41" t="str">
        <f t="shared" ref="G313:G317" si="137">IF($D313,(F313/E313-1)*100,"")</f>
        <v/>
      </c>
      <c r="H313" s="44" t="str">
        <f>IF($C313,Analiza_Całość!F313,"")</f>
        <v/>
      </c>
      <c r="I313" s="43" t="str">
        <f>IF($C313,Analiza_Całość!G313,"")</f>
        <v/>
      </c>
      <c r="J313" s="42" t="str">
        <f t="shared" ref="J313:J317" si="138">IF($C313,I313-H313,"")</f>
        <v/>
      </c>
      <c r="K313" s="41" t="str">
        <f>IF($D313,Analiza_Całość!I313,"")</f>
        <v/>
      </c>
      <c r="L313" s="40" t="str">
        <f>IF($D313,Analiza_Całość!J313,"")</f>
        <v/>
      </c>
      <c r="M313" s="17" t="str">
        <f>IF($D313,Analiza_Całość!K313,"")</f>
        <v/>
      </c>
      <c r="N313" s="39" t="str">
        <f>IF($D313,Analiza_Całość!L313,"")</f>
        <v/>
      </c>
    </row>
    <row r="314" spans="2:14" x14ac:dyDescent="0.3">
      <c r="B314" s="21">
        <f>BETAW20T!B313</f>
        <v>43965</v>
      </c>
      <c r="C314" s="74">
        <f t="shared" si="135"/>
        <v>0</v>
      </c>
      <c r="D314" s="73">
        <f t="shared" si="136"/>
        <v>0</v>
      </c>
      <c r="E314" s="46" t="str">
        <f>IF($D314,IF($D315,Analiza_Całość!C314/Analiza_Całość!C315*E315,100),"")</f>
        <v/>
      </c>
      <c r="F314" s="45" t="str">
        <f>IF($D314,IF($D315,Analiza_Całość!D314/Analiza_Całość!D315*F315,100),"")</f>
        <v/>
      </c>
      <c r="G314" s="41" t="str">
        <f t="shared" si="137"/>
        <v/>
      </c>
      <c r="H314" s="44" t="str">
        <f>IF($C314,Analiza_Całość!F314,"")</f>
        <v/>
      </c>
      <c r="I314" s="43" t="str">
        <f>IF($C314,Analiza_Całość!G314,"")</f>
        <v/>
      </c>
      <c r="J314" s="42" t="str">
        <f t="shared" si="138"/>
        <v/>
      </c>
      <c r="K314" s="41" t="str">
        <f>IF($D314,Analiza_Całość!I314,"")</f>
        <v/>
      </c>
      <c r="L314" s="40" t="str">
        <f>IF($D314,Analiza_Całość!J314,"")</f>
        <v/>
      </c>
      <c r="M314" s="17" t="str">
        <f>IF($D314,Analiza_Całość!K314,"")</f>
        <v/>
      </c>
      <c r="N314" s="39" t="str">
        <f>IF($D314,Analiza_Całość!L314,"")</f>
        <v/>
      </c>
    </row>
    <row r="315" spans="2:14" x14ac:dyDescent="0.3">
      <c r="B315" s="21">
        <f>BETAW20T!B314</f>
        <v>43964</v>
      </c>
      <c r="C315" s="74">
        <f t="shared" si="135"/>
        <v>0</v>
      </c>
      <c r="D315" s="73">
        <f t="shared" si="136"/>
        <v>0</v>
      </c>
      <c r="E315" s="46" t="str">
        <f>IF($D315,IF($D316,Analiza_Całość!C315/Analiza_Całość!C316*E316,100),"")</f>
        <v/>
      </c>
      <c r="F315" s="45" t="str">
        <f>IF($D315,IF($D316,Analiza_Całość!D315/Analiza_Całość!D316*F316,100),"")</f>
        <v/>
      </c>
      <c r="G315" s="41" t="str">
        <f t="shared" si="137"/>
        <v/>
      </c>
      <c r="H315" s="44" t="str">
        <f>IF($C315,Analiza_Całość!F315,"")</f>
        <v/>
      </c>
      <c r="I315" s="43" t="str">
        <f>IF($C315,Analiza_Całość!G315,"")</f>
        <v/>
      </c>
      <c r="J315" s="42" t="str">
        <f t="shared" si="138"/>
        <v/>
      </c>
      <c r="K315" s="41" t="str">
        <f>IF($D315,Analiza_Całość!I315,"")</f>
        <v/>
      </c>
      <c r="L315" s="40" t="str">
        <f>IF($D315,Analiza_Całość!J315,"")</f>
        <v/>
      </c>
      <c r="M315" s="17" t="str">
        <f>IF($D315,Analiza_Całość!K315,"")</f>
        <v/>
      </c>
      <c r="N315" s="39" t="str">
        <f>IF($D315,Analiza_Całość!L315,"")</f>
        <v/>
      </c>
    </row>
    <row r="316" spans="2:14" x14ac:dyDescent="0.3">
      <c r="B316" s="21">
        <f>BETAW20T!B315</f>
        <v>43963</v>
      </c>
      <c r="C316" s="74">
        <f t="shared" si="135"/>
        <v>0</v>
      </c>
      <c r="D316" s="73">
        <f t="shared" si="136"/>
        <v>0</v>
      </c>
      <c r="E316" s="46" t="str">
        <f>IF($D316,IF($D317,Analiza_Całość!C316/Analiza_Całość!C317*E317,100),"")</f>
        <v/>
      </c>
      <c r="F316" s="45" t="str">
        <f>IF($D316,IF($D317,Analiza_Całość!D316/Analiza_Całość!D317*F317,100),"")</f>
        <v/>
      </c>
      <c r="G316" s="41" t="str">
        <f t="shared" si="137"/>
        <v/>
      </c>
      <c r="H316" s="44" t="str">
        <f>IF($C316,Analiza_Całość!F316,"")</f>
        <v/>
      </c>
      <c r="I316" s="43" t="str">
        <f>IF($C316,Analiza_Całość!G316,"")</f>
        <v/>
      </c>
      <c r="J316" s="42" t="str">
        <f t="shared" si="138"/>
        <v/>
      </c>
      <c r="K316" s="41" t="str">
        <f>IF($D316,Analiza_Całość!I316,"")</f>
        <v/>
      </c>
      <c r="L316" s="40" t="str">
        <f>IF($D316,Analiza_Całość!J316,"")</f>
        <v/>
      </c>
      <c r="M316" s="17" t="str">
        <f>IF($D316,Analiza_Całość!K316,"")</f>
        <v/>
      </c>
      <c r="N316" s="39" t="str">
        <f>IF($D316,Analiza_Całość!L316,"")</f>
        <v/>
      </c>
    </row>
    <row r="317" spans="2:14" x14ac:dyDescent="0.3">
      <c r="B317" s="21">
        <f>BETAW20T!B316</f>
        <v>43962</v>
      </c>
      <c r="C317" s="74">
        <f t="shared" si="135"/>
        <v>0</v>
      </c>
      <c r="D317" s="73">
        <f t="shared" si="136"/>
        <v>0</v>
      </c>
      <c r="E317" s="46" t="str">
        <f>IF($D317,IF($D318,Analiza_Całość!C317/Analiza_Całość!C318*E318,100),"")</f>
        <v/>
      </c>
      <c r="F317" s="45" t="str">
        <f>IF($D317,IF($D318,Analiza_Całość!D317/Analiza_Całość!D318*F318,100),"")</f>
        <v/>
      </c>
      <c r="G317" s="41" t="str">
        <f t="shared" si="137"/>
        <v/>
      </c>
      <c r="H317" s="44" t="str">
        <f>IF($C317,Analiza_Całość!F317,"")</f>
        <v/>
      </c>
      <c r="I317" s="43" t="str">
        <f>IF($C317,Analiza_Całość!G317,"")</f>
        <v/>
      </c>
      <c r="J317" s="42" t="str">
        <f t="shared" si="138"/>
        <v/>
      </c>
      <c r="K317" s="41" t="str">
        <f>IF($D317,Analiza_Całość!I317,"")</f>
        <v/>
      </c>
      <c r="L317" s="40" t="str">
        <f>IF($D317,Analiza_Całość!J317,"")</f>
        <v/>
      </c>
      <c r="M317" s="17" t="str">
        <f>IF($D317,Analiza_Całość!K317,"")</f>
        <v/>
      </c>
      <c r="N317" s="39" t="str">
        <f>IF($D317,Analiza_Całość!L317,"")</f>
        <v/>
      </c>
    </row>
    <row r="318" spans="2:14" x14ac:dyDescent="0.3">
      <c r="B318" s="21">
        <f>BETAW20T!B317</f>
        <v>43959</v>
      </c>
      <c r="C318" s="74">
        <f t="shared" ref="C318:C322" si="139">IF(AND(D318,D319),1,0)</f>
        <v>0</v>
      </c>
      <c r="D318" s="73">
        <f t="shared" ref="D318:D322" si="140">IF(AND($B318&gt;=$E$3,OR($B318&lt;=$E$4,$B319&lt;$E$4)),1,0)</f>
        <v>0</v>
      </c>
      <c r="E318" s="46" t="str">
        <f>IF($D318,IF($D319,Analiza_Całość!C318/Analiza_Całość!C319*E319,100),"")</f>
        <v/>
      </c>
      <c r="F318" s="45" t="str">
        <f>IF($D318,IF($D319,Analiza_Całość!D318/Analiza_Całość!D319*F319,100),"")</f>
        <v/>
      </c>
      <c r="G318" s="41" t="str">
        <f t="shared" ref="G318:G322" si="141">IF($D318,(F318/E318-1)*100,"")</f>
        <v/>
      </c>
      <c r="H318" s="44" t="str">
        <f>IF($C318,Analiza_Całość!F318,"")</f>
        <v/>
      </c>
      <c r="I318" s="43" t="str">
        <f>IF($C318,Analiza_Całość!G318,"")</f>
        <v/>
      </c>
      <c r="J318" s="42" t="str">
        <f t="shared" ref="J318:J322" si="142">IF($C318,I318-H318,"")</f>
        <v/>
      </c>
      <c r="K318" s="41" t="str">
        <f>IF($D318,Analiza_Całość!I318,"")</f>
        <v/>
      </c>
      <c r="L318" s="40" t="str">
        <f>IF($D318,Analiza_Całość!J318,"")</f>
        <v/>
      </c>
      <c r="M318" s="17" t="str">
        <f>IF($D318,Analiza_Całość!K318,"")</f>
        <v/>
      </c>
      <c r="N318" s="39" t="str">
        <f>IF($D318,Analiza_Całość!L318,"")</f>
        <v/>
      </c>
    </row>
    <row r="319" spans="2:14" x14ac:dyDescent="0.3">
      <c r="B319" s="21">
        <f>BETAW20T!B318</f>
        <v>43958</v>
      </c>
      <c r="C319" s="74">
        <f t="shared" si="139"/>
        <v>0</v>
      </c>
      <c r="D319" s="73">
        <f t="shared" si="140"/>
        <v>0</v>
      </c>
      <c r="E319" s="46" t="str">
        <f>IF($D319,IF($D320,Analiza_Całość!C319/Analiza_Całość!C320*E320,100),"")</f>
        <v/>
      </c>
      <c r="F319" s="45" t="str">
        <f>IF($D319,IF($D320,Analiza_Całość!D319/Analiza_Całość!D320*F320,100),"")</f>
        <v/>
      </c>
      <c r="G319" s="41" t="str">
        <f t="shared" si="141"/>
        <v/>
      </c>
      <c r="H319" s="44" t="str">
        <f>IF($C319,Analiza_Całość!F319,"")</f>
        <v/>
      </c>
      <c r="I319" s="43" t="str">
        <f>IF($C319,Analiza_Całość!G319,"")</f>
        <v/>
      </c>
      <c r="J319" s="42" t="str">
        <f t="shared" si="142"/>
        <v/>
      </c>
      <c r="K319" s="41" t="str">
        <f>IF($D319,Analiza_Całość!I319,"")</f>
        <v/>
      </c>
      <c r="L319" s="40" t="str">
        <f>IF($D319,Analiza_Całość!J319,"")</f>
        <v/>
      </c>
      <c r="M319" s="17" t="str">
        <f>IF($D319,Analiza_Całość!K319,"")</f>
        <v/>
      </c>
      <c r="N319" s="39" t="str">
        <f>IF($D319,Analiza_Całość!L319,"")</f>
        <v/>
      </c>
    </row>
    <row r="320" spans="2:14" x14ac:dyDescent="0.3">
      <c r="B320" s="21">
        <f>BETAW20T!B319</f>
        <v>43957</v>
      </c>
      <c r="C320" s="74">
        <f t="shared" si="139"/>
        <v>0</v>
      </c>
      <c r="D320" s="73">
        <f t="shared" si="140"/>
        <v>0</v>
      </c>
      <c r="E320" s="46" t="str">
        <f>IF($D320,IF($D321,Analiza_Całość!C320/Analiza_Całość!C321*E321,100),"")</f>
        <v/>
      </c>
      <c r="F320" s="45" t="str">
        <f>IF($D320,IF($D321,Analiza_Całość!D320/Analiza_Całość!D321*F321,100),"")</f>
        <v/>
      </c>
      <c r="G320" s="41" t="str">
        <f t="shared" si="141"/>
        <v/>
      </c>
      <c r="H320" s="44" t="str">
        <f>IF($C320,Analiza_Całość!F320,"")</f>
        <v/>
      </c>
      <c r="I320" s="43" t="str">
        <f>IF($C320,Analiza_Całość!G320,"")</f>
        <v/>
      </c>
      <c r="J320" s="42" t="str">
        <f t="shared" si="142"/>
        <v/>
      </c>
      <c r="K320" s="41" t="str">
        <f>IF($D320,Analiza_Całość!I320,"")</f>
        <v/>
      </c>
      <c r="L320" s="40" t="str">
        <f>IF($D320,Analiza_Całość!J320,"")</f>
        <v/>
      </c>
      <c r="M320" s="17" t="str">
        <f>IF($D320,Analiza_Całość!K320,"")</f>
        <v/>
      </c>
      <c r="N320" s="39" t="str">
        <f>IF($D320,Analiza_Całość!L320,"")</f>
        <v/>
      </c>
    </row>
    <row r="321" spans="2:14" x14ac:dyDescent="0.3">
      <c r="B321" s="21">
        <f>BETAW20T!B320</f>
        <v>43956</v>
      </c>
      <c r="C321" s="74">
        <f t="shared" si="139"/>
        <v>0</v>
      </c>
      <c r="D321" s="73">
        <f t="shared" si="140"/>
        <v>0</v>
      </c>
      <c r="E321" s="46" t="str">
        <f>IF($D321,IF($D322,Analiza_Całość!C321/Analiza_Całość!C322*E322,100),"")</f>
        <v/>
      </c>
      <c r="F321" s="45" t="str">
        <f>IF($D321,IF($D322,Analiza_Całość!D321/Analiza_Całość!D322*F322,100),"")</f>
        <v/>
      </c>
      <c r="G321" s="41" t="str">
        <f t="shared" si="141"/>
        <v/>
      </c>
      <c r="H321" s="44" t="str">
        <f>IF($C321,Analiza_Całość!F321,"")</f>
        <v/>
      </c>
      <c r="I321" s="43" t="str">
        <f>IF($C321,Analiza_Całość!G321,"")</f>
        <v/>
      </c>
      <c r="J321" s="42" t="str">
        <f t="shared" si="142"/>
        <v/>
      </c>
      <c r="K321" s="41" t="str">
        <f>IF($D321,Analiza_Całość!I321,"")</f>
        <v/>
      </c>
      <c r="L321" s="40" t="str">
        <f>IF($D321,Analiza_Całość!J321,"")</f>
        <v/>
      </c>
      <c r="M321" s="17" t="str">
        <f>IF($D321,Analiza_Całość!K321,"")</f>
        <v/>
      </c>
      <c r="N321" s="39" t="str">
        <f>IF($D321,Analiza_Całość!L321,"")</f>
        <v/>
      </c>
    </row>
    <row r="322" spans="2:14" x14ac:dyDescent="0.3">
      <c r="B322" s="21">
        <f>BETAW20T!B321</f>
        <v>43955</v>
      </c>
      <c r="C322" s="74">
        <f t="shared" si="139"/>
        <v>0</v>
      </c>
      <c r="D322" s="73">
        <f t="shared" si="140"/>
        <v>0</v>
      </c>
      <c r="E322" s="46" t="str">
        <f>IF($D322,IF($D323,Analiza_Całość!C322/Analiza_Całość!C323*E323,100),"")</f>
        <v/>
      </c>
      <c r="F322" s="45" t="str">
        <f>IF($D322,IF($D323,Analiza_Całość!D322/Analiza_Całość!D323*F323,100),"")</f>
        <v/>
      </c>
      <c r="G322" s="41" t="str">
        <f t="shared" si="141"/>
        <v/>
      </c>
      <c r="H322" s="44" t="str">
        <f>IF($C322,Analiza_Całość!F322,"")</f>
        <v/>
      </c>
      <c r="I322" s="43" t="str">
        <f>IF($C322,Analiza_Całość!G322,"")</f>
        <v/>
      </c>
      <c r="J322" s="42" t="str">
        <f t="shared" si="142"/>
        <v/>
      </c>
      <c r="K322" s="41" t="str">
        <f>IF($D322,Analiza_Całość!I322,"")</f>
        <v/>
      </c>
      <c r="L322" s="40" t="str">
        <f>IF($D322,Analiza_Całość!J322,"")</f>
        <v/>
      </c>
      <c r="M322" s="17" t="str">
        <f>IF($D322,Analiza_Całość!K322,"")</f>
        <v/>
      </c>
      <c r="N322" s="39" t="str">
        <f>IF($D322,Analiza_Całość!L322,"")</f>
        <v/>
      </c>
    </row>
    <row r="323" spans="2:14" x14ac:dyDescent="0.3">
      <c r="B323" s="21">
        <f>BETAW20T!B322</f>
        <v>43951</v>
      </c>
      <c r="C323" s="74">
        <f t="shared" ref="C323:C326" si="143">IF(AND(D323,D324),1,0)</f>
        <v>0</v>
      </c>
      <c r="D323" s="73">
        <f t="shared" ref="D323:D326" si="144">IF(AND($B323&gt;=$E$3,OR($B323&lt;=$E$4,$B324&lt;$E$4)),1,0)</f>
        <v>0</v>
      </c>
      <c r="E323" s="46" t="str">
        <f>IF($D323,IF($D324,Analiza_Całość!C323/Analiza_Całość!C324*E324,100),"")</f>
        <v/>
      </c>
      <c r="F323" s="45" t="str">
        <f>IF($D323,IF($D324,Analiza_Całość!D323/Analiza_Całość!D324*F324,100),"")</f>
        <v/>
      </c>
      <c r="G323" s="41" t="str">
        <f t="shared" ref="G323:G326" si="145">IF($D323,(F323/E323-1)*100,"")</f>
        <v/>
      </c>
      <c r="H323" s="44" t="str">
        <f>IF($C323,Analiza_Całość!F323,"")</f>
        <v/>
      </c>
      <c r="I323" s="43" t="str">
        <f>IF($C323,Analiza_Całość!G323,"")</f>
        <v/>
      </c>
      <c r="J323" s="42" t="str">
        <f t="shared" ref="J323:J326" si="146">IF($C323,I323-H323,"")</f>
        <v/>
      </c>
      <c r="K323" s="41" t="str">
        <f>IF($D323,Analiza_Całość!I323,"")</f>
        <v/>
      </c>
      <c r="L323" s="40" t="str">
        <f>IF($D323,Analiza_Całość!J323,"")</f>
        <v/>
      </c>
      <c r="M323" s="17" t="str">
        <f>IF($D323,Analiza_Całość!K323,"")</f>
        <v/>
      </c>
      <c r="N323" s="39" t="str">
        <f>IF($D323,Analiza_Całość!L323,"")</f>
        <v/>
      </c>
    </row>
    <row r="324" spans="2:14" x14ac:dyDescent="0.3">
      <c r="B324" s="21">
        <f>BETAW20T!B323</f>
        <v>43950</v>
      </c>
      <c r="C324" s="74">
        <f t="shared" si="143"/>
        <v>0</v>
      </c>
      <c r="D324" s="73">
        <f t="shared" si="144"/>
        <v>0</v>
      </c>
      <c r="E324" s="46" t="str">
        <f>IF($D324,IF($D325,Analiza_Całość!C324/Analiza_Całość!C325*E325,100),"")</f>
        <v/>
      </c>
      <c r="F324" s="45" t="str">
        <f>IF($D324,IF($D325,Analiza_Całość!D324/Analiza_Całość!D325*F325,100),"")</f>
        <v/>
      </c>
      <c r="G324" s="41" t="str">
        <f t="shared" si="145"/>
        <v/>
      </c>
      <c r="H324" s="44" t="str">
        <f>IF($C324,Analiza_Całość!F324,"")</f>
        <v/>
      </c>
      <c r="I324" s="43" t="str">
        <f>IF($C324,Analiza_Całość!G324,"")</f>
        <v/>
      </c>
      <c r="J324" s="42" t="str">
        <f t="shared" si="146"/>
        <v/>
      </c>
      <c r="K324" s="41" t="str">
        <f>IF($D324,Analiza_Całość!I324,"")</f>
        <v/>
      </c>
      <c r="L324" s="40" t="str">
        <f>IF($D324,Analiza_Całość!J324,"")</f>
        <v/>
      </c>
      <c r="M324" s="17" t="str">
        <f>IF($D324,Analiza_Całość!K324,"")</f>
        <v/>
      </c>
      <c r="N324" s="39" t="str">
        <f>IF($D324,Analiza_Całość!L324,"")</f>
        <v/>
      </c>
    </row>
    <row r="325" spans="2:14" x14ac:dyDescent="0.3">
      <c r="B325" s="21">
        <f>BETAW20T!B324</f>
        <v>43949</v>
      </c>
      <c r="C325" s="74">
        <f t="shared" si="143"/>
        <v>0</v>
      </c>
      <c r="D325" s="73">
        <f t="shared" si="144"/>
        <v>0</v>
      </c>
      <c r="E325" s="46" t="str">
        <f>IF($D325,IF($D326,Analiza_Całość!C325/Analiza_Całość!C326*E326,100),"")</f>
        <v/>
      </c>
      <c r="F325" s="45" t="str">
        <f>IF($D325,IF($D326,Analiza_Całość!D325/Analiza_Całość!D326*F326,100),"")</f>
        <v/>
      </c>
      <c r="G325" s="41" t="str">
        <f t="shared" si="145"/>
        <v/>
      </c>
      <c r="H325" s="44" t="str">
        <f>IF($C325,Analiza_Całość!F325,"")</f>
        <v/>
      </c>
      <c r="I325" s="43" t="str">
        <f>IF($C325,Analiza_Całość!G325,"")</f>
        <v/>
      </c>
      <c r="J325" s="42" t="str">
        <f t="shared" si="146"/>
        <v/>
      </c>
      <c r="K325" s="41" t="str">
        <f>IF($D325,Analiza_Całość!I325,"")</f>
        <v/>
      </c>
      <c r="L325" s="40" t="str">
        <f>IF($D325,Analiza_Całość!J325,"")</f>
        <v/>
      </c>
      <c r="M325" s="17" t="str">
        <f>IF($D325,Analiza_Całość!K325,"")</f>
        <v/>
      </c>
      <c r="N325" s="39" t="str">
        <f>IF($D325,Analiza_Całość!L325,"")</f>
        <v/>
      </c>
    </row>
    <row r="326" spans="2:14" x14ac:dyDescent="0.3">
      <c r="B326" s="21">
        <f>BETAW20T!B325</f>
        <v>43948</v>
      </c>
      <c r="C326" s="74">
        <f t="shared" si="143"/>
        <v>0</v>
      </c>
      <c r="D326" s="73">
        <f t="shared" si="144"/>
        <v>0</v>
      </c>
      <c r="E326" s="46" t="str">
        <f>IF($D326,IF($D327,Analiza_Całość!C326/Analiza_Całość!C327*E327,100),"")</f>
        <v/>
      </c>
      <c r="F326" s="45" t="str">
        <f>IF($D326,IF($D327,Analiza_Całość!D326/Analiza_Całość!D327*F327,100),"")</f>
        <v/>
      </c>
      <c r="G326" s="41" t="str">
        <f t="shared" si="145"/>
        <v/>
      </c>
      <c r="H326" s="44" t="str">
        <f>IF($C326,Analiza_Całość!F326,"")</f>
        <v/>
      </c>
      <c r="I326" s="43" t="str">
        <f>IF($C326,Analiza_Całość!G326,"")</f>
        <v/>
      </c>
      <c r="J326" s="42" t="str">
        <f t="shared" si="146"/>
        <v/>
      </c>
      <c r="K326" s="41" t="str">
        <f>IF($D326,Analiza_Całość!I326,"")</f>
        <v/>
      </c>
      <c r="L326" s="40" t="str">
        <f>IF($D326,Analiza_Całość!J326,"")</f>
        <v/>
      </c>
      <c r="M326" s="17" t="str">
        <f>IF($D326,Analiza_Całość!K326,"")</f>
        <v/>
      </c>
      <c r="N326" s="39" t="str">
        <f>IF($D326,Analiza_Całość!L326,"")</f>
        <v/>
      </c>
    </row>
    <row r="327" spans="2:14" x14ac:dyDescent="0.3">
      <c r="B327" s="21">
        <f>BETAW20T!B326</f>
        <v>43945</v>
      </c>
      <c r="C327" s="74">
        <f t="shared" ref="C327:C331" si="147">IF(AND(D327,D328),1,0)</f>
        <v>0</v>
      </c>
      <c r="D327" s="73">
        <f t="shared" ref="D327:D331" si="148">IF(AND($B327&gt;=$E$3,OR($B327&lt;=$E$4,$B328&lt;$E$4)),1,0)</f>
        <v>0</v>
      </c>
      <c r="E327" s="46" t="str">
        <f>IF($D327,IF($D328,Analiza_Całość!C327/Analiza_Całość!C328*E328,100),"")</f>
        <v/>
      </c>
      <c r="F327" s="45" t="str">
        <f>IF($D327,IF($D328,Analiza_Całość!D327/Analiza_Całość!D328*F328,100),"")</f>
        <v/>
      </c>
      <c r="G327" s="41" t="str">
        <f t="shared" ref="G327:G331" si="149">IF($D327,(F327/E327-1)*100,"")</f>
        <v/>
      </c>
      <c r="H327" s="44" t="str">
        <f>IF($C327,Analiza_Całość!F327,"")</f>
        <v/>
      </c>
      <c r="I327" s="43" t="str">
        <f>IF($C327,Analiza_Całość!G327,"")</f>
        <v/>
      </c>
      <c r="J327" s="42" t="str">
        <f t="shared" ref="J327:J331" si="150">IF($C327,I327-H327,"")</f>
        <v/>
      </c>
      <c r="K327" s="41" t="str">
        <f>IF($D327,Analiza_Całość!I327,"")</f>
        <v/>
      </c>
      <c r="L327" s="40" t="str">
        <f>IF($D327,Analiza_Całość!J327,"")</f>
        <v/>
      </c>
      <c r="M327" s="17" t="str">
        <f>IF($D327,Analiza_Całość!K327,"")</f>
        <v/>
      </c>
      <c r="N327" s="39" t="str">
        <f>IF($D327,Analiza_Całość!L327,"")</f>
        <v/>
      </c>
    </row>
    <row r="328" spans="2:14" x14ac:dyDescent="0.3">
      <c r="B328" s="21">
        <f>BETAW20T!B327</f>
        <v>43944</v>
      </c>
      <c r="C328" s="74">
        <f t="shared" si="147"/>
        <v>0</v>
      </c>
      <c r="D328" s="73">
        <f t="shared" si="148"/>
        <v>0</v>
      </c>
      <c r="E328" s="46" t="str">
        <f>IF($D328,IF($D329,Analiza_Całość!C328/Analiza_Całość!C329*E329,100),"")</f>
        <v/>
      </c>
      <c r="F328" s="45" t="str">
        <f>IF($D328,IF($D329,Analiza_Całość!D328/Analiza_Całość!D329*F329,100),"")</f>
        <v/>
      </c>
      <c r="G328" s="41" t="str">
        <f t="shared" si="149"/>
        <v/>
      </c>
      <c r="H328" s="44" t="str">
        <f>IF($C328,Analiza_Całość!F328,"")</f>
        <v/>
      </c>
      <c r="I328" s="43" t="str">
        <f>IF($C328,Analiza_Całość!G328,"")</f>
        <v/>
      </c>
      <c r="J328" s="42" t="str">
        <f t="shared" si="150"/>
        <v/>
      </c>
      <c r="K328" s="41" t="str">
        <f>IF($D328,Analiza_Całość!I328,"")</f>
        <v/>
      </c>
      <c r="L328" s="40" t="str">
        <f>IF($D328,Analiza_Całość!J328,"")</f>
        <v/>
      </c>
      <c r="M328" s="17" t="str">
        <f>IF($D328,Analiza_Całość!K328,"")</f>
        <v/>
      </c>
      <c r="N328" s="39" t="str">
        <f>IF($D328,Analiza_Całość!L328,"")</f>
        <v/>
      </c>
    </row>
    <row r="329" spans="2:14" x14ac:dyDescent="0.3">
      <c r="B329" s="21">
        <f>BETAW20T!B328</f>
        <v>43943</v>
      </c>
      <c r="C329" s="74">
        <f t="shared" si="147"/>
        <v>0</v>
      </c>
      <c r="D329" s="73">
        <f t="shared" si="148"/>
        <v>0</v>
      </c>
      <c r="E329" s="46" t="str">
        <f>IF($D329,IF($D330,Analiza_Całość!C329/Analiza_Całość!C330*E330,100),"")</f>
        <v/>
      </c>
      <c r="F329" s="45" t="str">
        <f>IF($D329,IF($D330,Analiza_Całość!D329/Analiza_Całość!D330*F330,100),"")</f>
        <v/>
      </c>
      <c r="G329" s="41" t="str">
        <f t="shared" si="149"/>
        <v/>
      </c>
      <c r="H329" s="44" t="str">
        <f>IF($C329,Analiza_Całość!F329,"")</f>
        <v/>
      </c>
      <c r="I329" s="43" t="str">
        <f>IF($C329,Analiza_Całość!G329,"")</f>
        <v/>
      </c>
      <c r="J329" s="42" t="str">
        <f t="shared" si="150"/>
        <v/>
      </c>
      <c r="K329" s="41" t="str">
        <f>IF($D329,Analiza_Całość!I329,"")</f>
        <v/>
      </c>
      <c r="L329" s="40" t="str">
        <f>IF($D329,Analiza_Całość!J329,"")</f>
        <v/>
      </c>
      <c r="M329" s="17" t="str">
        <f>IF($D329,Analiza_Całość!K329,"")</f>
        <v/>
      </c>
      <c r="N329" s="39" t="str">
        <f>IF($D329,Analiza_Całość!L329,"")</f>
        <v/>
      </c>
    </row>
    <row r="330" spans="2:14" x14ac:dyDescent="0.3">
      <c r="B330" s="21">
        <f>BETAW20T!B329</f>
        <v>43942</v>
      </c>
      <c r="C330" s="74">
        <f t="shared" si="147"/>
        <v>0</v>
      </c>
      <c r="D330" s="73">
        <f t="shared" si="148"/>
        <v>0</v>
      </c>
      <c r="E330" s="46" t="str">
        <f>IF($D330,IF($D331,Analiza_Całość!C330/Analiza_Całość!C331*E331,100),"")</f>
        <v/>
      </c>
      <c r="F330" s="45" t="str">
        <f>IF($D330,IF($D331,Analiza_Całość!D330/Analiza_Całość!D331*F331,100),"")</f>
        <v/>
      </c>
      <c r="G330" s="41" t="str">
        <f t="shared" si="149"/>
        <v/>
      </c>
      <c r="H330" s="44" t="str">
        <f>IF($C330,Analiza_Całość!F330,"")</f>
        <v/>
      </c>
      <c r="I330" s="43" t="str">
        <f>IF($C330,Analiza_Całość!G330,"")</f>
        <v/>
      </c>
      <c r="J330" s="42" t="str">
        <f t="shared" si="150"/>
        <v/>
      </c>
      <c r="K330" s="41" t="str">
        <f>IF($D330,Analiza_Całość!I330,"")</f>
        <v/>
      </c>
      <c r="L330" s="40" t="str">
        <f>IF($D330,Analiza_Całość!J330,"")</f>
        <v/>
      </c>
      <c r="M330" s="17" t="str">
        <f>IF($D330,Analiza_Całość!K330,"")</f>
        <v/>
      </c>
      <c r="N330" s="39" t="str">
        <f>IF($D330,Analiza_Całość!L330,"")</f>
        <v/>
      </c>
    </row>
    <row r="331" spans="2:14" x14ac:dyDescent="0.3">
      <c r="B331" s="21">
        <f>BETAW20T!B330</f>
        <v>43941</v>
      </c>
      <c r="C331" s="74">
        <f t="shared" si="147"/>
        <v>0</v>
      </c>
      <c r="D331" s="73">
        <f t="shared" si="148"/>
        <v>0</v>
      </c>
      <c r="E331" s="46" t="str">
        <f>IF($D331,IF($D332,Analiza_Całość!C331/Analiza_Całość!C332*E332,100),"")</f>
        <v/>
      </c>
      <c r="F331" s="45" t="str">
        <f>IF($D331,IF($D332,Analiza_Całość!D331/Analiza_Całość!D332*F332,100),"")</f>
        <v/>
      </c>
      <c r="G331" s="41" t="str">
        <f t="shared" si="149"/>
        <v/>
      </c>
      <c r="H331" s="44" t="str">
        <f>IF($C331,Analiza_Całość!F331,"")</f>
        <v/>
      </c>
      <c r="I331" s="43" t="str">
        <f>IF($C331,Analiza_Całość!G331,"")</f>
        <v/>
      </c>
      <c r="J331" s="42" t="str">
        <f t="shared" si="150"/>
        <v/>
      </c>
      <c r="K331" s="41" t="str">
        <f>IF($D331,Analiza_Całość!I331,"")</f>
        <v/>
      </c>
      <c r="L331" s="40" t="str">
        <f>IF($D331,Analiza_Całość!J331,"")</f>
        <v/>
      </c>
      <c r="M331" s="17" t="str">
        <f>IF($D331,Analiza_Całość!K331,"")</f>
        <v/>
      </c>
      <c r="N331" s="39" t="str">
        <f>IF($D331,Analiza_Całość!L331,"")</f>
        <v/>
      </c>
    </row>
    <row r="332" spans="2:14" x14ac:dyDescent="0.3">
      <c r="B332" s="21">
        <f>BETAW20T!B331</f>
        <v>43938</v>
      </c>
      <c r="C332" s="74">
        <f t="shared" ref="C332:C333" si="151">IF(AND(D332,D333),1,0)</f>
        <v>0</v>
      </c>
      <c r="D332" s="73">
        <f t="shared" ref="D332:D337" si="152">IF(AND($B332&gt;=$E$3,OR($B332&lt;=$E$4,$B333&lt;$E$4)),1,0)</f>
        <v>0</v>
      </c>
      <c r="E332" s="46" t="str">
        <f>IF($D332,IF($D333,Analiza_Całość!C332/Analiza_Całość!C333*E333,100),"")</f>
        <v/>
      </c>
      <c r="F332" s="45" t="str">
        <f>IF($D332,IF($D333,Analiza_Całość!D332/Analiza_Całość!D333*F333,100),"")</f>
        <v/>
      </c>
      <c r="G332" s="41" t="str">
        <f t="shared" ref="G332:G333" si="153">IF($D332,(F332/E332-1)*100,"")</f>
        <v/>
      </c>
      <c r="H332" s="44" t="str">
        <f>IF($C332,Analiza_Całość!F332,"")</f>
        <v/>
      </c>
      <c r="I332" s="43" t="str">
        <f>IF($C332,Analiza_Całość!G332,"")</f>
        <v/>
      </c>
      <c r="J332" s="42" t="str">
        <f t="shared" ref="J332:J333" si="154">IF($C332,I332-H332,"")</f>
        <v/>
      </c>
      <c r="K332" s="41" t="str">
        <f>IF($D332,Analiza_Całość!I332,"")</f>
        <v/>
      </c>
      <c r="L332" s="40" t="str">
        <f>IF($D332,Analiza_Całość!J332,"")</f>
        <v/>
      </c>
      <c r="M332" s="17" t="str">
        <f>IF($D332,Analiza_Całość!K332,"")</f>
        <v/>
      </c>
      <c r="N332" s="39" t="str">
        <f>IF($D332,Analiza_Całość!L332,"")</f>
        <v/>
      </c>
    </row>
    <row r="333" spans="2:14" x14ac:dyDescent="0.3">
      <c r="B333" s="21">
        <f>BETAW20T!B332</f>
        <v>43937</v>
      </c>
      <c r="C333" s="74">
        <f t="shared" si="151"/>
        <v>0</v>
      </c>
      <c r="D333" s="73">
        <f t="shared" si="152"/>
        <v>0</v>
      </c>
      <c r="E333" s="46" t="str">
        <f>IF($D333,IF($D334,Analiza_Całość!C333/Analiza_Całość!C334*E334,100),"")</f>
        <v/>
      </c>
      <c r="F333" s="45" t="str">
        <f>IF($D333,IF($D334,Analiza_Całość!D333/Analiza_Całość!D334*F334,100),"")</f>
        <v/>
      </c>
      <c r="G333" s="41" t="str">
        <f t="shared" si="153"/>
        <v/>
      </c>
      <c r="H333" s="44" t="str">
        <f>IF($C333,Analiza_Całość!F333,"")</f>
        <v/>
      </c>
      <c r="I333" s="43" t="str">
        <f>IF($C333,Analiza_Całość!G333,"")</f>
        <v/>
      </c>
      <c r="J333" s="42" t="str">
        <f t="shared" si="154"/>
        <v/>
      </c>
      <c r="K333" s="41" t="str">
        <f>IF($D333,Analiza_Całość!I333,"")</f>
        <v/>
      </c>
      <c r="L333" s="40" t="str">
        <f>IF($D333,Analiza_Całość!J333,"")</f>
        <v/>
      </c>
      <c r="M333" s="17" t="str">
        <f>IF($D333,Analiza_Całość!K333,"")</f>
        <v/>
      </c>
      <c r="N333" s="39" t="str">
        <f>IF($D333,Analiza_Całość!L333,"")</f>
        <v/>
      </c>
    </row>
    <row r="334" spans="2:14" x14ac:dyDescent="0.3">
      <c r="B334" s="21">
        <f>BETAW20T!B333</f>
        <v>43936</v>
      </c>
      <c r="C334" s="74">
        <f t="shared" ref="C334:C337" si="155">IF(AND(D334,D335),1,0)</f>
        <v>0</v>
      </c>
      <c r="D334" s="73">
        <f t="shared" si="152"/>
        <v>0</v>
      </c>
      <c r="E334" s="46" t="str">
        <f>IF($D334,IF($D335,Analiza_Całość!C334/Analiza_Całość!C335*E335,100),"")</f>
        <v/>
      </c>
      <c r="F334" s="45" t="str">
        <f>IF($D334,IF($D335,Analiza_Całość!D334/Analiza_Całość!D335*F335,100),"")</f>
        <v/>
      </c>
      <c r="G334" s="41" t="str">
        <f t="shared" ref="G334:G337" si="156">IF($D334,(F334/E334-1)*100,"")</f>
        <v/>
      </c>
      <c r="H334" s="44" t="str">
        <f>IF($C334,Analiza_Całość!F334,"")</f>
        <v/>
      </c>
      <c r="I334" s="43" t="str">
        <f>IF($C334,Analiza_Całość!G334,"")</f>
        <v/>
      </c>
      <c r="J334" s="42" t="str">
        <f t="shared" ref="J334:J337" si="157">IF($C334,I334-H334,"")</f>
        <v/>
      </c>
      <c r="K334" s="41" t="str">
        <f>IF($D334,Analiza_Całość!I334,"")</f>
        <v/>
      </c>
      <c r="L334" s="40" t="str">
        <f>IF($D334,Analiza_Całość!J334,"")</f>
        <v/>
      </c>
      <c r="M334" s="17" t="str">
        <f>IF($D334,Analiza_Całość!K334,"")</f>
        <v/>
      </c>
      <c r="N334" s="39" t="str">
        <f>IF($D334,Analiza_Całość!L334,"")</f>
        <v/>
      </c>
    </row>
    <row r="335" spans="2:14" x14ac:dyDescent="0.3">
      <c r="B335" s="21">
        <f>BETAW20T!B334</f>
        <v>43935</v>
      </c>
      <c r="C335" s="74">
        <f t="shared" si="155"/>
        <v>0</v>
      </c>
      <c r="D335" s="73">
        <f t="shared" si="152"/>
        <v>0</v>
      </c>
      <c r="E335" s="46" t="str">
        <f>IF($D335,IF($D336,Analiza_Całość!C335/Analiza_Całość!C336*E336,100),"")</f>
        <v/>
      </c>
      <c r="F335" s="45" t="str">
        <f>IF($D335,IF($D336,Analiza_Całość!D335/Analiza_Całość!D336*F336,100),"")</f>
        <v/>
      </c>
      <c r="G335" s="41" t="str">
        <f t="shared" si="156"/>
        <v/>
      </c>
      <c r="H335" s="44" t="str">
        <f>IF($C335,Analiza_Całość!F335,"")</f>
        <v/>
      </c>
      <c r="I335" s="43" t="str">
        <f>IF($C335,Analiza_Całość!G335,"")</f>
        <v/>
      </c>
      <c r="J335" s="42" t="str">
        <f t="shared" si="157"/>
        <v/>
      </c>
      <c r="K335" s="41" t="str">
        <f>IF($D335,Analiza_Całość!I335,"")</f>
        <v/>
      </c>
      <c r="L335" s="40" t="str">
        <f>IF($D335,Analiza_Całość!J335,"")</f>
        <v/>
      </c>
      <c r="M335" s="17" t="str">
        <f>IF($D335,Analiza_Całość!K335,"")</f>
        <v/>
      </c>
      <c r="N335" s="39" t="str">
        <f>IF($D335,Analiza_Całość!L335,"")</f>
        <v/>
      </c>
    </row>
    <row r="336" spans="2:14" x14ac:dyDescent="0.3">
      <c r="B336" s="21">
        <f>BETAW20T!B335</f>
        <v>43930</v>
      </c>
      <c r="C336" s="74">
        <f t="shared" si="155"/>
        <v>0</v>
      </c>
      <c r="D336" s="73">
        <f t="shared" si="152"/>
        <v>0</v>
      </c>
      <c r="E336" s="46" t="str">
        <f>IF($D336,IF($D337,Analiza_Całość!C336/Analiza_Całość!C337*E337,100),"")</f>
        <v/>
      </c>
      <c r="F336" s="45" t="str">
        <f>IF($D336,IF($D337,Analiza_Całość!D336/Analiza_Całość!D337*F337,100),"")</f>
        <v/>
      </c>
      <c r="G336" s="41" t="str">
        <f t="shared" si="156"/>
        <v/>
      </c>
      <c r="H336" s="44" t="str">
        <f>IF($C336,Analiza_Całość!F336,"")</f>
        <v/>
      </c>
      <c r="I336" s="43" t="str">
        <f>IF($C336,Analiza_Całość!G336,"")</f>
        <v/>
      </c>
      <c r="J336" s="42" t="str">
        <f t="shared" si="157"/>
        <v/>
      </c>
      <c r="K336" s="41" t="str">
        <f>IF($D336,Analiza_Całość!I336,"")</f>
        <v/>
      </c>
      <c r="L336" s="40" t="str">
        <f>IF($D336,Analiza_Całość!J336,"")</f>
        <v/>
      </c>
      <c r="M336" s="17" t="str">
        <f>IF($D336,Analiza_Całość!K336,"")</f>
        <v/>
      </c>
      <c r="N336" s="39" t="str">
        <f>IF($D336,Analiza_Całość!L336,"")</f>
        <v/>
      </c>
    </row>
    <row r="337" spans="2:14" x14ac:dyDescent="0.3">
      <c r="B337" s="21">
        <f>BETAW20T!B336</f>
        <v>43929</v>
      </c>
      <c r="C337" s="74">
        <f t="shared" si="155"/>
        <v>0</v>
      </c>
      <c r="D337" s="73">
        <f t="shared" si="152"/>
        <v>0</v>
      </c>
      <c r="E337" s="46" t="str">
        <f>IF($D337,IF($D338,Analiza_Całość!C337/Analiza_Całość!C338*E338,100),"")</f>
        <v/>
      </c>
      <c r="F337" s="45" t="str">
        <f>IF($D337,IF($D338,Analiza_Całość!D337/Analiza_Całość!D338*F338,100),"")</f>
        <v/>
      </c>
      <c r="G337" s="41" t="str">
        <f t="shared" si="156"/>
        <v/>
      </c>
      <c r="H337" s="44" t="str">
        <f>IF($C337,Analiza_Całość!F337,"")</f>
        <v/>
      </c>
      <c r="I337" s="43" t="str">
        <f>IF($C337,Analiza_Całość!G337,"")</f>
        <v/>
      </c>
      <c r="J337" s="42" t="str">
        <f t="shared" si="157"/>
        <v/>
      </c>
      <c r="K337" s="41" t="str">
        <f>IF($D337,Analiza_Całość!I337,"")</f>
        <v/>
      </c>
      <c r="L337" s="40" t="str">
        <f>IF($D337,Analiza_Całość!J337,"")</f>
        <v/>
      </c>
      <c r="M337" s="17" t="str">
        <f>IF($D337,Analiza_Całość!K337,"")</f>
        <v/>
      </c>
      <c r="N337" s="39" t="str">
        <f>IF($D337,Analiza_Całość!L337,"")</f>
        <v/>
      </c>
    </row>
    <row r="338" spans="2:14" x14ac:dyDescent="0.3">
      <c r="B338" s="21">
        <f>BETAW20T!B337</f>
        <v>43928</v>
      </c>
      <c r="C338" s="74">
        <f t="shared" ref="C338:C401" si="158">IF(AND(D338,D339),1,0)</f>
        <v>0</v>
      </c>
      <c r="D338" s="73">
        <f t="shared" ref="D338:D401" si="159">IF(AND($B338&gt;=$E$3,OR($B338&lt;=$E$4,$B339&lt;$E$4)),1,0)</f>
        <v>0</v>
      </c>
      <c r="E338" s="46" t="str">
        <f>IF($D338,IF($D339,Analiza_Całość!C338/Analiza_Całość!C339*E339,100),"")</f>
        <v/>
      </c>
      <c r="F338" s="45" t="str">
        <f>IF($D338,IF($D339,Analiza_Całość!D338/Analiza_Całość!D339*F339,100),"")</f>
        <v/>
      </c>
      <c r="G338" s="41" t="str">
        <f t="shared" ref="G338:G401" si="160">IF($D338,(F338/E338-1)*100,"")</f>
        <v/>
      </c>
      <c r="H338" s="44" t="str">
        <f>IF($C338,Analiza_Całość!F338,"")</f>
        <v/>
      </c>
      <c r="I338" s="43" t="str">
        <f>IF($C338,Analiza_Całość!G338,"")</f>
        <v/>
      </c>
      <c r="J338" s="42" t="str">
        <f t="shared" ref="J338:J401" si="161">IF($C338,I338-H338,"")</f>
        <v/>
      </c>
      <c r="K338" s="41" t="str">
        <f>IF($D338,Analiza_Całość!I338,"")</f>
        <v/>
      </c>
      <c r="L338" s="40" t="str">
        <f>IF($D338,Analiza_Całość!J338,"")</f>
        <v/>
      </c>
      <c r="M338" s="17" t="str">
        <f>IF($D338,Analiza_Całość!K338,"")</f>
        <v/>
      </c>
      <c r="N338" s="39" t="str">
        <f>IF($D338,Analiza_Całość!L338,"")</f>
        <v/>
      </c>
    </row>
    <row r="339" spans="2:14" x14ac:dyDescent="0.3">
      <c r="B339" s="21">
        <f>BETAW20T!B338</f>
        <v>43927</v>
      </c>
      <c r="C339" s="74">
        <f t="shared" si="158"/>
        <v>0</v>
      </c>
      <c r="D339" s="73">
        <f t="shared" si="159"/>
        <v>0</v>
      </c>
      <c r="E339" s="46" t="str">
        <f>IF($D339,IF($D340,Analiza_Całość!C339/Analiza_Całość!C340*E340,100),"")</f>
        <v/>
      </c>
      <c r="F339" s="45" t="str">
        <f>IF($D339,IF($D340,Analiza_Całość!D339/Analiza_Całość!D340*F340,100),"")</f>
        <v/>
      </c>
      <c r="G339" s="41" t="str">
        <f t="shared" si="160"/>
        <v/>
      </c>
      <c r="H339" s="44" t="str">
        <f>IF($C339,Analiza_Całość!F339,"")</f>
        <v/>
      </c>
      <c r="I339" s="43" t="str">
        <f>IF($C339,Analiza_Całość!G339,"")</f>
        <v/>
      </c>
      <c r="J339" s="42" t="str">
        <f t="shared" si="161"/>
        <v/>
      </c>
      <c r="K339" s="41" t="str">
        <f>IF($D339,Analiza_Całość!I339,"")</f>
        <v/>
      </c>
      <c r="L339" s="40" t="str">
        <f>IF($D339,Analiza_Całość!J339,"")</f>
        <v/>
      </c>
      <c r="M339" s="17" t="str">
        <f>IF($D339,Analiza_Całość!K339,"")</f>
        <v/>
      </c>
      <c r="N339" s="39" t="str">
        <f>IF($D339,Analiza_Całość!L339,"")</f>
        <v/>
      </c>
    </row>
    <row r="340" spans="2:14" x14ac:dyDescent="0.3">
      <c r="B340" s="21">
        <f>BETAW20T!B339</f>
        <v>43924</v>
      </c>
      <c r="C340" s="74">
        <f t="shared" si="158"/>
        <v>0</v>
      </c>
      <c r="D340" s="73">
        <f t="shared" si="159"/>
        <v>0</v>
      </c>
      <c r="E340" s="46" t="str">
        <f>IF($D340,IF($D341,Analiza_Całość!C340/Analiza_Całość!C341*E341,100),"")</f>
        <v/>
      </c>
      <c r="F340" s="45" t="str">
        <f>IF($D340,IF($D341,Analiza_Całość!D340/Analiza_Całość!D341*F341,100),"")</f>
        <v/>
      </c>
      <c r="G340" s="41" t="str">
        <f t="shared" si="160"/>
        <v/>
      </c>
      <c r="H340" s="44" t="str">
        <f>IF($C340,Analiza_Całość!F340,"")</f>
        <v/>
      </c>
      <c r="I340" s="43" t="str">
        <f>IF($C340,Analiza_Całość!G340,"")</f>
        <v/>
      </c>
      <c r="J340" s="42" t="str">
        <f t="shared" si="161"/>
        <v/>
      </c>
      <c r="K340" s="41" t="str">
        <f>IF($D340,Analiza_Całość!I340,"")</f>
        <v/>
      </c>
      <c r="L340" s="40" t="str">
        <f>IF($D340,Analiza_Całość!J340,"")</f>
        <v/>
      </c>
      <c r="M340" s="17" t="str">
        <f>IF($D340,Analiza_Całość!K340,"")</f>
        <v/>
      </c>
      <c r="N340" s="39" t="str">
        <f>IF($D340,Analiza_Całość!L340,"")</f>
        <v/>
      </c>
    </row>
    <row r="341" spans="2:14" x14ac:dyDescent="0.3">
      <c r="B341" s="21">
        <f>BETAW20T!B340</f>
        <v>43923</v>
      </c>
      <c r="C341" s="74">
        <f t="shared" si="158"/>
        <v>0</v>
      </c>
      <c r="D341" s="73">
        <f t="shared" si="159"/>
        <v>0</v>
      </c>
      <c r="E341" s="46" t="str">
        <f>IF($D341,IF($D342,Analiza_Całość!C341/Analiza_Całość!C342*E342,100),"")</f>
        <v/>
      </c>
      <c r="F341" s="45" t="str">
        <f>IF($D341,IF($D342,Analiza_Całość!D341/Analiza_Całość!D342*F342,100),"")</f>
        <v/>
      </c>
      <c r="G341" s="41" t="str">
        <f t="shared" si="160"/>
        <v/>
      </c>
      <c r="H341" s="44" t="str">
        <f>IF($C341,Analiza_Całość!F341,"")</f>
        <v/>
      </c>
      <c r="I341" s="43" t="str">
        <f>IF($C341,Analiza_Całość!G341,"")</f>
        <v/>
      </c>
      <c r="J341" s="42" t="str">
        <f t="shared" si="161"/>
        <v/>
      </c>
      <c r="K341" s="41" t="str">
        <f>IF($D341,Analiza_Całość!I341,"")</f>
        <v/>
      </c>
      <c r="L341" s="40" t="str">
        <f>IF($D341,Analiza_Całość!J341,"")</f>
        <v/>
      </c>
      <c r="M341" s="17" t="str">
        <f>IF($D341,Analiza_Całość!K341,"")</f>
        <v/>
      </c>
      <c r="N341" s="39" t="str">
        <f>IF($D341,Analiza_Całość!L341,"")</f>
        <v/>
      </c>
    </row>
    <row r="342" spans="2:14" x14ac:dyDescent="0.3">
      <c r="B342" s="21">
        <f>BETAW20T!B341</f>
        <v>43922</v>
      </c>
      <c r="C342" s="74">
        <f t="shared" si="158"/>
        <v>0</v>
      </c>
      <c r="D342" s="73">
        <f t="shared" si="159"/>
        <v>0</v>
      </c>
      <c r="E342" s="46" t="str">
        <f>IF($D342,IF($D343,Analiza_Całość!C342/Analiza_Całość!C343*E343,100),"")</f>
        <v/>
      </c>
      <c r="F342" s="45" t="str">
        <f>IF($D342,IF($D343,Analiza_Całość!D342/Analiza_Całość!D343*F343,100),"")</f>
        <v/>
      </c>
      <c r="G342" s="41" t="str">
        <f t="shared" si="160"/>
        <v/>
      </c>
      <c r="H342" s="44" t="str">
        <f>IF($C342,Analiza_Całość!F342,"")</f>
        <v/>
      </c>
      <c r="I342" s="43" t="str">
        <f>IF($C342,Analiza_Całość!G342,"")</f>
        <v/>
      </c>
      <c r="J342" s="42" t="str">
        <f t="shared" si="161"/>
        <v/>
      </c>
      <c r="K342" s="41" t="str">
        <f>IF($D342,Analiza_Całość!I342,"")</f>
        <v/>
      </c>
      <c r="L342" s="40" t="str">
        <f>IF($D342,Analiza_Całość!J342,"")</f>
        <v/>
      </c>
      <c r="M342" s="17" t="str">
        <f>IF($D342,Analiza_Całość!K342,"")</f>
        <v/>
      </c>
      <c r="N342" s="39" t="str">
        <f>IF($D342,Analiza_Całość!L342,"")</f>
        <v/>
      </c>
    </row>
    <row r="343" spans="2:14" x14ac:dyDescent="0.3">
      <c r="B343" s="21">
        <f>BETAW20T!B342</f>
        <v>43921</v>
      </c>
      <c r="C343" s="74">
        <f t="shared" si="158"/>
        <v>0</v>
      </c>
      <c r="D343" s="73">
        <f t="shared" si="159"/>
        <v>0</v>
      </c>
      <c r="E343" s="46" t="str">
        <f>IF($D343,IF($D344,Analiza_Całość!C343/Analiza_Całość!C344*E344,100),"")</f>
        <v/>
      </c>
      <c r="F343" s="45" t="str">
        <f>IF($D343,IF($D344,Analiza_Całość!D343/Analiza_Całość!D344*F344,100),"")</f>
        <v/>
      </c>
      <c r="G343" s="41" t="str">
        <f t="shared" si="160"/>
        <v/>
      </c>
      <c r="H343" s="44" t="str">
        <f>IF($C343,Analiza_Całość!F343,"")</f>
        <v/>
      </c>
      <c r="I343" s="43" t="str">
        <f>IF($C343,Analiza_Całość!G343,"")</f>
        <v/>
      </c>
      <c r="J343" s="42" t="str">
        <f t="shared" si="161"/>
        <v/>
      </c>
      <c r="K343" s="41" t="str">
        <f>IF($D343,Analiza_Całość!I343,"")</f>
        <v/>
      </c>
      <c r="L343" s="40" t="str">
        <f>IF($D343,Analiza_Całość!J343,"")</f>
        <v/>
      </c>
      <c r="M343" s="17" t="str">
        <f>IF($D343,Analiza_Całość!K343,"")</f>
        <v/>
      </c>
      <c r="N343" s="39" t="str">
        <f>IF($D343,Analiza_Całość!L343,"")</f>
        <v/>
      </c>
    </row>
    <row r="344" spans="2:14" x14ac:dyDescent="0.3">
      <c r="B344" s="21">
        <f>BETAW20T!B343</f>
        <v>43920</v>
      </c>
      <c r="C344" s="74">
        <f t="shared" si="158"/>
        <v>0</v>
      </c>
      <c r="D344" s="73">
        <f t="shared" si="159"/>
        <v>0</v>
      </c>
      <c r="E344" s="46" t="str">
        <f>IF($D344,IF($D345,Analiza_Całość!C344/Analiza_Całość!C345*E345,100),"")</f>
        <v/>
      </c>
      <c r="F344" s="45" t="str">
        <f>IF($D344,IF($D345,Analiza_Całość!D344/Analiza_Całość!D345*F345,100),"")</f>
        <v/>
      </c>
      <c r="G344" s="41" t="str">
        <f t="shared" si="160"/>
        <v/>
      </c>
      <c r="H344" s="44" t="str">
        <f>IF($C344,Analiza_Całość!F344,"")</f>
        <v/>
      </c>
      <c r="I344" s="43" t="str">
        <f>IF($C344,Analiza_Całość!G344,"")</f>
        <v/>
      </c>
      <c r="J344" s="42" t="str">
        <f t="shared" si="161"/>
        <v/>
      </c>
      <c r="K344" s="41" t="str">
        <f>IF($D344,Analiza_Całość!I344,"")</f>
        <v/>
      </c>
      <c r="L344" s="40" t="str">
        <f>IF($D344,Analiza_Całość!J344,"")</f>
        <v/>
      </c>
      <c r="M344" s="17" t="str">
        <f>IF($D344,Analiza_Całość!K344,"")</f>
        <v/>
      </c>
      <c r="N344" s="39" t="str">
        <f>IF($D344,Analiza_Całość!L344,"")</f>
        <v/>
      </c>
    </row>
    <row r="345" spans="2:14" x14ac:dyDescent="0.3">
      <c r="B345" s="21">
        <f>BETAW20T!B344</f>
        <v>43917</v>
      </c>
      <c r="C345" s="74">
        <f t="shared" si="158"/>
        <v>0</v>
      </c>
      <c r="D345" s="73">
        <f t="shared" si="159"/>
        <v>0</v>
      </c>
      <c r="E345" s="46" t="str">
        <f>IF($D345,IF($D346,Analiza_Całość!C345/Analiza_Całość!C346*E346,100),"")</f>
        <v/>
      </c>
      <c r="F345" s="45" t="str">
        <f>IF($D345,IF($D346,Analiza_Całość!D345/Analiza_Całość!D346*F346,100),"")</f>
        <v/>
      </c>
      <c r="G345" s="41" t="str">
        <f t="shared" si="160"/>
        <v/>
      </c>
      <c r="H345" s="44" t="str">
        <f>IF($C345,Analiza_Całość!F345,"")</f>
        <v/>
      </c>
      <c r="I345" s="43" t="str">
        <f>IF($C345,Analiza_Całość!G345,"")</f>
        <v/>
      </c>
      <c r="J345" s="42" t="str">
        <f t="shared" si="161"/>
        <v/>
      </c>
      <c r="K345" s="41" t="str">
        <f>IF($D345,Analiza_Całość!I345,"")</f>
        <v/>
      </c>
      <c r="L345" s="40" t="str">
        <f>IF($D345,Analiza_Całość!J345,"")</f>
        <v/>
      </c>
      <c r="M345" s="17" t="str">
        <f>IF($D345,Analiza_Całość!K345,"")</f>
        <v/>
      </c>
      <c r="N345" s="39" t="str">
        <f>IF($D345,Analiza_Całość!L345,"")</f>
        <v/>
      </c>
    </row>
    <row r="346" spans="2:14" x14ac:dyDescent="0.3">
      <c r="B346" s="21">
        <f>BETAW20T!B345</f>
        <v>43916</v>
      </c>
      <c r="C346" s="74">
        <f t="shared" si="158"/>
        <v>0</v>
      </c>
      <c r="D346" s="73">
        <f t="shared" si="159"/>
        <v>0</v>
      </c>
      <c r="E346" s="46" t="str">
        <f>IF($D346,IF($D347,Analiza_Całość!C346/Analiza_Całość!C347*E347,100),"")</f>
        <v/>
      </c>
      <c r="F346" s="45" t="str">
        <f>IF($D346,IF($D347,Analiza_Całość!D346/Analiza_Całość!D347*F347,100),"")</f>
        <v/>
      </c>
      <c r="G346" s="41" t="str">
        <f t="shared" si="160"/>
        <v/>
      </c>
      <c r="H346" s="44" t="str">
        <f>IF($C346,Analiza_Całość!F346,"")</f>
        <v/>
      </c>
      <c r="I346" s="43" t="str">
        <f>IF($C346,Analiza_Całość!G346,"")</f>
        <v/>
      </c>
      <c r="J346" s="42" t="str">
        <f t="shared" si="161"/>
        <v/>
      </c>
      <c r="K346" s="41" t="str">
        <f>IF($D346,Analiza_Całość!I346,"")</f>
        <v/>
      </c>
      <c r="L346" s="40" t="str">
        <f>IF($D346,Analiza_Całość!J346,"")</f>
        <v/>
      </c>
      <c r="M346" s="17" t="str">
        <f>IF($D346,Analiza_Całość!K346,"")</f>
        <v/>
      </c>
      <c r="N346" s="39" t="str">
        <f>IF($D346,Analiza_Całość!L346,"")</f>
        <v/>
      </c>
    </row>
    <row r="347" spans="2:14" x14ac:dyDescent="0.3">
      <c r="B347" s="21">
        <f>BETAW20T!B346</f>
        <v>43915</v>
      </c>
      <c r="C347" s="74">
        <f t="shared" si="158"/>
        <v>0</v>
      </c>
      <c r="D347" s="73">
        <f t="shared" si="159"/>
        <v>0</v>
      </c>
      <c r="E347" s="46" t="str">
        <f>IF($D347,IF($D348,Analiza_Całość!C347/Analiza_Całość!C348*E348,100),"")</f>
        <v/>
      </c>
      <c r="F347" s="45" t="str">
        <f>IF($D347,IF($D348,Analiza_Całość!D347/Analiza_Całość!D348*F348,100),"")</f>
        <v/>
      </c>
      <c r="G347" s="41" t="str">
        <f t="shared" si="160"/>
        <v/>
      </c>
      <c r="H347" s="44" t="str">
        <f>IF($C347,Analiza_Całość!F347,"")</f>
        <v/>
      </c>
      <c r="I347" s="43" t="str">
        <f>IF($C347,Analiza_Całość!G347,"")</f>
        <v/>
      </c>
      <c r="J347" s="42" t="str">
        <f t="shared" si="161"/>
        <v/>
      </c>
      <c r="K347" s="41" t="str">
        <f>IF($D347,Analiza_Całość!I347,"")</f>
        <v/>
      </c>
      <c r="L347" s="40" t="str">
        <f>IF($D347,Analiza_Całość!J347,"")</f>
        <v/>
      </c>
      <c r="M347" s="17" t="str">
        <f>IF($D347,Analiza_Całość!K347,"")</f>
        <v/>
      </c>
      <c r="N347" s="39" t="str">
        <f>IF($D347,Analiza_Całość!L347,"")</f>
        <v/>
      </c>
    </row>
    <row r="348" spans="2:14" x14ac:dyDescent="0.3">
      <c r="B348" s="21">
        <f>BETAW20T!B347</f>
        <v>43914</v>
      </c>
      <c r="C348" s="74">
        <f t="shared" si="158"/>
        <v>0</v>
      </c>
      <c r="D348" s="73">
        <f t="shared" si="159"/>
        <v>0</v>
      </c>
      <c r="E348" s="46" t="str">
        <f>IF($D348,IF($D349,Analiza_Całość!C348/Analiza_Całość!C349*E349,100),"")</f>
        <v/>
      </c>
      <c r="F348" s="45" t="str">
        <f>IF($D348,IF($D349,Analiza_Całość!D348/Analiza_Całość!D349*F349,100),"")</f>
        <v/>
      </c>
      <c r="G348" s="41" t="str">
        <f t="shared" si="160"/>
        <v/>
      </c>
      <c r="H348" s="44" t="str">
        <f>IF($C348,Analiza_Całość!F348,"")</f>
        <v/>
      </c>
      <c r="I348" s="43" t="str">
        <f>IF($C348,Analiza_Całość!G348,"")</f>
        <v/>
      </c>
      <c r="J348" s="42" t="str">
        <f t="shared" si="161"/>
        <v/>
      </c>
      <c r="K348" s="41" t="str">
        <f>IF($D348,Analiza_Całość!I348,"")</f>
        <v/>
      </c>
      <c r="L348" s="40" t="str">
        <f>IF($D348,Analiza_Całość!J348,"")</f>
        <v/>
      </c>
      <c r="M348" s="17" t="str">
        <f>IF($D348,Analiza_Całość!K348,"")</f>
        <v/>
      </c>
      <c r="N348" s="39" t="str">
        <f>IF($D348,Analiza_Całość!L348,"")</f>
        <v/>
      </c>
    </row>
    <row r="349" spans="2:14" x14ac:dyDescent="0.3">
      <c r="B349" s="21">
        <f>BETAW20T!B348</f>
        <v>43913</v>
      </c>
      <c r="C349" s="74">
        <f t="shared" si="158"/>
        <v>0</v>
      </c>
      <c r="D349" s="73">
        <f t="shared" si="159"/>
        <v>0</v>
      </c>
      <c r="E349" s="46" t="str">
        <f>IF($D349,IF($D350,Analiza_Całość!C349/Analiza_Całość!C350*E350,100),"")</f>
        <v/>
      </c>
      <c r="F349" s="45" t="str">
        <f>IF($D349,IF($D350,Analiza_Całość!D349/Analiza_Całość!D350*F350,100),"")</f>
        <v/>
      </c>
      <c r="G349" s="41" t="str">
        <f t="shared" si="160"/>
        <v/>
      </c>
      <c r="H349" s="44" t="str">
        <f>IF($C349,Analiza_Całość!F349,"")</f>
        <v/>
      </c>
      <c r="I349" s="43" t="str">
        <f>IF($C349,Analiza_Całość!G349,"")</f>
        <v/>
      </c>
      <c r="J349" s="42" t="str">
        <f t="shared" si="161"/>
        <v/>
      </c>
      <c r="K349" s="41" t="str">
        <f>IF($D349,Analiza_Całość!I349,"")</f>
        <v/>
      </c>
      <c r="L349" s="40" t="str">
        <f>IF($D349,Analiza_Całość!J349,"")</f>
        <v/>
      </c>
      <c r="M349" s="17" t="str">
        <f>IF($D349,Analiza_Całość!K349,"")</f>
        <v/>
      </c>
      <c r="N349" s="39" t="str">
        <f>IF($D349,Analiza_Całość!L349,"")</f>
        <v/>
      </c>
    </row>
    <row r="350" spans="2:14" x14ac:dyDescent="0.3">
      <c r="B350" s="21">
        <f>BETAW20T!B349</f>
        <v>43910</v>
      </c>
      <c r="C350" s="74">
        <f t="shared" si="158"/>
        <v>0</v>
      </c>
      <c r="D350" s="73">
        <f t="shared" si="159"/>
        <v>0</v>
      </c>
      <c r="E350" s="46" t="str">
        <f>IF($D350,IF($D351,Analiza_Całość!C350/Analiza_Całość!C351*E351,100),"")</f>
        <v/>
      </c>
      <c r="F350" s="45" t="str">
        <f>IF($D350,IF($D351,Analiza_Całość!D350/Analiza_Całość!D351*F351,100),"")</f>
        <v/>
      </c>
      <c r="G350" s="41" t="str">
        <f t="shared" si="160"/>
        <v/>
      </c>
      <c r="H350" s="44" t="str">
        <f>IF($C350,Analiza_Całość!F350,"")</f>
        <v/>
      </c>
      <c r="I350" s="43" t="str">
        <f>IF($C350,Analiza_Całość!G350,"")</f>
        <v/>
      </c>
      <c r="J350" s="42" t="str">
        <f t="shared" si="161"/>
        <v/>
      </c>
      <c r="K350" s="41" t="str">
        <f>IF($D350,Analiza_Całość!I350,"")</f>
        <v/>
      </c>
      <c r="L350" s="40" t="str">
        <f>IF($D350,Analiza_Całość!J350,"")</f>
        <v/>
      </c>
      <c r="M350" s="17" t="str">
        <f>IF($D350,Analiza_Całość!K350,"")</f>
        <v/>
      </c>
      <c r="N350" s="39" t="str">
        <f>IF($D350,Analiza_Całość!L350,"")</f>
        <v/>
      </c>
    </row>
    <row r="351" spans="2:14" x14ac:dyDescent="0.3">
      <c r="B351" s="21">
        <f>BETAW20T!B350</f>
        <v>43909</v>
      </c>
      <c r="C351" s="74">
        <f t="shared" si="158"/>
        <v>0</v>
      </c>
      <c r="D351" s="73">
        <f t="shared" si="159"/>
        <v>0</v>
      </c>
      <c r="E351" s="46" t="str">
        <f>IF($D351,IF($D352,Analiza_Całość!C351/Analiza_Całość!C352*E352,100),"")</f>
        <v/>
      </c>
      <c r="F351" s="45" t="str">
        <f>IF($D351,IF($D352,Analiza_Całość!D351/Analiza_Całość!D352*F352,100),"")</f>
        <v/>
      </c>
      <c r="G351" s="41" t="str">
        <f t="shared" si="160"/>
        <v/>
      </c>
      <c r="H351" s="44" t="str">
        <f>IF($C351,Analiza_Całość!F351,"")</f>
        <v/>
      </c>
      <c r="I351" s="43" t="str">
        <f>IF($C351,Analiza_Całość!G351,"")</f>
        <v/>
      </c>
      <c r="J351" s="42" t="str">
        <f t="shared" si="161"/>
        <v/>
      </c>
      <c r="K351" s="41" t="str">
        <f>IF($D351,Analiza_Całość!I351,"")</f>
        <v/>
      </c>
      <c r="L351" s="40" t="str">
        <f>IF($D351,Analiza_Całość!J351,"")</f>
        <v/>
      </c>
      <c r="M351" s="17" t="str">
        <f>IF($D351,Analiza_Całość!K351,"")</f>
        <v/>
      </c>
      <c r="N351" s="39" t="str">
        <f>IF($D351,Analiza_Całość!L351,"")</f>
        <v/>
      </c>
    </row>
    <row r="352" spans="2:14" x14ac:dyDescent="0.3">
      <c r="B352" s="21">
        <f>BETAW20T!B351</f>
        <v>43908</v>
      </c>
      <c r="C352" s="74">
        <f t="shared" si="158"/>
        <v>0</v>
      </c>
      <c r="D352" s="73">
        <f t="shared" si="159"/>
        <v>0</v>
      </c>
      <c r="E352" s="46" t="str">
        <f>IF($D352,IF($D353,Analiza_Całość!C352/Analiza_Całość!C353*E353,100),"")</f>
        <v/>
      </c>
      <c r="F352" s="45" t="str">
        <f>IF($D352,IF($D353,Analiza_Całość!D352/Analiza_Całość!D353*F353,100),"")</f>
        <v/>
      </c>
      <c r="G352" s="41" t="str">
        <f t="shared" si="160"/>
        <v/>
      </c>
      <c r="H352" s="44" t="str">
        <f>IF($C352,Analiza_Całość!F352,"")</f>
        <v/>
      </c>
      <c r="I352" s="43" t="str">
        <f>IF($C352,Analiza_Całość!G352,"")</f>
        <v/>
      </c>
      <c r="J352" s="42" t="str">
        <f t="shared" si="161"/>
        <v/>
      </c>
      <c r="K352" s="41" t="str">
        <f>IF($D352,Analiza_Całość!I352,"")</f>
        <v/>
      </c>
      <c r="L352" s="40" t="str">
        <f>IF($D352,Analiza_Całość!J352,"")</f>
        <v/>
      </c>
      <c r="M352" s="17" t="str">
        <f>IF($D352,Analiza_Całość!K352,"")</f>
        <v/>
      </c>
      <c r="N352" s="39" t="str">
        <f>IF($D352,Analiza_Całość!L352,"")</f>
        <v/>
      </c>
    </row>
    <row r="353" spans="2:14" x14ac:dyDescent="0.3">
      <c r="B353" s="21">
        <f>BETAW20T!B352</f>
        <v>43907</v>
      </c>
      <c r="C353" s="74">
        <f t="shared" si="158"/>
        <v>0</v>
      </c>
      <c r="D353" s="73">
        <f t="shared" si="159"/>
        <v>0</v>
      </c>
      <c r="E353" s="46" t="str">
        <f>IF($D353,IF($D354,Analiza_Całość!C353/Analiza_Całość!C354*E354,100),"")</f>
        <v/>
      </c>
      <c r="F353" s="45" t="str">
        <f>IF($D353,IF($D354,Analiza_Całość!D353/Analiza_Całość!D354*F354,100),"")</f>
        <v/>
      </c>
      <c r="G353" s="41" t="str">
        <f t="shared" si="160"/>
        <v/>
      </c>
      <c r="H353" s="44" t="str">
        <f>IF($C353,Analiza_Całość!F353,"")</f>
        <v/>
      </c>
      <c r="I353" s="43" t="str">
        <f>IF($C353,Analiza_Całość!G353,"")</f>
        <v/>
      </c>
      <c r="J353" s="42" t="str">
        <f t="shared" si="161"/>
        <v/>
      </c>
      <c r="K353" s="41" t="str">
        <f>IF($D353,Analiza_Całość!I353,"")</f>
        <v/>
      </c>
      <c r="L353" s="40" t="str">
        <f>IF($D353,Analiza_Całość!J353,"")</f>
        <v/>
      </c>
      <c r="M353" s="17" t="str">
        <f>IF($D353,Analiza_Całość!K353,"")</f>
        <v/>
      </c>
      <c r="N353" s="39" t="str">
        <f>IF($D353,Analiza_Całość!L353,"")</f>
        <v/>
      </c>
    </row>
    <row r="354" spans="2:14" x14ac:dyDescent="0.3">
      <c r="B354" s="21">
        <f>BETAW20T!B353</f>
        <v>43906</v>
      </c>
      <c r="C354" s="74">
        <f t="shared" si="158"/>
        <v>0</v>
      </c>
      <c r="D354" s="73">
        <f t="shared" si="159"/>
        <v>0</v>
      </c>
      <c r="E354" s="46" t="str">
        <f>IF($D354,IF($D355,Analiza_Całość!C354/Analiza_Całość!C355*E355,100),"")</f>
        <v/>
      </c>
      <c r="F354" s="45" t="str">
        <f>IF($D354,IF($D355,Analiza_Całość!D354/Analiza_Całość!D355*F355,100),"")</f>
        <v/>
      </c>
      <c r="G354" s="41" t="str">
        <f t="shared" si="160"/>
        <v/>
      </c>
      <c r="H354" s="44" t="str">
        <f>IF($C354,Analiza_Całość!F354,"")</f>
        <v/>
      </c>
      <c r="I354" s="43" t="str">
        <f>IF($C354,Analiza_Całość!G354,"")</f>
        <v/>
      </c>
      <c r="J354" s="42" t="str">
        <f t="shared" si="161"/>
        <v/>
      </c>
      <c r="K354" s="41" t="str">
        <f>IF($D354,Analiza_Całość!I354,"")</f>
        <v/>
      </c>
      <c r="L354" s="40" t="str">
        <f>IF($D354,Analiza_Całość!J354,"")</f>
        <v/>
      </c>
      <c r="M354" s="17" t="str">
        <f>IF($D354,Analiza_Całość!K354,"")</f>
        <v/>
      </c>
      <c r="N354" s="39" t="str">
        <f>IF($D354,Analiza_Całość!L354,"")</f>
        <v/>
      </c>
    </row>
    <row r="355" spans="2:14" x14ac:dyDescent="0.3">
      <c r="B355" s="21">
        <f>BETAW20T!B354</f>
        <v>43903</v>
      </c>
      <c r="C355" s="74">
        <f t="shared" si="158"/>
        <v>0</v>
      </c>
      <c r="D355" s="73">
        <f t="shared" si="159"/>
        <v>0</v>
      </c>
      <c r="E355" s="46" t="str">
        <f>IF($D355,IF($D356,Analiza_Całość!C355/Analiza_Całość!C356*E356,100),"")</f>
        <v/>
      </c>
      <c r="F355" s="45" t="str">
        <f>IF($D355,IF($D356,Analiza_Całość!D355/Analiza_Całość!D356*F356,100),"")</f>
        <v/>
      </c>
      <c r="G355" s="41" t="str">
        <f t="shared" si="160"/>
        <v/>
      </c>
      <c r="H355" s="44" t="str">
        <f>IF($C355,Analiza_Całość!F355,"")</f>
        <v/>
      </c>
      <c r="I355" s="43" t="str">
        <f>IF($C355,Analiza_Całość!G355,"")</f>
        <v/>
      </c>
      <c r="J355" s="42" t="str">
        <f t="shared" si="161"/>
        <v/>
      </c>
      <c r="K355" s="41" t="str">
        <f>IF($D355,Analiza_Całość!I355,"")</f>
        <v/>
      </c>
      <c r="L355" s="40" t="str">
        <f>IF($D355,Analiza_Całość!J355,"")</f>
        <v/>
      </c>
      <c r="M355" s="17" t="str">
        <f>IF($D355,Analiza_Całość!K355,"")</f>
        <v/>
      </c>
      <c r="N355" s="39" t="str">
        <f>IF($D355,Analiza_Całość!L355,"")</f>
        <v/>
      </c>
    </row>
    <row r="356" spans="2:14" x14ac:dyDescent="0.3">
      <c r="B356" s="21">
        <f>BETAW20T!B355</f>
        <v>43902</v>
      </c>
      <c r="C356" s="74">
        <f t="shared" si="158"/>
        <v>0</v>
      </c>
      <c r="D356" s="73">
        <f t="shared" si="159"/>
        <v>0</v>
      </c>
      <c r="E356" s="46" t="str">
        <f>IF($D356,IF($D357,Analiza_Całość!C356/Analiza_Całość!C357*E357,100),"")</f>
        <v/>
      </c>
      <c r="F356" s="45" t="str">
        <f>IF($D356,IF($D357,Analiza_Całość!D356/Analiza_Całość!D357*F357,100),"")</f>
        <v/>
      </c>
      <c r="G356" s="41" t="str">
        <f t="shared" si="160"/>
        <v/>
      </c>
      <c r="H356" s="44" t="str">
        <f>IF($C356,Analiza_Całość!F356,"")</f>
        <v/>
      </c>
      <c r="I356" s="43" t="str">
        <f>IF($C356,Analiza_Całość!G356,"")</f>
        <v/>
      </c>
      <c r="J356" s="42" t="str">
        <f t="shared" si="161"/>
        <v/>
      </c>
      <c r="K356" s="41" t="str">
        <f>IF($D356,Analiza_Całość!I356,"")</f>
        <v/>
      </c>
      <c r="L356" s="40" t="str">
        <f>IF($D356,Analiza_Całość!J356,"")</f>
        <v/>
      </c>
      <c r="M356" s="17" t="str">
        <f>IF($D356,Analiza_Całość!K356,"")</f>
        <v/>
      </c>
      <c r="N356" s="39" t="str">
        <f>IF($D356,Analiza_Całość!L356,"")</f>
        <v/>
      </c>
    </row>
    <row r="357" spans="2:14" x14ac:dyDescent="0.3">
      <c r="B357" s="21">
        <f>BETAW20T!B356</f>
        <v>43901</v>
      </c>
      <c r="C357" s="74">
        <f t="shared" si="158"/>
        <v>0</v>
      </c>
      <c r="D357" s="73">
        <f t="shared" si="159"/>
        <v>0</v>
      </c>
      <c r="E357" s="46" t="str">
        <f>IF($D357,IF($D358,Analiza_Całość!C357/Analiza_Całość!C358*E358,100),"")</f>
        <v/>
      </c>
      <c r="F357" s="45" t="str">
        <f>IF($D357,IF($D358,Analiza_Całość!D357/Analiza_Całość!D358*F358,100),"")</f>
        <v/>
      </c>
      <c r="G357" s="41" t="str">
        <f t="shared" si="160"/>
        <v/>
      </c>
      <c r="H357" s="44" t="str">
        <f>IF($C357,Analiza_Całość!F357,"")</f>
        <v/>
      </c>
      <c r="I357" s="43" t="str">
        <f>IF($C357,Analiza_Całość!G357,"")</f>
        <v/>
      </c>
      <c r="J357" s="42" t="str">
        <f t="shared" si="161"/>
        <v/>
      </c>
      <c r="K357" s="41" t="str">
        <f>IF($D357,Analiza_Całość!I357,"")</f>
        <v/>
      </c>
      <c r="L357" s="40" t="str">
        <f>IF($D357,Analiza_Całość!J357,"")</f>
        <v/>
      </c>
      <c r="M357" s="17" t="str">
        <f>IF($D357,Analiza_Całość!K357,"")</f>
        <v/>
      </c>
      <c r="N357" s="39" t="str">
        <f>IF($D357,Analiza_Całość!L357,"")</f>
        <v/>
      </c>
    </row>
    <row r="358" spans="2:14" x14ac:dyDescent="0.3">
      <c r="B358" s="21">
        <f>BETAW20T!B357</f>
        <v>43900</v>
      </c>
      <c r="C358" s="74">
        <f t="shared" si="158"/>
        <v>0</v>
      </c>
      <c r="D358" s="73">
        <f t="shared" si="159"/>
        <v>0</v>
      </c>
      <c r="E358" s="46" t="str">
        <f>IF($D358,IF($D359,Analiza_Całość!C358/Analiza_Całość!C359*E359,100),"")</f>
        <v/>
      </c>
      <c r="F358" s="45" t="str">
        <f>IF($D358,IF($D359,Analiza_Całość!D358/Analiza_Całość!D359*F359,100),"")</f>
        <v/>
      </c>
      <c r="G358" s="41" t="str">
        <f t="shared" si="160"/>
        <v/>
      </c>
      <c r="H358" s="44" t="str">
        <f>IF($C358,Analiza_Całość!F358,"")</f>
        <v/>
      </c>
      <c r="I358" s="43" t="str">
        <f>IF($C358,Analiza_Całość!G358,"")</f>
        <v/>
      </c>
      <c r="J358" s="42" t="str">
        <f t="shared" si="161"/>
        <v/>
      </c>
      <c r="K358" s="41" t="str">
        <f>IF($D358,Analiza_Całość!I358,"")</f>
        <v/>
      </c>
      <c r="L358" s="40" t="str">
        <f>IF($D358,Analiza_Całość!J358,"")</f>
        <v/>
      </c>
      <c r="M358" s="17" t="str">
        <f>IF($D358,Analiza_Całość!K358,"")</f>
        <v/>
      </c>
      <c r="N358" s="39" t="str">
        <f>IF($D358,Analiza_Całość!L358,"")</f>
        <v/>
      </c>
    </row>
    <row r="359" spans="2:14" x14ac:dyDescent="0.3">
      <c r="B359" s="21">
        <f>BETAW20T!B358</f>
        <v>43899</v>
      </c>
      <c r="C359" s="74">
        <f t="shared" si="158"/>
        <v>0</v>
      </c>
      <c r="D359" s="73">
        <f t="shared" si="159"/>
        <v>0</v>
      </c>
      <c r="E359" s="46" t="str">
        <f>IF($D359,IF($D360,Analiza_Całość!C359/Analiza_Całość!C360*E360,100),"")</f>
        <v/>
      </c>
      <c r="F359" s="45" t="str">
        <f>IF($D359,IF($D360,Analiza_Całość!D359/Analiza_Całość!D360*F360,100),"")</f>
        <v/>
      </c>
      <c r="G359" s="41" t="str">
        <f t="shared" si="160"/>
        <v/>
      </c>
      <c r="H359" s="44" t="str">
        <f>IF($C359,Analiza_Całość!F359,"")</f>
        <v/>
      </c>
      <c r="I359" s="43" t="str">
        <f>IF($C359,Analiza_Całość!G359,"")</f>
        <v/>
      </c>
      <c r="J359" s="42" t="str">
        <f t="shared" si="161"/>
        <v/>
      </c>
      <c r="K359" s="41" t="str">
        <f>IF($D359,Analiza_Całość!I359,"")</f>
        <v/>
      </c>
      <c r="L359" s="40" t="str">
        <f>IF($D359,Analiza_Całość!J359,"")</f>
        <v/>
      </c>
      <c r="M359" s="17" t="str">
        <f>IF($D359,Analiza_Całość!K359,"")</f>
        <v/>
      </c>
      <c r="N359" s="39" t="str">
        <f>IF($D359,Analiza_Całość!L359,"")</f>
        <v/>
      </c>
    </row>
    <row r="360" spans="2:14" x14ac:dyDescent="0.3">
      <c r="B360" s="21">
        <f>BETAW20T!B359</f>
        <v>43896</v>
      </c>
      <c r="C360" s="74">
        <f t="shared" si="158"/>
        <v>0</v>
      </c>
      <c r="D360" s="73">
        <f t="shared" si="159"/>
        <v>0</v>
      </c>
      <c r="E360" s="46" t="str">
        <f>IF($D360,IF($D361,Analiza_Całość!C360/Analiza_Całość!C361*E361,100),"")</f>
        <v/>
      </c>
      <c r="F360" s="45" t="str">
        <f>IF($D360,IF($D361,Analiza_Całość!D360/Analiza_Całość!D361*F361,100),"")</f>
        <v/>
      </c>
      <c r="G360" s="41" t="str">
        <f t="shared" si="160"/>
        <v/>
      </c>
      <c r="H360" s="44" t="str">
        <f>IF($C360,Analiza_Całość!F360,"")</f>
        <v/>
      </c>
      <c r="I360" s="43" t="str">
        <f>IF($C360,Analiza_Całość!G360,"")</f>
        <v/>
      </c>
      <c r="J360" s="42" t="str">
        <f t="shared" si="161"/>
        <v/>
      </c>
      <c r="K360" s="41" t="str">
        <f>IF($D360,Analiza_Całość!I360,"")</f>
        <v/>
      </c>
      <c r="L360" s="40" t="str">
        <f>IF($D360,Analiza_Całość!J360,"")</f>
        <v/>
      </c>
      <c r="M360" s="17" t="str">
        <f>IF($D360,Analiza_Całość!K360,"")</f>
        <v/>
      </c>
      <c r="N360" s="39" t="str">
        <f>IF($D360,Analiza_Całość!L360,"")</f>
        <v/>
      </c>
    </row>
    <row r="361" spans="2:14" x14ac:dyDescent="0.3">
      <c r="B361" s="21">
        <f>BETAW20T!B360</f>
        <v>43895</v>
      </c>
      <c r="C361" s="74">
        <f t="shared" si="158"/>
        <v>0</v>
      </c>
      <c r="D361" s="73">
        <f t="shared" si="159"/>
        <v>0</v>
      </c>
      <c r="E361" s="46" t="str">
        <f>IF($D361,IF($D362,Analiza_Całość!C361/Analiza_Całość!C362*E362,100),"")</f>
        <v/>
      </c>
      <c r="F361" s="45" t="str">
        <f>IF($D361,IF($D362,Analiza_Całość!D361/Analiza_Całość!D362*F362,100),"")</f>
        <v/>
      </c>
      <c r="G361" s="41" t="str">
        <f t="shared" si="160"/>
        <v/>
      </c>
      <c r="H361" s="44" t="str">
        <f>IF($C361,Analiza_Całość!F361,"")</f>
        <v/>
      </c>
      <c r="I361" s="43" t="str">
        <f>IF($C361,Analiza_Całość!G361,"")</f>
        <v/>
      </c>
      <c r="J361" s="42" t="str">
        <f t="shared" si="161"/>
        <v/>
      </c>
      <c r="K361" s="41" t="str">
        <f>IF($D361,Analiza_Całość!I361,"")</f>
        <v/>
      </c>
      <c r="L361" s="40" t="str">
        <f>IF($D361,Analiza_Całość!J361,"")</f>
        <v/>
      </c>
      <c r="M361" s="17" t="str">
        <f>IF($D361,Analiza_Całość!K361,"")</f>
        <v/>
      </c>
      <c r="N361" s="39" t="str">
        <f>IF($D361,Analiza_Całość!L361,"")</f>
        <v/>
      </c>
    </row>
    <row r="362" spans="2:14" x14ac:dyDescent="0.3">
      <c r="B362" s="21">
        <f>BETAW20T!B361</f>
        <v>43894</v>
      </c>
      <c r="C362" s="74">
        <f t="shared" si="158"/>
        <v>0</v>
      </c>
      <c r="D362" s="73">
        <f t="shared" si="159"/>
        <v>0</v>
      </c>
      <c r="E362" s="46" t="str">
        <f>IF($D362,IF($D363,Analiza_Całość!C362/Analiza_Całość!C363*E363,100),"")</f>
        <v/>
      </c>
      <c r="F362" s="45" t="str">
        <f>IF($D362,IF($D363,Analiza_Całość!D362/Analiza_Całość!D363*F363,100),"")</f>
        <v/>
      </c>
      <c r="G362" s="41" t="str">
        <f t="shared" si="160"/>
        <v/>
      </c>
      <c r="H362" s="44" t="str">
        <f>IF($C362,Analiza_Całość!F362,"")</f>
        <v/>
      </c>
      <c r="I362" s="43" t="str">
        <f>IF($C362,Analiza_Całość!G362,"")</f>
        <v/>
      </c>
      <c r="J362" s="42" t="str">
        <f t="shared" si="161"/>
        <v/>
      </c>
      <c r="K362" s="41" t="str">
        <f>IF($D362,Analiza_Całość!I362,"")</f>
        <v/>
      </c>
      <c r="L362" s="40" t="str">
        <f>IF($D362,Analiza_Całość!J362,"")</f>
        <v/>
      </c>
      <c r="M362" s="17" t="str">
        <f>IF($D362,Analiza_Całość!K362,"")</f>
        <v/>
      </c>
      <c r="N362" s="39" t="str">
        <f>IF($D362,Analiza_Całość!L362,"")</f>
        <v/>
      </c>
    </row>
    <row r="363" spans="2:14" x14ac:dyDescent="0.3">
      <c r="B363" s="21">
        <f>BETAW20T!B362</f>
        <v>43893</v>
      </c>
      <c r="C363" s="74">
        <f t="shared" si="158"/>
        <v>0</v>
      </c>
      <c r="D363" s="73">
        <f t="shared" si="159"/>
        <v>0</v>
      </c>
      <c r="E363" s="46" t="str">
        <f>IF($D363,IF($D364,Analiza_Całość!C363/Analiza_Całość!C364*E364,100),"")</f>
        <v/>
      </c>
      <c r="F363" s="45" t="str">
        <f>IF($D363,IF($D364,Analiza_Całość!D363/Analiza_Całość!D364*F364,100),"")</f>
        <v/>
      </c>
      <c r="G363" s="41" t="str">
        <f t="shared" si="160"/>
        <v/>
      </c>
      <c r="H363" s="44" t="str">
        <f>IF($C363,Analiza_Całość!F363,"")</f>
        <v/>
      </c>
      <c r="I363" s="43" t="str">
        <f>IF($C363,Analiza_Całość!G363,"")</f>
        <v/>
      </c>
      <c r="J363" s="42" t="str">
        <f t="shared" si="161"/>
        <v/>
      </c>
      <c r="K363" s="41" t="str">
        <f>IF($D363,Analiza_Całość!I363,"")</f>
        <v/>
      </c>
      <c r="L363" s="40" t="str">
        <f>IF($D363,Analiza_Całość!J363,"")</f>
        <v/>
      </c>
      <c r="M363" s="17" t="str">
        <f>IF($D363,Analiza_Całość!K363,"")</f>
        <v/>
      </c>
      <c r="N363" s="39" t="str">
        <f>IF($D363,Analiza_Całość!L363,"")</f>
        <v/>
      </c>
    </row>
    <row r="364" spans="2:14" x14ac:dyDescent="0.3">
      <c r="B364" s="21">
        <f>BETAW20T!B363</f>
        <v>43892</v>
      </c>
      <c r="C364" s="74">
        <f t="shared" si="158"/>
        <v>0</v>
      </c>
      <c r="D364" s="73">
        <f t="shared" si="159"/>
        <v>0</v>
      </c>
      <c r="E364" s="46" t="str">
        <f>IF($D364,IF($D365,Analiza_Całość!C364/Analiza_Całość!C365*E365,100),"")</f>
        <v/>
      </c>
      <c r="F364" s="45" t="str">
        <f>IF($D364,IF($D365,Analiza_Całość!D364/Analiza_Całość!D365*F365,100),"")</f>
        <v/>
      </c>
      <c r="G364" s="41" t="str">
        <f t="shared" si="160"/>
        <v/>
      </c>
      <c r="H364" s="44" t="str">
        <f>IF($C364,Analiza_Całość!F364,"")</f>
        <v/>
      </c>
      <c r="I364" s="43" t="str">
        <f>IF($C364,Analiza_Całość!G364,"")</f>
        <v/>
      </c>
      <c r="J364" s="42" t="str">
        <f t="shared" si="161"/>
        <v/>
      </c>
      <c r="K364" s="41" t="str">
        <f>IF($D364,Analiza_Całość!I364,"")</f>
        <v/>
      </c>
      <c r="L364" s="40" t="str">
        <f>IF($D364,Analiza_Całość!J364,"")</f>
        <v/>
      </c>
      <c r="M364" s="17" t="str">
        <f>IF($D364,Analiza_Całość!K364,"")</f>
        <v/>
      </c>
      <c r="N364" s="39" t="str">
        <f>IF($D364,Analiza_Całość!L364,"")</f>
        <v/>
      </c>
    </row>
    <row r="365" spans="2:14" x14ac:dyDescent="0.3">
      <c r="B365" s="21">
        <f>BETAW20T!B364</f>
        <v>43889</v>
      </c>
      <c r="C365" s="74">
        <f t="shared" si="158"/>
        <v>0</v>
      </c>
      <c r="D365" s="73">
        <f t="shared" si="159"/>
        <v>0</v>
      </c>
      <c r="E365" s="46" t="str">
        <f>IF($D365,IF($D366,Analiza_Całość!C365/Analiza_Całość!C366*E366,100),"")</f>
        <v/>
      </c>
      <c r="F365" s="45" t="str">
        <f>IF($D365,IF($D366,Analiza_Całość!D365/Analiza_Całość!D366*F366,100),"")</f>
        <v/>
      </c>
      <c r="G365" s="41" t="str">
        <f t="shared" si="160"/>
        <v/>
      </c>
      <c r="H365" s="44" t="str">
        <f>IF($C365,Analiza_Całość!F365,"")</f>
        <v/>
      </c>
      <c r="I365" s="43" t="str">
        <f>IF($C365,Analiza_Całość!G365,"")</f>
        <v/>
      </c>
      <c r="J365" s="42" t="str">
        <f t="shared" si="161"/>
        <v/>
      </c>
      <c r="K365" s="41" t="str">
        <f>IF($D365,Analiza_Całość!I365,"")</f>
        <v/>
      </c>
      <c r="L365" s="40" t="str">
        <f>IF($D365,Analiza_Całość!J365,"")</f>
        <v/>
      </c>
      <c r="M365" s="17" t="str">
        <f>IF($D365,Analiza_Całość!K365,"")</f>
        <v/>
      </c>
      <c r="N365" s="39" t="str">
        <f>IF($D365,Analiza_Całość!L365,"")</f>
        <v/>
      </c>
    </row>
    <row r="366" spans="2:14" x14ac:dyDescent="0.3">
      <c r="B366" s="21">
        <f>BETAW20T!B365</f>
        <v>43888</v>
      </c>
      <c r="C366" s="74">
        <f t="shared" si="158"/>
        <v>0</v>
      </c>
      <c r="D366" s="73">
        <f t="shared" si="159"/>
        <v>0</v>
      </c>
      <c r="E366" s="46" t="str">
        <f>IF($D366,IF($D367,Analiza_Całość!C366/Analiza_Całość!C367*E367,100),"")</f>
        <v/>
      </c>
      <c r="F366" s="45" t="str">
        <f>IF($D366,IF($D367,Analiza_Całość!D366/Analiza_Całość!D367*F367,100),"")</f>
        <v/>
      </c>
      <c r="G366" s="41" t="str">
        <f t="shared" si="160"/>
        <v/>
      </c>
      <c r="H366" s="44" t="str">
        <f>IF($C366,Analiza_Całość!F366,"")</f>
        <v/>
      </c>
      <c r="I366" s="43" t="str">
        <f>IF($C366,Analiza_Całość!G366,"")</f>
        <v/>
      </c>
      <c r="J366" s="42" t="str">
        <f t="shared" si="161"/>
        <v/>
      </c>
      <c r="K366" s="41" t="str">
        <f>IF($D366,Analiza_Całość!I366,"")</f>
        <v/>
      </c>
      <c r="L366" s="40" t="str">
        <f>IF($D366,Analiza_Całość!J366,"")</f>
        <v/>
      </c>
      <c r="M366" s="17" t="str">
        <f>IF($D366,Analiza_Całość!K366,"")</f>
        <v/>
      </c>
      <c r="N366" s="39" t="str">
        <f>IF($D366,Analiza_Całość!L366,"")</f>
        <v/>
      </c>
    </row>
    <row r="367" spans="2:14" x14ac:dyDescent="0.3">
      <c r="B367" s="21">
        <f>BETAW20T!B366</f>
        <v>43887</v>
      </c>
      <c r="C367" s="74">
        <f t="shared" si="158"/>
        <v>0</v>
      </c>
      <c r="D367" s="73">
        <f t="shared" si="159"/>
        <v>0</v>
      </c>
      <c r="E367" s="46" t="str">
        <f>IF($D367,IF($D368,Analiza_Całość!C367/Analiza_Całość!C368*E368,100),"")</f>
        <v/>
      </c>
      <c r="F367" s="45" t="str">
        <f>IF($D367,IF($D368,Analiza_Całość!D367/Analiza_Całość!D368*F368,100),"")</f>
        <v/>
      </c>
      <c r="G367" s="41" t="str">
        <f t="shared" si="160"/>
        <v/>
      </c>
      <c r="H367" s="44" t="str">
        <f>IF($C367,Analiza_Całość!F367,"")</f>
        <v/>
      </c>
      <c r="I367" s="43" t="str">
        <f>IF($C367,Analiza_Całość!G367,"")</f>
        <v/>
      </c>
      <c r="J367" s="42" t="str">
        <f t="shared" si="161"/>
        <v/>
      </c>
      <c r="K367" s="41" t="str">
        <f>IF($D367,Analiza_Całość!I367,"")</f>
        <v/>
      </c>
      <c r="L367" s="40" t="str">
        <f>IF($D367,Analiza_Całość!J367,"")</f>
        <v/>
      </c>
      <c r="M367" s="17" t="str">
        <f>IF($D367,Analiza_Całość!K367,"")</f>
        <v/>
      </c>
      <c r="N367" s="39" t="str">
        <f>IF($D367,Analiza_Całość!L367,"")</f>
        <v/>
      </c>
    </row>
    <row r="368" spans="2:14" x14ac:dyDescent="0.3">
      <c r="B368" s="21">
        <f>BETAW20T!B367</f>
        <v>43886</v>
      </c>
      <c r="C368" s="74">
        <f t="shared" si="158"/>
        <v>0</v>
      </c>
      <c r="D368" s="73">
        <f t="shared" si="159"/>
        <v>0</v>
      </c>
      <c r="E368" s="46" t="str">
        <f>IF($D368,IF($D369,Analiza_Całość!C368/Analiza_Całość!C369*E369,100),"")</f>
        <v/>
      </c>
      <c r="F368" s="45" t="str">
        <f>IF($D368,IF($D369,Analiza_Całość!D368/Analiza_Całość!D369*F369,100),"")</f>
        <v/>
      </c>
      <c r="G368" s="41" t="str">
        <f t="shared" si="160"/>
        <v/>
      </c>
      <c r="H368" s="44" t="str">
        <f>IF($C368,Analiza_Całość!F368,"")</f>
        <v/>
      </c>
      <c r="I368" s="43" t="str">
        <f>IF($C368,Analiza_Całość!G368,"")</f>
        <v/>
      </c>
      <c r="J368" s="42" t="str">
        <f t="shared" si="161"/>
        <v/>
      </c>
      <c r="K368" s="41" t="str">
        <f>IF($D368,Analiza_Całość!I368,"")</f>
        <v/>
      </c>
      <c r="L368" s="40" t="str">
        <f>IF($D368,Analiza_Całość!J368,"")</f>
        <v/>
      </c>
      <c r="M368" s="17" t="str">
        <f>IF($D368,Analiza_Całość!K368,"")</f>
        <v/>
      </c>
      <c r="N368" s="39" t="str">
        <f>IF($D368,Analiza_Całość!L368,"")</f>
        <v/>
      </c>
    </row>
    <row r="369" spans="2:14" x14ac:dyDescent="0.3">
      <c r="B369" s="21">
        <f>BETAW20T!B368</f>
        <v>43885</v>
      </c>
      <c r="C369" s="74">
        <f t="shared" si="158"/>
        <v>0</v>
      </c>
      <c r="D369" s="73">
        <f t="shared" si="159"/>
        <v>0</v>
      </c>
      <c r="E369" s="46" t="str">
        <f>IF($D369,IF($D370,Analiza_Całość!C369/Analiza_Całość!C370*E370,100),"")</f>
        <v/>
      </c>
      <c r="F369" s="45" t="str">
        <f>IF($D369,IF($D370,Analiza_Całość!D369/Analiza_Całość!D370*F370,100),"")</f>
        <v/>
      </c>
      <c r="G369" s="41" t="str">
        <f t="shared" si="160"/>
        <v/>
      </c>
      <c r="H369" s="44" t="str">
        <f>IF($C369,Analiza_Całość!F369,"")</f>
        <v/>
      </c>
      <c r="I369" s="43" t="str">
        <f>IF($C369,Analiza_Całość!G369,"")</f>
        <v/>
      </c>
      <c r="J369" s="42" t="str">
        <f t="shared" si="161"/>
        <v/>
      </c>
      <c r="K369" s="41" t="str">
        <f>IF($D369,Analiza_Całość!I369,"")</f>
        <v/>
      </c>
      <c r="L369" s="40" t="str">
        <f>IF($D369,Analiza_Całość!J369,"")</f>
        <v/>
      </c>
      <c r="M369" s="17" t="str">
        <f>IF($D369,Analiza_Całość!K369,"")</f>
        <v/>
      </c>
      <c r="N369" s="39" t="str">
        <f>IF($D369,Analiza_Całość!L369,"")</f>
        <v/>
      </c>
    </row>
    <row r="370" spans="2:14" x14ac:dyDescent="0.3">
      <c r="B370" s="21">
        <f>BETAW20T!B369</f>
        <v>43882</v>
      </c>
      <c r="C370" s="74">
        <f t="shared" si="158"/>
        <v>0</v>
      </c>
      <c r="D370" s="73">
        <f t="shared" si="159"/>
        <v>0</v>
      </c>
      <c r="E370" s="46" t="str">
        <f>IF($D370,IF($D371,Analiza_Całość!C370/Analiza_Całość!C371*E371,100),"")</f>
        <v/>
      </c>
      <c r="F370" s="45" t="str">
        <f>IF($D370,IF($D371,Analiza_Całość!D370/Analiza_Całość!D371*F371,100),"")</f>
        <v/>
      </c>
      <c r="G370" s="41" t="str">
        <f t="shared" si="160"/>
        <v/>
      </c>
      <c r="H370" s="44" t="str">
        <f>IF($C370,Analiza_Całość!F370,"")</f>
        <v/>
      </c>
      <c r="I370" s="43" t="str">
        <f>IF($C370,Analiza_Całość!G370,"")</f>
        <v/>
      </c>
      <c r="J370" s="42" t="str">
        <f t="shared" si="161"/>
        <v/>
      </c>
      <c r="K370" s="41" t="str">
        <f>IF($D370,Analiza_Całość!I370,"")</f>
        <v/>
      </c>
      <c r="L370" s="40" t="str">
        <f>IF($D370,Analiza_Całość!J370,"")</f>
        <v/>
      </c>
      <c r="M370" s="17" t="str">
        <f>IF($D370,Analiza_Całość!K370,"")</f>
        <v/>
      </c>
      <c r="N370" s="39" t="str">
        <f>IF($D370,Analiza_Całość!L370,"")</f>
        <v/>
      </c>
    </row>
    <row r="371" spans="2:14" x14ac:dyDescent="0.3">
      <c r="B371" s="21">
        <f>BETAW20T!B370</f>
        <v>43881</v>
      </c>
      <c r="C371" s="74">
        <f t="shared" si="158"/>
        <v>0</v>
      </c>
      <c r="D371" s="73">
        <f t="shared" si="159"/>
        <v>0</v>
      </c>
      <c r="E371" s="46" t="str">
        <f>IF($D371,IF($D372,Analiza_Całość!C371/Analiza_Całość!C372*E372,100),"")</f>
        <v/>
      </c>
      <c r="F371" s="45" t="str">
        <f>IF($D371,IF($D372,Analiza_Całość!D371/Analiza_Całość!D372*F372,100),"")</f>
        <v/>
      </c>
      <c r="G371" s="41" t="str">
        <f t="shared" si="160"/>
        <v/>
      </c>
      <c r="H371" s="44" t="str">
        <f>IF($C371,Analiza_Całość!F371,"")</f>
        <v/>
      </c>
      <c r="I371" s="43" t="str">
        <f>IF($C371,Analiza_Całość!G371,"")</f>
        <v/>
      </c>
      <c r="J371" s="42" t="str">
        <f t="shared" si="161"/>
        <v/>
      </c>
      <c r="K371" s="41" t="str">
        <f>IF($D371,Analiza_Całość!I371,"")</f>
        <v/>
      </c>
      <c r="L371" s="40" t="str">
        <f>IF($D371,Analiza_Całość!J371,"")</f>
        <v/>
      </c>
      <c r="M371" s="17" t="str">
        <f>IF($D371,Analiza_Całość!K371,"")</f>
        <v/>
      </c>
      <c r="N371" s="39" t="str">
        <f>IF($D371,Analiza_Całość!L371,"")</f>
        <v/>
      </c>
    </row>
    <row r="372" spans="2:14" x14ac:dyDescent="0.3">
      <c r="B372" s="21">
        <f>BETAW20T!B371</f>
        <v>43880</v>
      </c>
      <c r="C372" s="74">
        <f t="shared" si="158"/>
        <v>0</v>
      </c>
      <c r="D372" s="73">
        <f t="shared" si="159"/>
        <v>0</v>
      </c>
      <c r="E372" s="46" t="str">
        <f>IF($D372,IF($D373,Analiza_Całość!C372/Analiza_Całość!C373*E373,100),"")</f>
        <v/>
      </c>
      <c r="F372" s="45" t="str">
        <f>IF($D372,IF($D373,Analiza_Całość!D372/Analiza_Całość!D373*F373,100),"")</f>
        <v/>
      </c>
      <c r="G372" s="41" t="str">
        <f t="shared" si="160"/>
        <v/>
      </c>
      <c r="H372" s="44" t="str">
        <f>IF($C372,Analiza_Całość!F372,"")</f>
        <v/>
      </c>
      <c r="I372" s="43" t="str">
        <f>IF($C372,Analiza_Całość!G372,"")</f>
        <v/>
      </c>
      <c r="J372" s="42" t="str">
        <f t="shared" si="161"/>
        <v/>
      </c>
      <c r="K372" s="41" t="str">
        <f>IF($D372,Analiza_Całość!I372,"")</f>
        <v/>
      </c>
      <c r="L372" s="40" t="str">
        <f>IF($D372,Analiza_Całość!J372,"")</f>
        <v/>
      </c>
      <c r="M372" s="17" t="str">
        <f>IF($D372,Analiza_Całość!K372,"")</f>
        <v/>
      </c>
      <c r="N372" s="39" t="str">
        <f>IF($D372,Analiza_Całość!L372,"")</f>
        <v/>
      </c>
    </row>
    <row r="373" spans="2:14" x14ac:dyDescent="0.3">
      <c r="B373" s="21">
        <f>BETAW20T!B372</f>
        <v>43879</v>
      </c>
      <c r="C373" s="74">
        <f t="shared" si="158"/>
        <v>0</v>
      </c>
      <c r="D373" s="73">
        <f t="shared" si="159"/>
        <v>0</v>
      </c>
      <c r="E373" s="46" t="str">
        <f>IF($D373,IF($D374,Analiza_Całość!C373/Analiza_Całość!C374*E374,100),"")</f>
        <v/>
      </c>
      <c r="F373" s="45" t="str">
        <f>IF($D373,IF($D374,Analiza_Całość!D373/Analiza_Całość!D374*F374,100),"")</f>
        <v/>
      </c>
      <c r="G373" s="41" t="str">
        <f t="shared" si="160"/>
        <v/>
      </c>
      <c r="H373" s="44" t="str">
        <f>IF($C373,Analiza_Całość!F373,"")</f>
        <v/>
      </c>
      <c r="I373" s="43" t="str">
        <f>IF($C373,Analiza_Całość!G373,"")</f>
        <v/>
      </c>
      <c r="J373" s="42" t="str">
        <f t="shared" si="161"/>
        <v/>
      </c>
      <c r="K373" s="41" t="str">
        <f>IF($D373,Analiza_Całość!I373,"")</f>
        <v/>
      </c>
      <c r="L373" s="40" t="str">
        <f>IF($D373,Analiza_Całość!J373,"")</f>
        <v/>
      </c>
      <c r="M373" s="17" t="str">
        <f>IF($D373,Analiza_Całość!K373,"")</f>
        <v/>
      </c>
      <c r="N373" s="39" t="str">
        <f>IF($D373,Analiza_Całość!L373,"")</f>
        <v/>
      </c>
    </row>
    <row r="374" spans="2:14" x14ac:dyDescent="0.3">
      <c r="B374" s="21">
        <f>BETAW20T!B373</f>
        <v>43878</v>
      </c>
      <c r="C374" s="74">
        <f t="shared" si="158"/>
        <v>0</v>
      </c>
      <c r="D374" s="73">
        <f t="shared" si="159"/>
        <v>0</v>
      </c>
      <c r="E374" s="46" t="str">
        <f>IF($D374,IF($D375,Analiza_Całość!C374/Analiza_Całość!C375*E375,100),"")</f>
        <v/>
      </c>
      <c r="F374" s="45" t="str">
        <f>IF($D374,IF($D375,Analiza_Całość!D374/Analiza_Całość!D375*F375,100),"")</f>
        <v/>
      </c>
      <c r="G374" s="41" t="str">
        <f t="shared" si="160"/>
        <v/>
      </c>
      <c r="H374" s="44" t="str">
        <f>IF($C374,Analiza_Całość!F374,"")</f>
        <v/>
      </c>
      <c r="I374" s="43" t="str">
        <f>IF($C374,Analiza_Całość!G374,"")</f>
        <v/>
      </c>
      <c r="J374" s="42" t="str">
        <f t="shared" si="161"/>
        <v/>
      </c>
      <c r="K374" s="41" t="str">
        <f>IF($D374,Analiza_Całość!I374,"")</f>
        <v/>
      </c>
      <c r="L374" s="40" t="str">
        <f>IF($D374,Analiza_Całość!J374,"")</f>
        <v/>
      </c>
      <c r="M374" s="17" t="str">
        <f>IF($D374,Analiza_Całość!K374,"")</f>
        <v/>
      </c>
      <c r="N374" s="39" t="str">
        <f>IF($D374,Analiza_Całość!L374,"")</f>
        <v/>
      </c>
    </row>
    <row r="375" spans="2:14" x14ac:dyDescent="0.3">
      <c r="B375" s="21">
        <f>BETAW20T!B374</f>
        <v>43875</v>
      </c>
      <c r="C375" s="74">
        <f t="shared" si="158"/>
        <v>0</v>
      </c>
      <c r="D375" s="73">
        <f t="shared" si="159"/>
        <v>0</v>
      </c>
      <c r="E375" s="46" t="str">
        <f>IF($D375,IF($D376,Analiza_Całość!C375/Analiza_Całość!C376*E376,100),"")</f>
        <v/>
      </c>
      <c r="F375" s="45" t="str">
        <f>IF($D375,IF($D376,Analiza_Całość!D375/Analiza_Całość!D376*F376,100),"")</f>
        <v/>
      </c>
      <c r="G375" s="41" t="str">
        <f t="shared" si="160"/>
        <v/>
      </c>
      <c r="H375" s="44" t="str">
        <f>IF($C375,Analiza_Całość!F375,"")</f>
        <v/>
      </c>
      <c r="I375" s="43" t="str">
        <f>IF($C375,Analiza_Całość!G375,"")</f>
        <v/>
      </c>
      <c r="J375" s="42" t="str">
        <f t="shared" si="161"/>
        <v/>
      </c>
      <c r="K375" s="41" t="str">
        <f>IF($D375,Analiza_Całość!I375,"")</f>
        <v/>
      </c>
      <c r="L375" s="40" t="str">
        <f>IF($D375,Analiza_Całość!J375,"")</f>
        <v/>
      </c>
      <c r="M375" s="17" t="str">
        <f>IF($D375,Analiza_Całość!K375,"")</f>
        <v/>
      </c>
      <c r="N375" s="39" t="str">
        <f>IF($D375,Analiza_Całość!L375,"")</f>
        <v/>
      </c>
    </row>
    <row r="376" spans="2:14" x14ac:dyDescent="0.3">
      <c r="B376" s="21">
        <f>BETAW20T!B375</f>
        <v>43874</v>
      </c>
      <c r="C376" s="74">
        <f t="shared" si="158"/>
        <v>0</v>
      </c>
      <c r="D376" s="73">
        <f t="shared" si="159"/>
        <v>0</v>
      </c>
      <c r="E376" s="46" t="str">
        <f>IF($D376,IF($D377,Analiza_Całość!C376/Analiza_Całość!C377*E377,100),"")</f>
        <v/>
      </c>
      <c r="F376" s="45" t="str">
        <f>IF($D376,IF($D377,Analiza_Całość!D376/Analiza_Całość!D377*F377,100),"")</f>
        <v/>
      </c>
      <c r="G376" s="41" t="str">
        <f t="shared" si="160"/>
        <v/>
      </c>
      <c r="H376" s="44" t="str">
        <f>IF($C376,Analiza_Całość!F376,"")</f>
        <v/>
      </c>
      <c r="I376" s="43" t="str">
        <f>IF($C376,Analiza_Całość!G376,"")</f>
        <v/>
      </c>
      <c r="J376" s="42" t="str">
        <f t="shared" si="161"/>
        <v/>
      </c>
      <c r="K376" s="41" t="str">
        <f>IF($D376,Analiza_Całość!I376,"")</f>
        <v/>
      </c>
      <c r="L376" s="40" t="str">
        <f>IF($D376,Analiza_Całość!J376,"")</f>
        <v/>
      </c>
      <c r="M376" s="17" t="str">
        <f>IF($D376,Analiza_Całość!K376,"")</f>
        <v/>
      </c>
      <c r="N376" s="39" t="str">
        <f>IF($D376,Analiza_Całość!L376,"")</f>
        <v/>
      </c>
    </row>
    <row r="377" spans="2:14" x14ac:dyDescent="0.3">
      <c r="B377" s="21">
        <f>BETAW20T!B376</f>
        <v>43873</v>
      </c>
      <c r="C377" s="74">
        <f t="shared" si="158"/>
        <v>0</v>
      </c>
      <c r="D377" s="73">
        <f t="shared" si="159"/>
        <v>0</v>
      </c>
      <c r="E377" s="46" t="str">
        <f>IF($D377,IF($D378,Analiza_Całość!C377/Analiza_Całość!C378*E378,100),"")</f>
        <v/>
      </c>
      <c r="F377" s="45" t="str">
        <f>IF($D377,IF($D378,Analiza_Całość!D377/Analiza_Całość!D378*F378,100),"")</f>
        <v/>
      </c>
      <c r="G377" s="41" t="str">
        <f t="shared" si="160"/>
        <v/>
      </c>
      <c r="H377" s="44" t="str">
        <f>IF($C377,Analiza_Całość!F377,"")</f>
        <v/>
      </c>
      <c r="I377" s="43" t="str">
        <f>IF($C377,Analiza_Całość!G377,"")</f>
        <v/>
      </c>
      <c r="J377" s="42" t="str">
        <f t="shared" si="161"/>
        <v/>
      </c>
      <c r="K377" s="41" t="str">
        <f>IF($D377,Analiza_Całość!I377,"")</f>
        <v/>
      </c>
      <c r="L377" s="40" t="str">
        <f>IF($D377,Analiza_Całość!J377,"")</f>
        <v/>
      </c>
      <c r="M377" s="17" t="str">
        <f>IF($D377,Analiza_Całość!K377,"")</f>
        <v/>
      </c>
      <c r="N377" s="39" t="str">
        <f>IF($D377,Analiza_Całość!L377,"")</f>
        <v/>
      </c>
    </row>
    <row r="378" spans="2:14" x14ac:dyDescent="0.3">
      <c r="B378" s="21">
        <f>BETAW20T!B377</f>
        <v>43872</v>
      </c>
      <c r="C378" s="74">
        <f t="shared" si="158"/>
        <v>0</v>
      </c>
      <c r="D378" s="73">
        <f t="shared" si="159"/>
        <v>0</v>
      </c>
      <c r="E378" s="46" t="str">
        <f>IF($D378,IF($D379,Analiza_Całość!C378/Analiza_Całość!C379*E379,100),"")</f>
        <v/>
      </c>
      <c r="F378" s="45" t="str">
        <f>IF($D378,IF($D379,Analiza_Całość!D378/Analiza_Całość!D379*F379,100),"")</f>
        <v/>
      </c>
      <c r="G378" s="41" t="str">
        <f t="shared" si="160"/>
        <v/>
      </c>
      <c r="H378" s="44" t="str">
        <f>IF($C378,Analiza_Całość!F378,"")</f>
        <v/>
      </c>
      <c r="I378" s="43" t="str">
        <f>IF($C378,Analiza_Całość!G378,"")</f>
        <v/>
      </c>
      <c r="J378" s="42" t="str">
        <f t="shared" si="161"/>
        <v/>
      </c>
      <c r="K378" s="41" t="str">
        <f>IF($D378,Analiza_Całość!I378,"")</f>
        <v/>
      </c>
      <c r="L378" s="40" t="str">
        <f>IF($D378,Analiza_Całość!J378,"")</f>
        <v/>
      </c>
      <c r="M378" s="17" t="str">
        <f>IF($D378,Analiza_Całość!K378,"")</f>
        <v/>
      </c>
      <c r="N378" s="39" t="str">
        <f>IF($D378,Analiza_Całość!L378,"")</f>
        <v/>
      </c>
    </row>
    <row r="379" spans="2:14" x14ac:dyDescent="0.3">
      <c r="B379" s="21">
        <f>BETAW20T!B378</f>
        <v>43871</v>
      </c>
      <c r="C379" s="74">
        <f t="shared" si="158"/>
        <v>0</v>
      </c>
      <c r="D379" s="73">
        <f t="shared" si="159"/>
        <v>0</v>
      </c>
      <c r="E379" s="46" t="str">
        <f>IF($D379,IF($D380,Analiza_Całość!C379/Analiza_Całość!C380*E380,100),"")</f>
        <v/>
      </c>
      <c r="F379" s="45" t="str">
        <f>IF($D379,IF($D380,Analiza_Całość!D379/Analiza_Całość!D380*F380,100),"")</f>
        <v/>
      </c>
      <c r="G379" s="41" t="str">
        <f t="shared" si="160"/>
        <v/>
      </c>
      <c r="H379" s="44" t="str">
        <f>IF($C379,Analiza_Całość!F379,"")</f>
        <v/>
      </c>
      <c r="I379" s="43" t="str">
        <f>IF($C379,Analiza_Całość!G379,"")</f>
        <v/>
      </c>
      <c r="J379" s="42" t="str">
        <f t="shared" si="161"/>
        <v/>
      </c>
      <c r="K379" s="41" t="str">
        <f>IF($D379,Analiza_Całość!I379,"")</f>
        <v/>
      </c>
      <c r="L379" s="40" t="str">
        <f>IF($D379,Analiza_Całość!J379,"")</f>
        <v/>
      </c>
      <c r="M379" s="17" t="str">
        <f>IF($D379,Analiza_Całość!K379,"")</f>
        <v/>
      </c>
      <c r="N379" s="39" t="str">
        <f>IF($D379,Analiza_Całość!L379,"")</f>
        <v/>
      </c>
    </row>
    <row r="380" spans="2:14" x14ac:dyDescent="0.3">
      <c r="B380" s="21">
        <f>BETAW20T!B379</f>
        <v>43868</v>
      </c>
      <c r="C380" s="74">
        <f t="shared" si="158"/>
        <v>0</v>
      </c>
      <c r="D380" s="73">
        <f t="shared" si="159"/>
        <v>0</v>
      </c>
      <c r="E380" s="46" t="str">
        <f>IF($D380,IF($D381,Analiza_Całość!C380/Analiza_Całość!C381*E381,100),"")</f>
        <v/>
      </c>
      <c r="F380" s="45" t="str">
        <f>IF($D380,IF($D381,Analiza_Całość!D380/Analiza_Całość!D381*F381,100),"")</f>
        <v/>
      </c>
      <c r="G380" s="41" t="str">
        <f t="shared" si="160"/>
        <v/>
      </c>
      <c r="H380" s="44" t="str">
        <f>IF($C380,Analiza_Całość!F380,"")</f>
        <v/>
      </c>
      <c r="I380" s="43" t="str">
        <f>IF($C380,Analiza_Całość!G380,"")</f>
        <v/>
      </c>
      <c r="J380" s="42" t="str">
        <f t="shared" si="161"/>
        <v/>
      </c>
      <c r="K380" s="41" t="str">
        <f>IF($D380,Analiza_Całość!I380,"")</f>
        <v/>
      </c>
      <c r="L380" s="40" t="str">
        <f>IF($D380,Analiza_Całość!J380,"")</f>
        <v/>
      </c>
      <c r="M380" s="17" t="str">
        <f>IF($D380,Analiza_Całość!K380,"")</f>
        <v/>
      </c>
      <c r="N380" s="39" t="str">
        <f>IF($D380,Analiza_Całość!L380,"")</f>
        <v/>
      </c>
    </row>
    <row r="381" spans="2:14" x14ac:dyDescent="0.3">
      <c r="B381" s="21">
        <f>BETAW20T!B380</f>
        <v>43867</v>
      </c>
      <c r="C381" s="74">
        <f t="shared" si="158"/>
        <v>0</v>
      </c>
      <c r="D381" s="73">
        <f t="shared" si="159"/>
        <v>0</v>
      </c>
      <c r="E381" s="46" t="str">
        <f>IF($D381,IF($D382,Analiza_Całość!C381/Analiza_Całość!C382*E382,100),"")</f>
        <v/>
      </c>
      <c r="F381" s="45" t="str">
        <f>IF($D381,IF($D382,Analiza_Całość!D381/Analiza_Całość!D382*F382,100),"")</f>
        <v/>
      </c>
      <c r="G381" s="41" t="str">
        <f t="shared" si="160"/>
        <v/>
      </c>
      <c r="H381" s="44" t="str">
        <f>IF($C381,Analiza_Całość!F381,"")</f>
        <v/>
      </c>
      <c r="I381" s="43" t="str">
        <f>IF($C381,Analiza_Całość!G381,"")</f>
        <v/>
      </c>
      <c r="J381" s="42" t="str">
        <f t="shared" si="161"/>
        <v/>
      </c>
      <c r="K381" s="41" t="str">
        <f>IF($D381,Analiza_Całość!I381,"")</f>
        <v/>
      </c>
      <c r="L381" s="40" t="str">
        <f>IF($D381,Analiza_Całość!J381,"")</f>
        <v/>
      </c>
      <c r="M381" s="17" t="str">
        <f>IF($D381,Analiza_Całość!K381,"")</f>
        <v/>
      </c>
      <c r="N381" s="39" t="str">
        <f>IF($D381,Analiza_Całość!L381,"")</f>
        <v/>
      </c>
    </row>
    <row r="382" spans="2:14" x14ac:dyDescent="0.3">
      <c r="B382" s="21">
        <f>BETAW20T!B381</f>
        <v>43866</v>
      </c>
      <c r="C382" s="74">
        <f t="shared" si="158"/>
        <v>0</v>
      </c>
      <c r="D382" s="73">
        <f t="shared" si="159"/>
        <v>0</v>
      </c>
      <c r="E382" s="46" t="str">
        <f>IF($D382,IF($D383,Analiza_Całość!C382/Analiza_Całość!C383*E383,100),"")</f>
        <v/>
      </c>
      <c r="F382" s="45" t="str">
        <f>IF($D382,IF($D383,Analiza_Całość!D382/Analiza_Całość!D383*F383,100),"")</f>
        <v/>
      </c>
      <c r="G382" s="41" t="str">
        <f t="shared" si="160"/>
        <v/>
      </c>
      <c r="H382" s="44" t="str">
        <f>IF($C382,Analiza_Całość!F382,"")</f>
        <v/>
      </c>
      <c r="I382" s="43" t="str">
        <f>IF($C382,Analiza_Całość!G382,"")</f>
        <v/>
      </c>
      <c r="J382" s="42" t="str">
        <f t="shared" si="161"/>
        <v/>
      </c>
      <c r="K382" s="41" t="str">
        <f>IF($D382,Analiza_Całość!I382,"")</f>
        <v/>
      </c>
      <c r="L382" s="40" t="str">
        <f>IF($D382,Analiza_Całość!J382,"")</f>
        <v/>
      </c>
      <c r="M382" s="17" t="str">
        <f>IF($D382,Analiza_Całość!K382,"")</f>
        <v/>
      </c>
      <c r="N382" s="39" t="str">
        <f>IF($D382,Analiza_Całość!L382,"")</f>
        <v/>
      </c>
    </row>
    <row r="383" spans="2:14" x14ac:dyDescent="0.3">
      <c r="B383" s="21">
        <f>BETAW20T!B382</f>
        <v>43865</v>
      </c>
      <c r="C383" s="74">
        <f t="shared" si="158"/>
        <v>0</v>
      </c>
      <c r="D383" s="73">
        <f t="shared" si="159"/>
        <v>0</v>
      </c>
      <c r="E383" s="46" t="str">
        <f>IF($D383,IF($D384,Analiza_Całość!C383/Analiza_Całość!C384*E384,100),"")</f>
        <v/>
      </c>
      <c r="F383" s="45" t="str">
        <f>IF($D383,IF($D384,Analiza_Całość!D383/Analiza_Całość!D384*F384,100),"")</f>
        <v/>
      </c>
      <c r="G383" s="41" t="str">
        <f t="shared" si="160"/>
        <v/>
      </c>
      <c r="H383" s="44" t="str">
        <f>IF($C383,Analiza_Całość!F383,"")</f>
        <v/>
      </c>
      <c r="I383" s="43" t="str">
        <f>IF($C383,Analiza_Całość!G383,"")</f>
        <v/>
      </c>
      <c r="J383" s="42" t="str">
        <f t="shared" si="161"/>
        <v/>
      </c>
      <c r="K383" s="41" t="str">
        <f>IF($D383,Analiza_Całość!I383,"")</f>
        <v/>
      </c>
      <c r="L383" s="40" t="str">
        <f>IF($D383,Analiza_Całość!J383,"")</f>
        <v/>
      </c>
      <c r="M383" s="17" t="str">
        <f>IF($D383,Analiza_Całość!K383,"")</f>
        <v/>
      </c>
      <c r="N383" s="39" t="str">
        <f>IF($D383,Analiza_Całość!L383,"")</f>
        <v/>
      </c>
    </row>
    <row r="384" spans="2:14" x14ac:dyDescent="0.3">
      <c r="B384" s="21">
        <f>BETAW20T!B383</f>
        <v>43864</v>
      </c>
      <c r="C384" s="74">
        <f t="shared" si="158"/>
        <v>0</v>
      </c>
      <c r="D384" s="73">
        <f t="shared" si="159"/>
        <v>0</v>
      </c>
      <c r="E384" s="46" t="str">
        <f>IF($D384,IF($D385,Analiza_Całość!C384/Analiza_Całość!C385*E385,100),"")</f>
        <v/>
      </c>
      <c r="F384" s="45" t="str">
        <f>IF($D384,IF($D385,Analiza_Całość!D384/Analiza_Całość!D385*F385,100),"")</f>
        <v/>
      </c>
      <c r="G384" s="41" t="str">
        <f t="shared" si="160"/>
        <v/>
      </c>
      <c r="H384" s="44" t="str">
        <f>IF($C384,Analiza_Całość!F384,"")</f>
        <v/>
      </c>
      <c r="I384" s="43" t="str">
        <f>IF($C384,Analiza_Całość!G384,"")</f>
        <v/>
      </c>
      <c r="J384" s="42" t="str">
        <f t="shared" si="161"/>
        <v/>
      </c>
      <c r="K384" s="41" t="str">
        <f>IF($D384,Analiza_Całość!I384,"")</f>
        <v/>
      </c>
      <c r="L384" s="40" t="str">
        <f>IF($D384,Analiza_Całość!J384,"")</f>
        <v/>
      </c>
      <c r="M384" s="17" t="str">
        <f>IF($D384,Analiza_Całość!K384,"")</f>
        <v/>
      </c>
      <c r="N384" s="39" t="str">
        <f>IF($D384,Analiza_Całość!L384,"")</f>
        <v/>
      </c>
    </row>
    <row r="385" spans="2:14" x14ac:dyDescent="0.3">
      <c r="B385" s="21">
        <f>BETAW20T!B384</f>
        <v>43861</v>
      </c>
      <c r="C385" s="74">
        <f t="shared" si="158"/>
        <v>0</v>
      </c>
      <c r="D385" s="73">
        <f t="shared" si="159"/>
        <v>0</v>
      </c>
      <c r="E385" s="46" t="str">
        <f>IF($D385,IF($D386,Analiza_Całość!C385/Analiza_Całość!C386*E386,100),"")</f>
        <v/>
      </c>
      <c r="F385" s="45" t="str">
        <f>IF($D385,IF($D386,Analiza_Całość!D385/Analiza_Całość!D386*F386,100),"")</f>
        <v/>
      </c>
      <c r="G385" s="41" t="str">
        <f t="shared" si="160"/>
        <v/>
      </c>
      <c r="H385" s="44" t="str">
        <f>IF($C385,Analiza_Całość!F385,"")</f>
        <v/>
      </c>
      <c r="I385" s="43" t="str">
        <f>IF($C385,Analiza_Całość!G385,"")</f>
        <v/>
      </c>
      <c r="J385" s="42" t="str">
        <f t="shared" si="161"/>
        <v/>
      </c>
      <c r="K385" s="41" t="str">
        <f>IF($D385,Analiza_Całość!I385,"")</f>
        <v/>
      </c>
      <c r="L385" s="40" t="str">
        <f>IF($D385,Analiza_Całość!J385,"")</f>
        <v/>
      </c>
      <c r="M385" s="17" t="str">
        <f>IF($D385,Analiza_Całość!K385,"")</f>
        <v/>
      </c>
      <c r="N385" s="39" t="str">
        <f>IF($D385,Analiza_Całość!L385,"")</f>
        <v/>
      </c>
    </row>
    <row r="386" spans="2:14" x14ac:dyDescent="0.3">
      <c r="B386" s="21">
        <f>BETAW20T!B385</f>
        <v>43860</v>
      </c>
      <c r="C386" s="74">
        <f t="shared" si="158"/>
        <v>0</v>
      </c>
      <c r="D386" s="73">
        <f t="shared" si="159"/>
        <v>0</v>
      </c>
      <c r="E386" s="46" t="str">
        <f>IF($D386,IF($D387,Analiza_Całość!C386/Analiza_Całość!C387*E387,100),"")</f>
        <v/>
      </c>
      <c r="F386" s="45" t="str">
        <f>IF($D386,IF($D387,Analiza_Całość!D386/Analiza_Całość!D387*F387,100),"")</f>
        <v/>
      </c>
      <c r="G386" s="41" t="str">
        <f t="shared" si="160"/>
        <v/>
      </c>
      <c r="H386" s="44" t="str">
        <f>IF($C386,Analiza_Całość!F386,"")</f>
        <v/>
      </c>
      <c r="I386" s="43" t="str">
        <f>IF($C386,Analiza_Całość!G386,"")</f>
        <v/>
      </c>
      <c r="J386" s="42" t="str">
        <f t="shared" si="161"/>
        <v/>
      </c>
      <c r="K386" s="41" t="str">
        <f>IF($D386,Analiza_Całość!I386,"")</f>
        <v/>
      </c>
      <c r="L386" s="40" t="str">
        <f>IF($D386,Analiza_Całość!J386,"")</f>
        <v/>
      </c>
      <c r="M386" s="17" t="str">
        <f>IF($D386,Analiza_Całość!K386,"")</f>
        <v/>
      </c>
      <c r="N386" s="39" t="str">
        <f>IF($D386,Analiza_Całość!L386,"")</f>
        <v/>
      </c>
    </row>
    <row r="387" spans="2:14" x14ac:dyDescent="0.3">
      <c r="B387" s="21">
        <f>BETAW20T!B386</f>
        <v>43859</v>
      </c>
      <c r="C387" s="74">
        <f t="shared" si="158"/>
        <v>0</v>
      </c>
      <c r="D387" s="73">
        <f t="shared" si="159"/>
        <v>0</v>
      </c>
      <c r="E387" s="46" t="str">
        <f>IF($D387,IF($D388,Analiza_Całość!C387/Analiza_Całość!C388*E388,100),"")</f>
        <v/>
      </c>
      <c r="F387" s="45" t="str">
        <f>IF($D387,IF($D388,Analiza_Całość!D387/Analiza_Całość!D388*F388,100),"")</f>
        <v/>
      </c>
      <c r="G387" s="41" t="str">
        <f t="shared" si="160"/>
        <v/>
      </c>
      <c r="H387" s="44" t="str">
        <f>IF($C387,Analiza_Całość!F387,"")</f>
        <v/>
      </c>
      <c r="I387" s="43" t="str">
        <f>IF($C387,Analiza_Całość!G387,"")</f>
        <v/>
      </c>
      <c r="J387" s="42" t="str">
        <f t="shared" si="161"/>
        <v/>
      </c>
      <c r="K387" s="41" t="str">
        <f>IF($D387,Analiza_Całość!I387,"")</f>
        <v/>
      </c>
      <c r="L387" s="40" t="str">
        <f>IF($D387,Analiza_Całość!J387,"")</f>
        <v/>
      </c>
      <c r="M387" s="17" t="str">
        <f>IF($D387,Analiza_Całość!K387,"")</f>
        <v/>
      </c>
      <c r="N387" s="39" t="str">
        <f>IF($D387,Analiza_Całość!L387,"")</f>
        <v/>
      </c>
    </row>
    <row r="388" spans="2:14" x14ac:dyDescent="0.3">
      <c r="B388" s="21">
        <f>BETAW20T!B387</f>
        <v>43858</v>
      </c>
      <c r="C388" s="74">
        <f t="shared" si="158"/>
        <v>0</v>
      </c>
      <c r="D388" s="73">
        <f t="shared" si="159"/>
        <v>0</v>
      </c>
      <c r="E388" s="46" t="str">
        <f>IF($D388,IF($D389,Analiza_Całość!C388/Analiza_Całość!C389*E389,100),"")</f>
        <v/>
      </c>
      <c r="F388" s="45" t="str">
        <f>IF($D388,IF($D389,Analiza_Całość!D388/Analiza_Całość!D389*F389,100),"")</f>
        <v/>
      </c>
      <c r="G388" s="41" t="str">
        <f t="shared" si="160"/>
        <v/>
      </c>
      <c r="H388" s="44" t="str">
        <f>IF($C388,Analiza_Całość!F388,"")</f>
        <v/>
      </c>
      <c r="I388" s="43" t="str">
        <f>IF($C388,Analiza_Całość!G388,"")</f>
        <v/>
      </c>
      <c r="J388" s="42" t="str">
        <f t="shared" si="161"/>
        <v/>
      </c>
      <c r="K388" s="41" t="str">
        <f>IF($D388,Analiza_Całość!I388,"")</f>
        <v/>
      </c>
      <c r="L388" s="40" t="str">
        <f>IF($D388,Analiza_Całość!J388,"")</f>
        <v/>
      </c>
      <c r="M388" s="17" t="str">
        <f>IF($D388,Analiza_Całość!K388,"")</f>
        <v/>
      </c>
      <c r="N388" s="39" t="str">
        <f>IF($D388,Analiza_Całość!L388,"")</f>
        <v/>
      </c>
    </row>
    <row r="389" spans="2:14" x14ac:dyDescent="0.3">
      <c r="B389" s="21">
        <f>BETAW20T!B388</f>
        <v>43857</v>
      </c>
      <c r="C389" s="74">
        <f t="shared" si="158"/>
        <v>0</v>
      </c>
      <c r="D389" s="73">
        <f t="shared" si="159"/>
        <v>0</v>
      </c>
      <c r="E389" s="46" t="str">
        <f>IF($D389,IF($D390,Analiza_Całość!C389/Analiza_Całość!C390*E390,100),"")</f>
        <v/>
      </c>
      <c r="F389" s="45" t="str">
        <f>IF($D389,IF($D390,Analiza_Całość!D389/Analiza_Całość!D390*F390,100),"")</f>
        <v/>
      </c>
      <c r="G389" s="41" t="str">
        <f t="shared" si="160"/>
        <v/>
      </c>
      <c r="H389" s="44" t="str">
        <f>IF($C389,Analiza_Całość!F389,"")</f>
        <v/>
      </c>
      <c r="I389" s="43" t="str">
        <f>IF($C389,Analiza_Całość!G389,"")</f>
        <v/>
      </c>
      <c r="J389" s="42" t="str">
        <f t="shared" si="161"/>
        <v/>
      </c>
      <c r="K389" s="41" t="str">
        <f>IF($D389,Analiza_Całość!I389,"")</f>
        <v/>
      </c>
      <c r="L389" s="40" t="str">
        <f>IF($D389,Analiza_Całość!J389,"")</f>
        <v/>
      </c>
      <c r="M389" s="17" t="str">
        <f>IF($D389,Analiza_Całość!K389,"")</f>
        <v/>
      </c>
      <c r="N389" s="39" t="str">
        <f>IF($D389,Analiza_Całość!L389,"")</f>
        <v/>
      </c>
    </row>
    <row r="390" spans="2:14" x14ac:dyDescent="0.3">
      <c r="B390" s="21">
        <f>BETAW20T!B389</f>
        <v>43854</v>
      </c>
      <c r="C390" s="74">
        <f t="shared" si="158"/>
        <v>0</v>
      </c>
      <c r="D390" s="73">
        <f t="shared" si="159"/>
        <v>0</v>
      </c>
      <c r="E390" s="46" t="str">
        <f>IF($D390,IF($D391,Analiza_Całość!C390/Analiza_Całość!C391*E391,100),"")</f>
        <v/>
      </c>
      <c r="F390" s="45" t="str">
        <f>IF($D390,IF($D391,Analiza_Całość!D390/Analiza_Całość!D391*F391,100),"")</f>
        <v/>
      </c>
      <c r="G390" s="41" t="str">
        <f t="shared" si="160"/>
        <v/>
      </c>
      <c r="H390" s="44" t="str">
        <f>IF($C390,Analiza_Całość!F390,"")</f>
        <v/>
      </c>
      <c r="I390" s="43" t="str">
        <f>IF($C390,Analiza_Całość!G390,"")</f>
        <v/>
      </c>
      <c r="J390" s="42" t="str">
        <f t="shared" si="161"/>
        <v/>
      </c>
      <c r="K390" s="41" t="str">
        <f>IF($D390,Analiza_Całość!I390,"")</f>
        <v/>
      </c>
      <c r="L390" s="40" t="str">
        <f>IF($D390,Analiza_Całość!J390,"")</f>
        <v/>
      </c>
      <c r="M390" s="17" t="str">
        <f>IF($D390,Analiza_Całość!K390,"")</f>
        <v/>
      </c>
      <c r="N390" s="39" t="str">
        <f>IF($D390,Analiza_Całość!L390,"")</f>
        <v/>
      </c>
    </row>
    <row r="391" spans="2:14" x14ac:dyDescent="0.3">
      <c r="B391" s="21">
        <f>BETAW20T!B390</f>
        <v>43853</v>
      </c>
      <c r="C391" s="74">
        <f t="shared" si="158"/>
        <v>0</v>
      </c>
      <c r="D391" s="73">
        <f t="shared" si="159"/>
        <v>0</v>
      </c>
      <c r="E391" s="46" t="str">
        <f>IF($D391,IF($D392,Analiza_Całość!C391/Analiza_Całość!C392*E392,100),"")</f>
        <v/>
      </c>
      <c r="F391" s="45" t="str">
        <f>IF($D391,IF($D392,Analiza_Całość!D391/Analiza_Całość!D392*F392,100),"")</f>
        <v/>
      </c>
      <c r="G391" s="41" t="str">
        <f t="shared" si="160"/>
        <v/>
      </c>
      <c r="H391" s="44" t="str">
        <f>IF($C391,Analiza_Całość!F391,"")</f>
        <v/>
      </c>
      <c r="I391" s="43" t="str">
        <f>IF($C391,Analiza_Całość!G391,"")</f>
        <v/>
      </c>
      <c r="J391" s="42" t="str">
        <f t="shared" si="161"/>
        <v/>
      </c>
      <c r="K391" s="41" t="str">
        <f>IF($D391,Analiza_Całość!I391,"")</f>
        <v/>
      </c>
      <c r="L391" s="40" t="str">
        <f>IF($D391,Analiza_Całość!J391,"")</f>
        <v/>
      </c>
      <c r="M391" s="17" t="str">
        <f>IF($D391,Analiza_Całość!K391,"")</f>
        <v/>
      </c>
      <c r="N391" s="39" t="str">
        <f>IF($D391,Analiza_Całość!L391,"")</f>
        <v/>
      </c>
    </row>
    <row r="392" spans="2:14" x14ac:dyDescent="0.3">
      <c r="B392" s="21">
        <f>BETAW20T!B391</f>
        <v>43852</v>
      </c>
      <c r="C392" s="74">
        <f t="shared" si="158"/>
        <v>0</v>
      </c>
      <c r="D392" s="73">
        <f t="shared" si="159"/>
        <v>0</v>
      </c>
      <c r="E392" s="46" t="str">
        <f>IF($D392,IF($D393,Analiza_Całość!C392/Analiza_Całość!C393*E393,100),"")</f>
        <v/>
      </c>
      <c r="F392" s="45" t="str">
        <f>IF($D392,IF($D393,Analiza_Całość!D392/Analiza_Całość!D393*F393,100),"")</f>
        <v/>
      </c>
      <c r="G392" s="41" t="str">
        <f t="shared" si="160"/>
        <v/>
      </c>
      <c r="H392" s="44" t="str">
        <f>IF($C392,Analiza_Całość!F392,"")</f>
        <v/>
      </c>
      <c r="I392" s="43" t="str">
        <f>IF($C392,Analiza_Całość!G392,"")</f>
        <v/>
      </c>
      <c r="J392" s="42" t="str">
        <f t="shared" si="161"/>
        <v/>
      </c>
      <c r="K392" s="41" t="str">
        <f>IF($D392,Analiza_Całość!I392,"")</f>
        <v/>
      </c>
      <c r="L392" s="40" t="str">
        <f>IF($D392,Analiza_Całość!J392,"")</f>
        <v/>
      </c>
      <c r="M392" s="17" t="str">
        <f>IF($D392,Analiza_Całość!K392,"")</f>
        <v/>
      </c>
      <c r="N392" s="39" t="str">
        <f>IF($D392,Analiza_Całość!L392,"")</f>
        <v/>
      </c>
    </row>
    <row r="393" spans="2:14" x14ac:dyDescent="0.3">
      <c r="B393" s="21">
        <f>BETAW20T!B392</f>
        <v>43851</v>
      </c>
      <c r="C393" s="74">
        <f t="shared" si="158"/>
        <v>0</v>
      </c>
      <c r="D393" s="73">
        <f t="shared" si="159"/>
        <v>0</v>
      </c>
      <c r="E393" s="46" t="str">
        <f>IF($D393,IF($D394,Analiza_Całość!C393/Analiza_Całość!C394*E394,100),"")</f>
        <v/>
      </c>
      <c r="F393" s="45" t="str">
        <f>IF($D393,IF($D394,Analiza_Całość!D393/Analiza_Całość!D394*F394,100),"")</f>
        <v/>
      </c>
      <c r="G393" s="41" t="str">
        <f t="shared" si="160"/>
        <v/>
      </c>
      <c r="H393" s="44" t="str">
        <f>IF($C393,Analiza_Całość!F393,"")</f>
        <v/>
      </c>
      <c r="I393" s="43" t="str">
        <f>IF($C393,Analiza_Całość!G393,"")</f>
        <v/>
      </c>
      <c r="J393" s="42" t="str">
        <f t="shared" si="161"/>
        <v/>
      </c>
      <c r="K393" s="41" t="str">
        <f>IF($D393,Analiza_Całość!I393,"")</f>
        <v/>
      </c>
      <c r="L393" s="40" t="str">
        <f>IF($D393,Analiza_Całość!J393,"")</f>
        <v/>
      </c>
      <c r="M393" s="17" t="str">
        <f>IF($D393,Analiza_Całość!K393,"")</f>
        <v/>
      </c>
      <c r="N393" s="39" t="str">
        <f>IF($D393,Analiza_Całość!L393,"")</f>
        <v/>
      </c>
    </row>
    <row r="394" spans="2:14" x14ac:dyDescent="0.3">
      <c r="B394" s="21">
        <f>BETAW20T!B393</f>
        <v>43850</v>
      </c>
      <c r="C394" s="74">
        <f t="shared" si="158"/>
        <v>0</v>
      </c>
      <c r="D394" s="73">
        <f t="shared" si="159"/>
        <v>0</v>
      </c>
      <c r="E394" s="46" t="str">
        <f>IF($D394,IF($D395,Analiza_Całość!C394/Analiza_Całość!C395*E395,100),"")</f>
        <v/>
      </c>
      <c r="F394" s="45" t="str">
        <f>IF($D394,IF($D395,Analiza_Całość!D394/Analiza_Całość!D395*F395,100),"")</f>
        <v/>
      </c>
      <c r="G394" s="41" t="str">
        <f t="shared" si="160"/>
        <v/>
      </c>
      <c r="H394" s="44" t="str">
        <f>IF($C394,Analiza_Całość!F394,"")</f>
        <v/>
      </c>
      <c r="I394" s="43" t="str">
        <f>IF($C394,Analiza_Całość!G394,"")</f>
        <v/>
      </c>
      <c r="J394" s="42" t="str">
        <f t="shared" si="161"/>
        <v/>
      </c>
      <c r="K394" s="41" t="str">
        <f>IF($D394,Analiza_Całość!I394,"")</f>
        <v/>
      </c>
      <c r="L394" s="40" t="str">
        <f>IF($D394,Analiza_Całość!J394,"")</f>
        <v/>
      </c>
      <c r="M394" s="17" t="str">
        <f>IF($D394,Analiza_Całość!K394,"")</f>
        <v/>
      </c>
      <c r="N394" s="39" t="str">
        <f>IF($D394,Analiza_Całość!L394,"")</f>
        <v/>
      </c>
    </row>
    <row r="395" spans="2:14" x14ac:dyDescent="0.3">
      <c r="B395" s="21">
        <f>BETAW20T!B394</f>
        <v>43847</v>
      </c>
      <c r="C395" s="74">
        <f t="shared" si="158"/>
        <v>0</v>
      </c>
      <c r="D395" s="73">
        <f t="shared" si="159"/>
        <v>0</v>
      </c>
      <c r="E395" s="46" t="str">
        <f>IF($D395,IF($D396,Analiza_Całość!C395/Analiza_Całość!C396*E396,100),"")</f>
        <v/>
      </c>
      <c r="F395" s="45" t="str">
        <f>IF($D395,IF($D396,Analiza_Całość!D395/Analiza_Całość!D396*F396,100),"")</f>
        <v/>
      </c>
      <c r="G395" s="41" t="str">
        <f t="shared" si="160"/>
        <v/>
      </c>
      <c r="H395" s="44" t="str">
        <f>IF($C395,Analiza_Całość!F395,"")</f>
        <v/>
      </c>
      <c r="I395" s="43" t="str">
        <f>IF($C395,Analiza_Całość!G395,"")</f>
        <v/>
      </c>
      <c r="J395" s="42" t="str">
        <f t="shared" si="161"/>
        <v/>
      </c>
      <c r="K395" s="41" t="str">
        <f>IF($D395,Analiza_Całość!I395,"")</f>
        <v/>
      </c>
      <c r="L395" s="40" t="str">
        <f>IF($D395,Analiza_Całość!J395,"")</f>
        <v/>
      </c>
      <c r="M395" s="17" t="str">
        <f>IF($D395,Analiza_Całość!K395,"")</f>
        <v/>
      </c>
      <c r="N395" s="39" t="str">
        <f>IF($D395,Analiza_Całość!L395,"")</f>
        <v/>
      </c>
    </row>
    <row r="396" spans="2:14" x14ac:dyDescent="0.3">
      <c r="B396" s="21">
        <f>BETAW20T!B395</f>
        <v>43846</v>
      </c>
      <c r="C396" s="74">
        <f t="shared" si="158"/>
        <v>0</v>
      </c>
      <c r="D396" s="73">
        <f t="shared" si="159"/>
        <v>0</v>
      </c>
      <c r="E396" s="46" t="str">
        <f>IF($D396,IF($D397,Analiza_Całość!C396/Analiza_Całość!C397*E397,100),"")</f>
        <v/>
      </c>
      <c r="F396" s="45" t="str">
        <f>IF($D396,IF($D397,Analiza_Całość!D396/Analiza_Całość!D397*F397,100),"")</f>
        <v/>
      </c>
      <c r="G396" s="41" t="str">
        <f t="shared" si="160"/>
        <v/>
      </c>
      <c r="H396" s="44" t="str">
        <f>IF($C396,Analiza_Całość!F396,"")</f>
        <v/>
      </c>
      <c r="I396" s="43" t="str">
        <f>IF($C396,Analiza_Całość!G396,"")</f>
        <v/>
      </c>
      <c r="J396" s="42" t="str">
        <f t="shared" si="161"/>
        <v/>
      </c>
      <c r="K396" s="41" t="str">
        <f>IF($D396,Analiza_Całość!I396,"")</f>
        <v/>
      </c>
      <c r="L396" s="40" t="str">
        <f>IF($D396,Analiza_Całość!J396,"")</f>
        <v/>
      </c>
      <c r="M396" s="17" t="str">
        <f>IF($D396,Analiza_Całość!K396,"")</f>
        <v/>
      </c>
      <c r="N396" s="39" t="str">
        <f>IF($D396,Analiza_Całość!L396,"")</f>
        <v/>
      </c>
    </row>
    <row r="397" spans="2:14" x14ac:dyDescent="0.3">
      <c r="B397" s="21">
        <f>BETAW20T!B396</f>
        <v>43845</v>
      </c>
      <c r="C397" s="74">
        <f t="shared" si="158"/>
        <v>0</v>
      </c>
      <c r="D397" s="73">
        <f t="shared" si="159"/>
        <v>0</v>
      </c>
      <c r="E397" s="46" t="str">
        <f>IF($D397,IF($D398,Analiza_Całość!C397/Analiza_Całość!C398*E398,100),"")</f>
        <v/>
      </c>
      <c r="F397" s="45" t="str">
        <f>IF($D397,IF($D398,Analiza_Całość!D397/Analiza_Całość!D398*F398,100),"")</f>
        <v/>
      </c>
      <c r="G397" s="41" t="str">
        <f t="shared" si="160"/>
        <v/>
      </c>
      <c r="H397" s="44" t="str">
        <f>IF($C397,Analiza_Całość!F397,"")</f>
        <v/>
      </c>
      <c r="I397" s="43" t="str">
        <f>IF($C397,Analiza_Całość!G397,"")</f>
        <v/>
      </c>
      <c r="J397" s="42" t="str">
        <f t="shared" si="161"/>
        <v/>
      </c>
      <c r="K397" s="41" t="str">
        <f>IF($D397,Analiza_Całość!I397,"")</f>
        <v/>
      </c>
      <c r="L397" s="40" t="str">
        <f>IF($D397,Analiza_Całość!J397,"")</f>
        <v/>
      </c>
      <c r="M397" s="17" t="str">
        <f>IF($D397,Analiza_Całość!K397,"")</f>
        <v/>
      </c>
      <c r="N397" s="39" t="str">
        <f>IF($D397,Analiza_Całość!L397,"")</f>
        <v/>
      </c>
    </row>
    <row r="398" spans="2:14" x14ac:dyDescent="0.3">
      <c r="B398" s="21">
        <f>BETAW20T!B397</f>
        <v>43844</v>
      </c>
      <c r="C398" s="74">
        <f t="shared" si="158"/>
        <v>0</v>
      </c>
      <c r="D398" s="73">
        <f t="shared" si="159"/>
        <v>0</v>
      </c>
      <c r="E398" s="46" t="str">
        <f>IF($D398,IF($D399,Analiza_Całość!C398/Analiza_Całość!C399*E399,100),"")</f>
        <v/>
      </c>
      <c r="F398" s="45" t="str">
        <f>IF($D398,IF($D399,Analiza_Całość!D398/Analiza_Całość!D399*F399,100),"")</f>
        <v/>
      </c>
      <c r="G398" s="41" t="str">
        <f t="shared" si="160"/>
        <v/>
      </c>
      <c r="H398" s="44" t="str">
        <f>IF($C398,Analiza_Całość!F398,"")</f>
        <v/>
      </c>
      <c r="I398" s="43" t="str">
        <f>IF($C398,Analiza_Całość!G398,"")</f>
        <v/>
      </c>
      <c r="J398" s="42" t="str">
        <f t="shared" si="161"/>
        <v/>
      </c>
      <c r="K398" s="41" t="str">
        <f>IF($D398,Analiza_Całość!I398,"")</f>
        <v/>
      </c>
      <c r="L398" s="40" t="str">
        <f>IF($D398,Analiza_Całość!J398,"")</f>
        <v/>
      </c>
      <c r="M398" s="17" t="str">
        <f>IF($D398,Analiza_Całość!K398,"")</f>
        <v/>
      </c>
      <c r="N398" s="39" t="str">
        <f>IF($D398,Analiza_Całość!L398,"")</f>
        <v/>
      </c>
    </row>
    <row r="399" spans="2:14" x14ac:dyDescent="0.3">
      <c r="B399" s="21">
        <f>BETAW20T!B398</f>
        <v>43843</v>
      </c>
      <c r="C399" s="74">
        <f t="shared" si="158"/>
        <v>0</v>
      </c>
      <c r="D399" s="73">
        <f t="shared" si="159"/>
        <v>0</v>
      </c>
      <c r="E399" s="46" t="str">
        <f>IF($D399,IF($D400,Analiza_Całość!C399/Analiza_Całość!C400*E400,100),"")</f>
        <v/>
      </c>
      <c r="F399" s="45" t="str">
        <f>IF($D399,IF($D400,Analiza_Całość!D399/Analiza_Całość!D400*F400,100),"")</f>
        <v/>
      </c>
      <c r="G399" s="41" t="str">
        <f t="shared" si="160"/>
        <v/>
      </c>
      <c r="H399" s="44" t="str">
        <f>IF($C399,Analiza_Całość!F399,"")</f>
        <v/>
      </c>
      <c r="I399" s="43" t="str">
        <f>IF($C399,Analiza_Całość!G399,"")</f>
        <v/>
      </c>
      <c r="J399" s="42" t="str">
        <f t="shared" si="161"/>
        <v/>
      </c>
      <c r="K399" s="41" t="str">
        <f>IF($D399,Analiza_Całość!I399,"")</f>
        <v/>
      </c>
      <c r="L399" s="40" t="str">
        <f>IF($D399,Analiza_Całość!J399,"")</f>
        <v/>
      </c>
      <c r="M399" s="17" t="str">
        <f>IF($D399,Analiza_Całość!K399,"")</f>
        <v/>
      </c>
      <c r="N399" s="39" t="str">
        <f>IF($D399,Analiza_Całość!L399,"")</f>
        <v/>
      </c>
    </row>
    <row r="400" spans="2:14" x14ac:dyDescent="0.3">
      <c r="B400" s="21">
        <f>BETAW20T!B399</f>
        <v>43840</v>
      </c>
      <c r="C400" s="74">
        <f t="shared" si="158"/>
        <v>0</v>
      </c>
      <c r="D400" s="73">
        <f t="shared" si="159"/>
        <v>0</v>
      </c>
      <c r="E400" s="46" t="str">
        <f>IF($D400,IF($D401,Analiza_Całość!C400/Analiza_Całość!C401*E401,100),"")</f>
        <v/>
      </c>
      <c r="F400" s="45" t="str">
        <f>IF($D400,IF($D401,Analiza_Całość!D400/Analiza_Całość!D401*F401,100),"")</f>
        <v/>
      </c>
      <c r="G400" s="41" t="str">
        <f t="shared" si="160"/>
        <v/>
      </c>
      <c r="H400" s="44" t="str">
        <f>IF($C400,Analiza_Całość!F400,"")</f>
        <v/>
      </c>
      <c r="I400" s="43" t="str">
        <f>IF($C400,Analiza_Całość!G400,"")</f>
        <v/>
      </c>
      <c r="J400" s="42" t="str">
        <f t="shared" si="161"/>
        <v/>
      </c>
      <c r="K400" s="41" t="str">
        <f>IF($D400,Analiza_Całość!I400,"")</f>
        <v/>
      </c>
      <c r="L400" s="40" t="str">
        <f>IF($D400,Analiza_Całość!J400,"")</f>
        <v/>
      </c>
      <c r="M400" s="17" t="str">
        <f>IF($D400,Analiza_Całość!K400,"")</f>
        <v/>
      </c>
      <c r="N400" s="39" t="str">
        <f>IF($D400,Analiza_Całość!L400,"")</f>
        <v/>
      </c>
    </row>
    <row r="401" spans="2:14" x14ac:dyDescent="0.3">
      <c r="B401" s="21">
        <f>BETAW20T!B400</f>
        <v>43839</v>
      </c>
      <c r="C401" s="74">
        <f t="shared" si="158"/>
        <v>0</v>
      </c>
      <c r="D401" s="73">
        <f t="shared" si="159"/>
        <v>0</v>
      </c>
      <c r="E401" s="46" t="str">
        <f>IF($D401,IF($D402,Analiza_Całość!C401/Analiza_Całość!C402*E402,100),"")</f>
        <v/>
      </c>
      <c r="F401" s="45" t="str">
        <f>IF($D401,IF($D402,Analiza_Całość!D401/Analiza_Całość!D402*F402,100),"")</f>
        <v/>
      </c>
      <c r="G401" s="41" t="str">
        <f t="shared" si="160"/>
        <v/>
      </c>
      <c r="H401" s="44" t="str">
        <f>IF($C401,Analiza_Całość!F401,"")</f>
        <v/>
      </c>
      <c r="I401" s="43" t="str">
        <f>IF($C401,Analiza_Całość!G401,"")</f>
        <v/>
      </c>
      <c r="J401" s="42" t="str">
        <f t="shared" si="161"/>
        <v/>
      </c>
      <c r="K401" s="41" t="str">
        <f>IF($D401,Analiza_Całość!I401,"")</f>
        <v/>
      </c>
      <c r="L401" s="40" t="str">
        <f>IF($D401,Analiza_Całość!J401,"")</f>
        <v/>
      </c>
      <c r="M401" s="17" t="str">
        <f>IF($D401,Analiza_Całość!K401,"")</f>
        <v/>
      </c>
      <c r="N401" s="39" t="str">
        <f>IF($D401,Analiza_Całość!L401,"")</f>
        <v/>
      </c>
    </row>
    <row r="402" spans="2:14" x14ac:dyDescent="0.3">
      <c r="B402" s="21">
        <f>BETAW20T!B401</f>
        <v>43838</v>
      </c>
      <c r="C402" s="74">
        <f t="shared" ref="C402:C465" si="162">IF(AND(D402,D403),1,0)</f>
        <v>0</v>
      </c>
      <c r="D402" s="73">
        <f t="shared" ref="D402:D465" si="163">IF(AND($B402&gt;=$E$3,OR($B402&lt;=$E$4,$B403&lt;$E$4)),1,0)</f>
        <v>0</v>
      </c>
      <c r="E402" s="46" t="str">
        <f>IF($D402,IF($D403,Analiza_Całość!C402/Analiza_Całość!C403*E403,100),"")</f>
        <v/>
      </c>
      <c r="F402" s="45" t="str">
        <f>IF($D402,IF($D403,Analiza_Całość!D402/Analiza_Całość!D403*F403,100),"")</f>
        <v/>
      </c>
      <c r="G402" s="41" t="str">
        <f t="shared" ref="G402:G465" si="164">IF($D402,(F402/E402-1)*100,"")</f>
        <v/>
      </c>
      <c r="H402" s="44" t="str">
        <f>IF($C402,Analiza_Całość!F402,"")</f>
        <v/>
      </c>
      <c r="I402" s="43" t="str">
        <f>IF($C402,Analiza_Całość!G402,"")</f>
        <v/>
      </c>
      <c r="J402" s="42" t="str">
        <f t="shared" ref="J402:J465" si="165">IF($C402,I402-H402,"")</f>
        <v/>
      </c>
      <c r="K402" s="41" t="str">
        <f>IF($D402,Analiza_Całość!I402,"")</f>
        <v/>
      </c>
      <c r="L402" s="40" t="str">
        <f>IF($D402,Analiza_Całość!J402,"")</f>
        <v/>
      </c>
      <c r="M402" s="17" t="str">
        <f>IF($D402,Analiza_Całość!K402,"")</f>
        <v/>
      </c>
      <c r="N402" s="39" t="str">
        <f>IF($D402,Analiza_Całość!L402,"")</f>
        <v/>
      </c>
    </row>
    <row r="403" spans="2:14" x14ac:dyDescent="0.3">
      <c r="B403" s="21">
        <f>BETAW20T!B402</f>
        <v>43837</v>
      </c>
      <c r="C403" s="74">
        <f t="shared" si="162"/>
        <v>0</v>
      </c>
      <c r="D403" s="73">
        <f t="shared" si="163"/>
        <v>0</v>
      </c>
      <c r="E403" s="46" t="str">
        <f>IF($D403,IF($D404,Analiza_Całość!C403/Analiza_Całość!C404*E404,100),"")</f>
        <v/>
      </c>
      <c r="F403" s="45" t="str">
        <f>IF($D403,IF($D404,Analiza_Całość!D403/Analiza_Całość!D404*F404,100),"")</f>
        <v/>
      </c>
      <c r="G403" s="41" t="str">
        <f t="shared" si="164"/>
        <v/>
      </c>
      <c r="H403" s="44" t="str">
        <f>IF($C403,Analiza_Całość!F403,"")</f>
        <v/>
      </c>
      <c r="I403" s="43" t="str">
        <f>IF($C403,Analiza_Całość!G403,"")</f>
        <v/>
      </c>
      <c r="J403" s="42" t="str">
        <f t="shared" si="165"/>
        <v/>
      </c>
      <c r="K403" s="41" t="str">
        <f>IF($D403,Analiza_Całość!I403,"")</f>
        <v/>
      </c>
      <c r="L403" s="40" t="str">
        <f>IF($D403,Analiza_Całość!J403,"")</f>
        <v/>
      </c>
      <c r="M403" s="17" t="str">
        <f>IF($D403,Analiza_Całość!K403,"")</f>
        <v/>
      </c>
      <c r="N403" s="39" t="str">
        <f>IF($D403,Analiza_Całość!L403,"")</f>
        <v/>
      </c>
    </row>
    <row r="404" spans="2:14" x14ac:dyDescent="0.3">
      <c r="B404" s="21">
        <f>BETAW20T!B403</f>
        <v>43833</v>
      </c>
      <c r="C404" s="74">
        <f t="shared" si="162"/>
        <v>0</v>
      </c>
      <c r="D404" s="73">
        <f t="shared" si="163"/>
        <v>0</v>
      </c>
      <c r="E404" s="46" t="str">
        <f>IF($D404,IF($D405,Analiza_Całość!C404/Analiza_Całość!C405*E405,100),"")</f>
        <v/>
      </c>
      <c r="F404" s="45" t="str">
        <f>IF($D404,IF($D405,Analiza_Całość!D404/Analiza_Całość!D405*F405,100),"")</f>
        <v/>
      </c>
      <c r="G404" s="41" t="str">
        <f t="shared" si="164"/>
        <v/>
      </c>
      <c r="H404" s="44" t="str">
        <f>IF($C404,Analiza_Całość!F404,"")</f>
        <v/>
      </c>
      <c r="I404" s="43" t="str">
        <f>IF($C404,Analiza_Całość!G404,"")</f>
        <v/>
      </c>
      <c r="J404" s="42" t="str">
        <f t="shared" si="165"/>
        <v/>
      </c>
      <c r="K404" s="41" t="str">
        <f>IF($D404,Analiza_Całość!I404,"")</f>
        <v/>
      </c>
      <c r="L404" s="40" t="str">
        <f>IF($D404,Analiza_Całość!J404,"")</f>
        <v/>
      </c>
      <c r="M404" s="17" t="str">
        <f>IF($D404,Analiza_Całość!K404,"")</f>
        <v/>
      </c>
      <c r="N404" s="39" t="str">
        <f>IF($D404,Analiza_Całość!L404,"")</f>
        <v/>
      </c>
    </row>
    <row r="405" spans="2:14" x14ac:dyDescent="0.3">
      <c r="B405" s="21">
        <f>BETAW20T!B404</f>
        <v>43832</v>
      </c>
      <c r="C405" s="74">
        <f t="shared" si="162"/>
        <v>0</v>
      </c>
      <c r="D405" s="73">
        <f t="shared" si="163"/>
        <v>0</v>
      </c>
      <c r="E405" s="46" t="str">
        <f>IF($D405,IF($D406,Analiza_Całość!C405/Analiza_Całość!C406*E406,100),"")</f>
        <v/>
      </c>
      <c r="F405" s="45" t="str">
        <f>IF($D405,IF($D406,Analiza_Całość!D405/Analiza_Całość!D406*F406,100),"")</f>
        <v/>
      </c>
      <c r="G405" s="41" t="str">
        <f t="shared" si="164"/>
        <v/>
      </c>
      <c r="H405" s="44" t="str">
        <f>IF($C405,Analiza_Całość!F405,"")</f>
        <v/>
      </c>
      <c r="I405" s="43" t="str">
        <f>IF($C405,Analiza_Całość!G405,"")</f>
        <v/>
      </c>
      <c r="J405" s="42" t="str">
        <f t="shared" si="165"/>
        <v/>
      </c>
      <c r="K405" s="41" t="str">
        <f>IF($D405,Analiza_Całość!I405,"")</f>
        <v/>
      </c>
      <c r="L405" s="40" t="str">
        <f>IF($D405,Analiza_Całość!J405,"")</f>
        <v/>
      </c>
      <c r="M405" s="17" t="str">
        <f>IF($D405,Analiza_Całość!K405,"")</f>
        <v/>
      </c>
      <c r="N405" s="39" t="str">
        <f>IF($D405,Analiza_Całość!L405,"")</f>
        <v/>
      </c>
    </row>
    <row r="406" spans="2:14" x14ac:dyDescent="0.3">
      <c r="B406" s="21">
        <f>BETAW20T!B405</f>
        <v>43829</v>
      </c>
      <c r="C406" s="74">
        <f t="shared" si="162"/>
        <v>0</v>
      </c>
      <c r="D406" s="73">
        <f t="shared" si="163"/>
        <v>0</v>
      </c>
      <c r="E406" s="46" t="str">
        <f>IF($D406,IF($D407,Analiza_Całość!C406/Analiza_Całość!C407*E407,100),"")</f>
        <v/>
      </c>
      <c r="F406" s="45" t="str">
        <f>IF($D406,IF($D407,Analiza_Całość!D406/Analiza_Całość!D407*F407,100),"")</f>
        <v/>
      </c>
      <c r="G406" s="41" t="str">
        <f t="shared" si="164"/>
        <v/>
      </c>
      <c r="H406" s="44" t="str">
        <f>IF($C406,Analiza_Całość!F406,"")</f>
        <v/>
      </c>
      <c r="I406" s="43" t="str">
        <f>IF($C406,Analiza_Całość!G406,"")</f>
        <v/>
      </c>
      <c r="J406" s="42" t="str">
        <f t="shared" si="165"/>
        <v/>
      </c>
      <c r="K406" s="41" t="str">
        <f>IF($D406,Analiza_Całość!I406,"")</f>
        <v/>
      </c>
      <c r="L406" s="40" t="str">
        <f>IF($D406,Analiza_Całość!J406,"")</f>
        <v/>
      </c>
      <c r="M406" s="17" t="str">
        <f>IF($D406,Analiza_Całość!K406,"")</f>
        <v/>
      </c>
      <c r="N406" s="39" t="str">
        <f>IF($D406,Analiza_Całość!L406,"")</f>
        <v/>
      </c>
    </row>
    <row r="407" spans="2:14" x14ac:dyDescent="0.3">
      <c r="B407" s="21">
        <f>BETAW20T!B406</f>
        <v>43826</v>
      </c>
      <c r="C407" s="74">
        <f t="shared" si="162"/>
        <v>0</v>
      </c>
      <c r="D407" s="73">
        <f t="shared" si="163"/>
        <v>0</v>
      </c>
      <c r="E407" s="46" t="str">
        <f>IF($D407,IF($D408,Analiza_Całość!C407/Analiza_Całość!C408*E408,100),"")</f>
        <v/>
      </c>
      <c r="F407" s="45" t="str">
        <f>IF($D407,IF($D408,Analiza_Całość!D407/Analiza_Całość!D408*F408,100),"")</f>
        <v/>
      </c>
      <c r="G407" s="41" t="str">
        <f t="shared" si="164"/>
        <v/>
      </c>
      <c r="H407" s="44" t="str">
        <f>IF($C407,Analiza_Całość!F407,"")</f>
        <v/>
      </c>
      <c r="I407" s="43" t="str">
        <f>IF($C407,Analiza_Całość!G407,"")</f>
        <v/>
      </c>
      <c r="J407" s="42" t="str">
        <f t="shared" si="165"/>
        <v/>
      </c>
      <c r="K407" s="41" t="str">
        <f>IF($D407,Analiza_Całość!I407,"")</f>
        <v/>
      </c>
      <c r="L407" s="40" t="str">
        <f>IF($D407,Analiza_Całość!J407,"")</f>
        <v/>
      </c>
      <c r="M407" s="17" t="str">
        <f>IF($D407,Analiza_Całość!K407,"")</f>
        <v/>
      </c>
      <c r="N407" s="39" t="str">
        <f>IF($D407,Analiza_Całość!L407,"")</f>
        <v/>
      </c>
    </row>
    <row r="408" spans="2:14" x14ac:dyDescent="0.3">
      <c r="B408" s="21">
        <f>BETAW20T!B407</f>
        <v>43822</v>
      </c>
      <c r="C408" s="74">
        <f t="shared" si="162"/>
        <v>0</v>
      </c>
      <c r="D408" s="73">
        <f t="shared" si="163"/>
        <v>0</v>
      </c>
      <c r="E408" s="46" t="str">
        <f>IF($D408,IF($D409,Analiza_Całość!C408/Analiza_Całość!C409*E409,100),"")</f>
        <v/>
      </c>
      <c r="F408" s="45" t="str">
        <f>IF($D408,IF($D409,Analiza_Całość!D408/Analiza_Całość!D409*F409,100),"")</f>
        <v/>
      </c>
      <c r="G408" s="41" t="str">
        <f t="shared" si="164"/>
        <v/>
      </c>
      <c r="H408" s="44" t="str">
        <f>IF($C408,Analiza_Całość!F408,"")</f>
        <v/>
      </c>
      <c r="I408" s="43" t="str">
        <f>IF($C408,Analiza_Całość!G408,"")</f>
        <v/>
      </c>
      <c r="J408" s="42" t="str">
        <f t="shared" si="165"/>
        <v/>
      </c>
      <c r="K408" s="41" t="str">
        <f>IF($D408,Analiza_Całość!I408,"")</f>
        <v/>
      </c>
      <c r="L408" s="40" t="str">
        <f>IF($D408,Analiza_Całość!J408,"")</f>
        <v/>
      </c>
      <c r="M408" s="17" t="str">
        <f>IF($D408,Analiza_Całość!K408,"")</f>
        <v/>
      </c>
      <c r="N408" s="39" t="str">
        <f>IF($D408,Analiza_Całość!L408,"")</f>
        <v/>
      </c>
    </row>
    <row r="409" spans="2:14" x14ac:dyDescent="0.3">
      <c r="B409" s="21">
        <f>BETAW20T!B408</f>
        <v>43819</v>
      </c>
      <c r="C409" s="74">
        <f t="shared" si="162"/>
        <v>0</v>
      </c>
      <c r="D409" s="73">
        <f t="shared" si="163"/>
        <v>0</v>
      </c>
      <c r="E409" s="46" t="str">
        <f>IF($D409,IF($D410,Analiza_Całość!C409/Analiza_Całość!C410*E410,100),"")</f>
        <v/>
      </c>
      <c r="F409" s="45" t="str">
        <f>IF($D409,IF($D410,Analiza_Całość!D409/Analiza_Całość!D410*F410,100),"")</f>
        <v/>
      </c>
      <c r="G409" s="41" t="str">
        <f t="shared" si="164"/>
        <v/>
      </c>
      <c r="H409" s="44" t="str">
        <f>IF($C409,Analiza_Całość!F409,"")</f>
        <v/>
      </c>
      <c r="I409" s="43" t="str">
        <f>IF($C409,Analiza_Całość!G409,"")</f>
        <v/>
      </c>
      <c r="J409" s="42" t="str">
        <f t="shared" si="165"/>
        <v/>
      </c>
      <c r="K409" s="41" t="str">
        <f>IF($D409,Analiza_Całość!I409,"")</f>
        <v/>
      </c>
      <c r="L409" s="40" t="str">
        <f>IF($D409,Analiza_Całość!J409,"")</f>
        <v/>
      </c>
      <c r="M409" s="17" t="str">
        <f>IF($D409,Analiza_Całość!K409,"")</f>
        <v/>
      </c>
      <c r="N409" s="39" t="str">
        <f>IF($D409,Analiza_Całość!L409,"")</f>
        <v/>
      </c>
    </row>
    <row r="410" spans="2:14" x14ac:dyDescent="0.3">
      <c r="B410" s="21">
        <f>BETAW20T!B409</f>
        <v>43818</v>
      </c>
      <c r="C410" s="74">
        <f t="shared" si="162"/>
        <v>0</v>
      </c>
      <c r="D410" s="73">
        <f t="shared" si="163"/>
        <v>0</v>
      </c>
      <c r="E410" s="46" t="str">
        <f>IF($D410,IF($D411,Analiza_Całość!C410/Analiza_Całość!C411*E411,100),"")</f>
        <v/>
      </c>
      <c r="F410" s="45" t="str">
        <f>IF($D410,IF($D411,Analiza_Całość!D410/Analiza_Całość!D411*F411,100),"")</f>
        <v/>
      </c>
      <c r="G410" s="41" t="str">
        <f t="shared" si="164"/>
        <v/>
      </c>
      <c r="H410" s="44" t="str">
        <f>IF($C410,Analiza_Całość!F410,"")</f>
        <v/>
      </c>
      <c r="I410" s="43" t="str">
        <f>IF($C410,Analiza_Całość!G410,"")</f>
        <v/>
      </c>
      <c r="J410" s="42" t="str">
        <f t="shared" si="165"/>
        <v/>
      </c>
      <c r="K410" s="41" t="str">
        <f>IF($D410,Analiza_Całość!I410,"")</f>
        <v/>
      </c>
      <c r="L410" s="40" t="str">
        <f>IF($D410,Analiza_Całość!J410,"")</f>
        <v/>
      </c>
      <c r="M410" s="17" t="str">
        <f>IF($D410,Analiza_Całość!K410,"")</f>
        <v/>
      </c>
      <c r="N410" s="39" t="str">
        <f>IF($D410,Analiza_Całość!L410,"")</f>
        <v/>
      </c>
    </row>
    <row r="411" spans="2:14" x14ac:dyDescent="0.3">
      <c r="B411" s="21">
        <f>BETAW20T!B410</f>
        <v>43817</v>
      </c>
      <c r="C411" s="74">
        <f t="shared" si="162"/>
        <v>0</v>
      </c>
      <c r="D411" s="73">
        <f t="shared" si="163"/>
        <v>0</v>
      </c>
      <c r="E411" s="46" t="str">
        <f>IF($D411,IF($D412,Analiza_Całość!C411/Analiza_Całość!C412*E412,100),"")</f>
        <v/>
      </c>
      <c r="F411" s="45" t="str">
        <f>IF($D411,IF($D412,Analiza_Całość!D411/Analiza_Całość!D412*F412,100),"")</f>
        <v/>
      </c>
      <c r="G411" s="41" t="str">
        <f t="shared" si="164"/>
        <v/>
      </c>
      <c r="H411" s="44" t="str">
        <f>IF($C411,Analiza_Całość!F411,"")</f>
        <v/>
      </c>
      <c r="I411" s="43" t="str">
        <f>IF($C411,Analiza_Całość!G411,"")</f>
        <v/>
      </c>
      <c r="J411" s="42" t="str">
        <f t="shared" si="165"/>
        <v/>
      </c>
      <c r="K411" s="41" t="str">
        <f>IF($D411,Analiza_Całość!I411,"")</f>
        <v/>
      </c>
      <c r="L411" s="40" t="str">
        <f>IF($D411,Analiza_Całość!J411,"")</f>
        <v/>
      </c>
      <c r="M411" s="17" t="str">
        <f>IF($D411,Analiza_Całość!K411,"")</f>
        <v/>
      </c>
      <c r="N411" s="39" t="str">
        <f>IF($D411,Analiza_Całość!L411,"")</f>
        <v/>
      </c>
    </row>
    <row r="412" spans="2:14" x14ac:dyDescent="0.3">
      <c r="B412" s="21">
        <f>BETAW20T!B411</f>
        <v>43816</v>
      </c>
      <c r="C412" s="74">
        <f t="shared" si="162"/>
        <v>0</v>
      </c>
      <c r="D412" s="73">
        <f t="shared" si="163"/>
        <v>0</v>
      </c>
      <c r="E412" s="46" t="str">
        <f>IF($D412,IF($D413,Analiza_Całość!C412/Analiza_Całość!C413*E413,100),"")</f>
        <v/>
      </c>
      <c r="F412" s="45" t="str">
        <f>IF($D412,IF($D413,Analiza_Całość!D412/Analiza_Całość!D413*F413,100),"")</f>
        <v/>
      </c>
      <c r="G412" s="41" t="str">
        <f t="shared" si="164"/>
        <v/>
      </c>
      <c r="H412" s="44" t="str">
        <f>IF($C412,Analiza_Całość!F412,"")</f>
        <v/>
      </c>
      <c r="I412" s="43" t="str">
        <f>IF($C412,Analiza_Całość!G412,"")</f>
        <v/>
      </c>
      <c r="J412" s="42" t="str">
        <f t="shared" si="165"/>
        <v/>
      </c>
      <c r="K412" s="41" t="str">
        <f>IF($D412,Analiza_Całość!I412,"")</f>
        <v/>
      </c>
      <c r="L412" s="40" t="str">
        <f>IF($D412,Analiza_Całość!J412,"")</f>
        <v/>
      </c>
      <c r="M412" s="17" t="str">
        <f>IF($D412,Analiza_Całość!K412,"")</f>
        <v/>
      </c>
      <c r="N412" s="39" t="str">
        <f>IF($D412,Analiza_Całość!L412,"")</f>
        <v/>
      </c>
    </row>
    <row r="413" spans="2:14" x14ac:dyDescent="0.3">
      <c r="B413" s="21">
        <f>BETAW20T!B412</f>
        <v>43815</v>
      </c>
      <c r="C413" s="74">
        <f t="shared" si="162"/>
        <v>0</v>
      </c>
      <c r="D413" s="73">
        <f t="shared" si="163"/>
        <v>0</v>
      </c>
      <c r="E413" s="46" t="str">
        <f>IF($D413,IF($D414,Analiza_Całość!C413/Analiza_Całość!C414*E414,100),"")</f>
        <v/>
      </c>
      <c r="F413" s="45" t="str">
        <f>IF($D413,IF($D414,Analiza_Całość!D413/Analiza_Całość!D414*F414,100),"")</f>
        <v/>
      </c>
      <c r="G413" s="41" t="str">
        <f t="shared" si="164"/>
        <v/>
      </c>
      <c r="H413" s="44" t="str">
        <f>IF($C413,Analiza_Całość!F413,"")</f>
        <v/>
      </c>
      <c r="I413" s="43" t="str">
        <f>IF($C413,Analiza_Całość!G413,"")</f>
        <v/>
      </c>
      <c r="J413" s="42" t="str">
        <f t="shared" si="165"/>
        <v/>
      </c>
      <c r="K413" s="41" t="str">
        <f>IF($D413,Analiza_Całość!I413,"")</f>
        <v/>
      </c>
      <c r="L413" s="40" t="str">
        <f>IF($D413,Analiza_Całość!J413,"")</f>
        <v/>
      </c>
      <c r="M413" s="17" t="str">
        <f>IF($D413,Analiza_Całość!K413,"")</f>
        <v/>
      </c>
      <c r="N413" s="39" t="str">
        <f>IF($D413,Analiza_Całość!L413,"")</f>
        <v/>
      </c>
    </row>
    <row r="414" spans="2:14" x14ac:dyDescent="0.3">
      <c r="B414" s="21">
        <f>BETAW20T!B413</f>
        <v>43812</v>
      </c>
      <c r="C414" s="74">
        <f t="shared" si="162"/>
        <v>0</v>
      </c>
      <c r="D414" s="73">
        <f t="shared" si="163"/>
        <v>0</v>
      </c>
      <c r="E414" s="46" t="str">
        <f>IF($D414,IF($D415,Analiza_Całość!C414/Analiza_Całość!C415*E415,100),"")</f>
        <v/>
      </c>
      <c r="F414" s="45" t="str">
        <f>IF($D414,IF($D415,Analiza_Całość!D414/Analiza_Całość!D415*F415,100),"")</f>
        <v/>
      </c>
      <c r="G414" s="41" t="str">
        <f t="shared" si="164"/>
        <v/>
      </c>
      <c r="H414" s="44" t="str">
        <f>IF($C414,Analiza_Całość!F414,"")</f>
        <v/>
      </c>
      <c r="I414" s="43" t="str">
        <f>IF($C414,Analiza_Całość!G414,"")</f>
        <v/>
      </c>
      <c r="J414" s="42" t="str">
        <f t="shared" si="165"/>
        <v/>
      </c>
      <c r="K414" s="41" t="str">
        <f>IF($D414,Analiza_Całość!I414,"")</f>
        <v/>
      </c>
      <c r="L414" s="40" t="str">
        <f>IF($D414,Analiza_Całość!J414,"")</f>
        <v/>
      </c>
      <c r="M414" s="17" t="str">
        <f>IF($D414,Analiza_Całość!K414,"")</f>
        <v/>
      </c>
      <c r="N414" s="39" t="str">
        <f>IF($D414,Analiza_Całość!L414,"")</f>
        <v/>
      </c>
    </row>
    <row r="415" spans="2:14" x14ac:dyDescent="0.3">
      <c r="B415" s="21">
        <f>BETAW20T!B414</f>
        <v>43811</v>
      </c>
      <c r="C415" s="74">
        <f t="shared" si="162"/>
        <v>0</v>
      </c>
      <c r="D415" s="73">
        <f t="shared" si="163"/>
        <v>0</v>
      </c>
      <c r="E415" s="46" t="str">
        <f>IF($D415,IF($D416,Analiza_Całość!C415/Analiza_Całość!C416*E416,100),"")</f>
        <v/>
      </c>
      <c r="F415" s="45" t="str">
        <f>IF($D415,IF($D416,Analiza_Całość!D415/Analiza_Całość!D416*F416,100),"")</f>
        <v/>
      </c>
      <c r="G415" s="41" t="str">
        <f t="shared" si="164"/>
        <v/>
      </c>
      <c r="H415" s="44" t="str">
        <f>IF($C415,Analiza_Całość!F415,"")</f>
        <v/>
      </c>
      <c r="I415" s="43" t="str">
        <f>IF($C415,Analiza_Całość!G415,"")</f>
        <v/>
      </c>
      <c r="J415" s="42" t="str">
        <f t="shared" si="165"/>
        <v/>
      </c>
      <c r="K415" s="41" t="str">
        <f>IF($D415,Analiza_Całość!I415,"")</f>
        <v/>
      </c>
      <c r="L415" s="40" t="str">
        <f>IF($D415,Analiza_Całość!J415,"")</f>
        <v/>
      </c>
      <c r="M415" s="17" t="str">
        <f>IF($D415,Analiza_Całość!K415,"")</f>
        <v/>
      </c>
      <c r="N415" s="39" t="str">
        <f>IF($D415,Analiza_Całość!L415,"")</f>
        <v/>
      </c>
    </row>
    <row r="416" spans="2:14" x14ac:dyDescent="0.3">
      <c r="B416" s="21">
        <f>BETAW20T!B415</f>
        <v>43810</v>
      </c>
      <c r="C416" s="74">
        <f t="shared" si="162"/>
        <v>0</v>
      </c>
      <c r="D416" s="73">
        <f t="shared" si="163"/>
        <v>0</v>
      </c>
      <c r="E416" s="46" t="str">
        <f>IF($D416,IF($D417,Analiza_Całość!C416/Analiza_Całość!C417*E417,100),"")</f>
        <v/>
      </c>
      <c r="F416" s="45" t="str">
        <f>IF($D416,IF($D417,Analiza_Całość!D416/Analiza_Całość!D417*F417,100),"")</f>
        <v/>
      </c>
      <c r="G416" s="41" t="str">
        <f t="shared" si="164"/>
        <v/>
      </c>
      <c r="H416" s="44" t="str">
        <f>IF($C416,Analiza_Całość!F416,"")</f>
        <v/>
      </c>
      <c r="I416" s="43" t="str">
        <f>IF($C416,Analiza_Całość!G416,"")</f>
        <v/>
      </c>
      <c r="J416" s="42" t="str">
        <f t="shared" si="165"/>
        <v/>
      </c>
      <c r="K416" s="41" t="str">
        <f>IF($D416,Analiza_Całość!I416,"")</f>
        <v/>
      </c>
      <c r="L416" s="40" t="str">
        <f>IF($D416,Analiza_Całość!J416,"")</f>
        <v/>
      </c>
      <c r="M416" s="17" t="str">
        <f>IF($D416,Analiza_Całość!K416,"")</f>
        <v/>
      </c>
      <c r="N416" s="39" t="str">
        <f>IF($D416,Analiza_Całość!L416,"")</f>
        <v/>
      </c>
    </row>
    <row r="417" spans="2:14" x14ac:dyDescent="0.3">
      <c r="B417" s="21">
        <f>BETAW20T!B416</f>
        <v>43809</v>
      </c>
      <c r="C417" s="74">
        <f t="shared" si="162"/>
        <v>0</v>
      </c>
      <c r="D417" s="73">
        <f t="shared" si="163"/>
        <v>0</v>
      </c>
      <c r="E417" s="46" t="str">
        <f>IF($D417,IF($D418,Analiza_Całość!C417/Analiza_Całość!C418*E418,100),"")</f>
        <v/>
      </c>
      <c r="F417" s="45" t="str">
        <f>IF($D417,IF($D418,Analiza_Całość!D417/Analiza_Całość!D418*F418,100),"")</f>
        <v/>
      </c>
      <c r="G417" s="41" t="str">
        <f t="shared" si="164"/>
        <v/>
      </c>
      <c r="H417" s="44" t="str">
        <f>IF($C417,Analiza_Całość!F417,"")</f>
        <v/>
      </c>
      <c r="I417" s="43" t="str">
        <f>IF($C417,Analiza_Całość!G417,"")</f>
        <v/>
      </c>
      <c r="J417" s="42" t="str">
        <f t="shared" si="165"/>
        <v/>
      </c>
      <c r="K417" s="41" t="str">
        <f>IF($D417,Analiza_Całość!I417,"")</f>
        <v/>
      </c>
      <c r="L417" s="40" t="str">
        <f>IF($D417,Analiza_Całość!J417,"")</f>
        <v/>
      </c>
      <c r="M417" s="17" t="str">
        <f>IF($D417,Analiza_Całość!K417,"")</f>
        <v/>
      </c>
      <c r="N417" s="39" t="str">
        <f>IF($D417,Analiza_Całość!L417,"")</f>
        <v/>
      </c>
    </row>
    <row r="418" spans="2:14" x14ac:dyDescent="0.3">
      <c r="B418" s="21">
        <f>BETAW20T!B417</f>
        <v>43808</v>
      </c>
      <c r="C418" s="74">
        <f t="shared" si="162"/>
        <v>0</v>
      </c>
      <c r="D418" s="73">
        <f t="shared" si="163"/>
        <v>0</v>
      </c>
      <c r="E418" s="46" t="str">
        <f>IF($D418,IF($D419,Analiza_Całość!C418/Analiza_Całość!C419*E419,100),"")</f>
        <v/>
      </c>
      <c r="F418" s="45" t="str">
        <f>IF($D418,IF($D419,Analiza_Całość!D418/Analiza_Całość!D419*F419,100),"")</f>
        <v/>
      </c>
      <c r="G418" s="41" t="str">
        <f t="shared" si="164"/>
        <v/>
      </c>
      <c r="H418" s="44" t="str">
        <f>IF($C418,Analiza_Całość!F418,"")</f>
        <v/>
      </c>
      <c r="I418" s="43" t="str">
        <f>IF($C418,Analiza_Całość!G418,"")</f>
        <v/>
      </c>
      <c r="J418" s="42" t="str">
        <f t="shared" si="165"/>
        <v/>
      </c>
      <c r="K418" s="41" t="str">
        <f>IF($D418,Analiza_Całość!I418,"")</f>
        <v/>
      </c>
      <c r="L418" s="40" t="str">
        <f>IF($D418,Analiza_Całość!J418,"")</f>
        <v/>
      </c>
      <c r="M418" s="17" t="str">
        <f>IF($D418,Analiza_Całość!K418,"")</f>
        <v/>
      </c>
      <c r="N418" s="39" t="str">
        <f>IF($D418,Analiza_Całość!L418,"")</f>
        <v/>
      </c>
    </row>
    <row r="419" spans="2:14" x14ac:dyDescent="0.3">
      <c r="B419" s="21">
        <f>BETAW20T!B418</f>
        <v>43805</v>
      </c>
      <c r="C419" s="74">
        <f t="shared" si="162"/>
        <v>0</v>
      </c>
      <c r="D419" s="73">
        <f t="shared" si="163"/>
        <v>0</v>
      </c>
      <c r="E419" s="46" t="str">
        <f>IF($D419,IF($D420,Analiza_Całość!C419/Analiza_Całość!C420*E420,100),"")</f>
        <v/>
      </c>
      <c r="F419" s="45" t="str">
        <f>IF($D419,IF($D420,Analiza_Całość!D419/Analiza_Całość!D420*F420,100),"")</f>
        <v/>
      </c>
      <c r="G419" s="41" t="str">
        <f t="shared" si="164"/>
        <v/>
      </c>
      <c r="H419" s="44" t="str">
        <f>IF($C419,Analiza_Całość!F419,"")</f>
        <v/>
      </c>
      <c r="I419" s="43" t="str">
        <f>IF($C419,Analiza_Całość!G419,"")</f>
        <v/>
      </c>
      <c r="J419" s="42" t="str">
        <f t="shared" si="165"/>
        <v/>
      </c>
      <c r="K419" s="41" t="str">
        <f>IF($D419,Analiza_Całość!I419,"")</f>
        <v/>
      </c>
      <c r="L419" s="40" t="str">
        <f>IF($D419,Analiza_Całość!J419,"")</f>
        <v/>
      </c>
      <c r="M419" s="17" t="str">
        <f>IF($D419,Analiza_Całość!K419,"")</f>
        <v/>
      </c>
      <c r="N419" s="39" t="str">
        <f>IF($D419,Analiza_Całość!L419,"")</f>
        <v/>
      </c>
    </row>
    <row r="420" spans="2:14" x14ac:dyDescent="0.3">
      <c r="B420" s="21">
        <f>BETAW20T!B419</f>
        <v>43804</v>
      </c>
      <c r="C420" s="74">
        <f t="shared" si="162"/>
        <v>0</v>
      </c>
      <c r="D420" s="73">
        <f t="shared" si="163"/>
        <v>0</v>
      </c>
      <c r="E420" s="46" t="str">
        <f>IF($D420,IF($D421,Analiza_Całość!C420/Analiza_Całość!C421*E421,100),"")</f>
        <v/>
      </c>
      <c r="F420" s="45" t="str">
        <f>IF($D420,IF($D421,Analiza_Całość!D420/Analiza_Całość!D421*F421,100),"")</f>
        <v/>
      </c>
      <c r="G420" s="41" t="str">
        <f t="shared" si="164"/>
        <v/>
      </c>
      <c r="H420" s="44" t="str">
        <f>IF($C420,Analiza_Całość!F420,"")</f>
        <v/>
      </c>
      <c r="I420" s="43" t="str">
        <f>IF($C420,Analiza_Całość!G420,"")</f>
        <v/>
      </c>
      <c r="J420" s="42" t="str">
        <f t="shared" si="165"/>
        <v/>
      </c>
      <c r="K420" s="41" t="str">
        <f>IF($D420,Analiza_Całość!I420,"")</f>
        <v/>
      </c>
      <c r="L420" s="40" t="str">
        <f>IF($D420,Analiza_Całość!J420,"")</f>
        <v/>
      </c>
      <c r="M420" s="17" t="str">
        <f>IF($D420,Analiza_Całość!K420,"")</f>
        <v/>
      </c>
      <c r="N420" s="39" t="str">
        <f>IF($D420,Analiza_Całość!L420,"")</f>
        <v/>
      </c>
    </row>
    <row r="421" spans="2:14" x14ac:dyDescent="0.3">
      <c r="B421" s="21">
        <f>BETAW20T!B420</f>
        <v>43803</v>
      </c>
      <c r="C421" s="74">
        <f t="shared" si="162"/>
        <v>0</v>
      </c>
      <c r="D421" s="73">
        <f t="shared" si="163"/>
        <v>0</v>
      </c>
      <c r="E421" s="46" t="str">
        <f>IF($D421,IF($D422,Analiza_Całość!C421/Analiza_Całość!C422*E422,100),"")</f>
        <v/>
      </c>
      <c r="F421" s="45" t="str">
        <f>IF($D421,IF($D422,Analiza_Całość!D421/Analiza_Całość!D422*F422,100),"")</f>
        <v/>
      </c>
      <c r="G421" s="41" t="str">
        <f t="shared" si="164"/>
        <v/>
      </c>
      <c r="H421" s="44" t="str">
        <f>IF($C421,Analiza_Całość!F421,"")</f>
        <v/>
      </c>
      <c r="I421" s="43" t="str">
        <f>IF($C421,Analiza_Całość!G421,"")</f>
        <v/>
      </c>
      <c r="J421" s="42" t="str">
        <f t="shared" si="165"/>
        <v/>
      </c>
      <c r="K421" s="41" t="str">
        <f>IF($D421,Analiza_Całość!I421,"")</f>
        <v/>
      </c>
      <c r="L421" s="40" t="str">
        <f>IF($D421,Analiza_Całość!J421,"")</f>
        <v/>
      </c>
      <c r="M421" s="17" t="str">
        <f>IF($D421,Analiza_Całość!K421,"")</f>
        <v/>
      </c>
      <c r="N421" s="39" t="str">
        <f>IF($D421,Analiza_Całość!L421,"")</f>
        <v/>
      </c>
    </row>
    <row r="422" spans="2:14" x14ac:dyDescent="0.3">
      <c r="B422" s="21">
        <f>BETAW20T!B421</f>
        <v>43802</v>
      </c>
      <c r="C422" s="74">
        <f t="shared" si="162"/>
        <v>0</v>
      </c>
      <c r="D422" s="73">
        <f t="shared" si="163"/>
        <v>0</v>
      </c>
      <c r="E422" s="46" t="str">
        <f>IF($D422,IF($D423,Analiza_Całość!C422/Analiza_Całość!C423*E423,100),"")</f>
        <v/>
      </c>
      <c r="F422" s="45" t="str">
        <f>IF($D422,IF($D423,Analiza_Całość!D422/Analiza_Całość!D423*F423,100),"")</f>
        <v/>
      </c>
      <c r="G422" s="41" t="str">
        <f t="shared" si="164"/>
        <v/>
      </c>
      <c r="H422" s="44" t="str">
        <f>IF($C422,Analiza_Całość!F422,"")</f>
        <v/>
      </c>
      <c r="I422" s="43" t="str">
        <f>IF($C422,Analiza_Całość!G422,"")</f>
        <v/>
      </c>
      <c r="J422" s="42" t="str">
        <f t="shared" si="165"/>
        <v/>
      </c>
      <c r="K422" s="41" t="str">
        <f>IF($D422,Analiza_Całość!I422,"")</f>
        <v/>
      </c>
      <c r="L422" s="40" t="str">
        <f>IF($D422,Analiza_Całość!J422,"")</f>
        <v/>
      </c>
      <c r="M422" s="17" t="str">
        <f>IF($D422,Analiza_Całość!K422,"")</f>
        <v/>
      </c>
      <c r="N422" s="39" t="str">
        <f>IF($D422,Analiza_Całość!L422,"")</f>
        <v/>
      </c>
    </row>
    <row r="423" spans="2:14" x14ac:dyDescent="0.3">
      <c r="B423" s="21">
        <f>BETAW20T!B422</f>
        <v>43801</v>
      </c>
      <c r="C423" s="74">
        <f t="shared" si="162"/>
        <v>0</v>
      </c>
      <c r="D423" s="73">
        <f t="shared" si="163"/>
        <v>0</v>
      </c>
      <c r="E423" s="46" t="str">
        <f>IF($D423,IF($D424,Analiza_Całość!C423/Analiza_Całość!C424*E424,100),"")</f>
        <v/>
      </c>
      <c r="F423" s="45" t="str">
        <f>IF($D423,IF($D424,Analiza_Całość!D423/Analiza_Całość!D424*F424,100),"")</f>
        <v/>
      </c>
      <c r="G423" s="41" t="str">
        <f t="shared" si="164"/>
        <v/>
      </c>
      <c r="H423" s="44" t="str">
        <f>IF($C423,Analiza_Całość!F423,"")</f>
        <v/>
      </c>
      <c r="I423" s="43" t="str">
        <f>IF($C423,Analiza_Całość!G423,"")</f>
        <v/>
      </c>
      <c r="J423" s="42" t="str">
        <f t="shared" si="165"/>
        <v/>
      </c>
      <c r="K423" s="41" t="str">
        <f>IF($D423,Analiza_Całość!I423,"")</f>
        <v/>
      </c>
      <c r="L423" s="40" t="str">
        <f>IF($D423,Analiza_Całość!J423,"")</f>
        <v/>
      </c>
      <c r="M423" s="17" t="str">
        <f>IF($D423,Analiza_Całość!K423,"")</f>
        <v/>
      </c>
      <c r="N423" s="39" t="str">
        <f>IF($D423,Analiza_Całość!L423,"")</f>
        <v/>
      </c>
    </row>
    <row r="424" spans="2:14" x14ac:dyDescent="0.3">
      <c r="B424" s="21">
        <f>BETAW20T!B423</f>
        <v>43798</v>
      </c>
      <c r="C424" s="74">
        <f t="shared" si="162"/>
        <v>0</v>
      </c>
      <c r="D424" s="73">
        <f t="shared" si="163"/>
        <v>0</v>
      </c>
      <c r="E424" s="46" t="str">
        <f>IF($D424,IF($D425,Analiza_Całość!C424/Analiza_Całość!C425*E425,100),"")</f>
        <v/>
      </c>
      <c r="F424" s="45" t="str">
        <f>IF($D424,IF($D425,Analiza_Całość!D424/Analiza_Całość!D425*F425,100),"")</f>
        <v/>
      </c>
      <c r="G424" s="41" t="str">
        <f t="shared" si="164"/>
        <v/>
      </c>
      <c r="H424" s="44" t="str">
        <f>IF($C424,Analiza_Całość!F424,"")</f>
        <v/>
      </c>
      <c r="I424" s="43" t="str">
        <f>IF($C424,Analiza_Całość!G424,"")</f>
        <v/>
      </c>
      <c r="J424" s="42" t="str">
        <f t="shared" si="165"/>
        <v/>
      </c>
      <c r="K424" s="41" t="str">
        <f>IF($D424,Analiza_Całość!I424,"")</f>
        <v/>
      </c>
      <c r="L424" s="40" t="str">
        <f>IF($D424,Analiza_Całość!J424,"")</f>
        <v/>
      </c>
      <c r="M424" s="17" t="str">
        <f>IF($D424,Analiza_Całość!K424,"")</f>
        <v/>
      </c>
      <c r="N424" s="39" t="str">
        <f>IF($D424,Analiza_Całość!L424,"")</f>
        <v/>
      </c>
    </row>
    <row r="425" spans="2:14" x14ac:dyDescent="0.3">
      <c r="B425" s="21">
        <f>BETAW20T!B424</f>
        <v>43797</v>
      </c>
      <c r="C425" s="74">
        <f t="shared" si="162"/>
        <v>0</v>
      </c>
      <c r="D425" s="73">
        <f t="shared" si="163"/>
        <v>0</v>
      </c>
      <c r="E425" s="46" t="str">
        <f>IF($D425,IF($D426,Analiza_Całość!C425/Analiza_Całość!C426*E426,100),"")</f>
        <v/>
      </c>
      <c r="F425" s="45" t="str">
        <f>IF($D425,IF($D426,Analiza_Całość!D425/Analiza_Całość!D426*F426,100),"")</f>
        <v/>
      </c>
      <c r="G425" s="41" t="str">
        <f t="shared" si="164"/>
        <v/>
      </c>
      <c r="H425" s="44" t="str">
        <f>IF($C425,Analiza_Całość!F425,"")</f>
        <v/>
      </c>
      <c r="I425" s="43" t="str">
        <f>IF($C425,Analiza_Całość!G425,"")</f>
        <v/>
      </c>
      <c r="J425" s="42" t="str">
        <f t="shared" si="165"/>
        <v/>
      </c>
      <c r="K425" s="41" t="str">
        <f>IF($D425,Analiza_Całość!I425,"")</f>
        <v/>
      </c>
      <c r="L425" s="40" t="str">
        <f>IF($D425,Analiza_Całość!J425,"")</f>
        <v/>
      </c>
      <c r="M425" s="17" t="str">
        <f>IF($D425,Analiza_Całość!K425,"")</f>
        <v/>
      </c>
      <c r="N425" s="39" t="str">
        <f>IF($D425,Analiza_Całość!L425,"")</f>
        <v/>
      </c>
    </row>
    <row r="426" spans="2:14" x14ac:dyDescent="0.3">
      <c r="B426" s="21">
        <f>BETAW20T!B425</f>
        <v>43796</v>
      </c>
      <c r="C426" s="74">
        <f t="shared" si="162"/>
        <v>0</v>
      </c>
      <c r="D426" s="73">
        <f t="shared" si="163"/>
        <v>0</v>
      </c>
      <c r="E426" s="46" t="str">
        <f>IF($D426,IF($D427,Analiza_Całość!C426/Analiza_Całość!C427*E427,100),"")</f>
        <v/>
      </c>
      <c r="F426" s="45" t="str">
        <f>IF($D426,IF($D427,Analiza_Całość!D426/Analiza_Całość!D427*F427,100),"")</f>
        <v/>
      </c>
      <c r="G426" s="41" t="str">
        <f t="shared" si="164"/>
        <v/>
      </c>
      <c r="H426" s="44" t="str">
        <f>IF($C426,Analiza_Całość!F426,"")</f>
        <v/>
      </c>
      <c r="I426" s="43" t="str">
        <f>IF($C426,Analiza_Całość!G426,"")</f>
        <v/>
      </c>
      <c r="J426" s="42" t="str">
        <f t="shared" si="165"/>
        <v/>
      </c>
      <c r="K426" s="41" t="str">
        <f>IF($D426,Analiza_Całość!I426,"")</f>
        <v/>
      </c>
      <c r="L426" s="40" t="str">
        <f>IF($D426,Analiza_Całość!J426,"")</f>
        <v/>
      </c>
      <c r="M426" s="17" t="str">
        <f>IF($D426,Analiza_Całość!K426,"")</f>
        <v/>
      </c>
      <c r="N426" s="39" t="str">
        <f>IF($D426,Analiza_Całość!L426,"")</f>
        <v/>
      </c>
    </row>
    <row r="427" spans="2:14" x14ac:dyDescent="0.3">
      <c r="B427" s="21">
        <f>BETAW20T!B426</f>
        <v>43795</v>
      </c>
      <c r="C427" s="74">
        <f t="shared" si="162"/>
        <v>0</v>
      </c>
      <c r="D427" s="73">
        <f t="shared" si="163"/>
        <v>0</v>
      </c>
      <c r="E427" s="46" t="str">
        <f>IF($D427,IF($D428,Analiza_Całość!C427/Analiza_Całość!C428*E428,100),"")</f>
        <v/>
      </c>
      <c r="F427" s="45" t="str">
        <f>IF($D427,IF($D428,Analiza_Całość!D427/Analiza_Całość!D428*F428,100),"")</f>
        <v/>
      </c>
      <c r="G427" s="41" t="str">
        <f t="shared" si="164"/>
        <v/>
      </c>
      <c r="H427" s="44" t="str">
        <f>IF($C427,Analiza_Całość!F427,"")</f>
        <v/>
      </c>
      <c r="I427" s="43" t="str">
        <f>IF($C427,Analiza_Całość!G427,"")</f>
        <v/>
      </c>
      <c r="J427" s="42" t="str">
        <f t="shared" si="165"/>
        <v/>
      </c>
      <c r="K427" s="41" t="str">
        <f>IF($D427,Analiza_Całość!I427,"")</f>
        <v/>
      </c>
      <c r="L427" s="40" t="str">
        <f>IF($D427,Analiza_Całość!J427,"")</f>
        <v/>
      </c>
      <c r="M427" s="17" t="str">
        <f>IF($D427,Analiza_Całość!K427,"")</f>
        <v/>
      </c>
      <c r="N427" s="39" t="str">
        <f>IF($D427,Analiza_Całość!L427,"")</f>
        <v/>
      </c>
    </row>
    <row r="428" spans="2:14" x14ac:dyDescent="0.3">
      <c r="B428" s="21">
        <f>BETAW20T!B427</f>
        <v>43794</v>
      </c>
      <c r="C428" s="74">
        <f t="shared" si="162"/>
        <v>0</v>
      </c>
      <c r="D428" s="73">
        <f t="shared" si="163"/>
        <v>0</v>
      </c>
      <c r="E428" s="46" t="str">
        <f>IF($D428,IF($D429,Analiza_Całość!C428/Analiza_Całość!C429*E429,100),"")</f>
        <v/>
      </c>
      <c r="F428" s="45" t="str">
        <f>IF($D428,IF($D429,Analiza_Całość!D428/Analiza_Całość!D429*F429,100),"")</f>
        <v/>
      </c>
      <c r="G428" s="41" t="str">
        <f t="shared" si="164"/>
        <v/>
      </c>
      <c r="H428" s="44" t="str">
        <f>IF($C428,Analiza_Całość!F428,"")</f>
        <v/>
      </c>
      <c r="I428" s="43" t="str">
        <f>IF($C428,Analiza_Całość!G428,"")</f>
        <v/>
      </c>
      <c r="J428" s="42" t="str">
        <f t="shared" si="165"/>
        <v/>
      </c>
      <c r="K428" s="41" t="str">
        <f>IF($D428,Analiza_Całość!I428,"")</f>
        <v/>
      </c>
      <c r="L428" s="40" t="str">
        <f>IF($D428,Analiza_Całość!J428,"")</f>
        <v/>
      </c>
      <c r="M428" s="17" t="str">
        <f>IF($D428,Analiza_Całość!K428,"")</f>
        <v/>
      </c>
      <c r="N428" s="39" t="str">
        <f>IF($D428,Analiza_Całość!L428,"")</f>
        <v/>
      </c>
    </row>
    <row r="429" spans="2:14" x14ac:dyDescent="0.3">
      <c r="B429" s="21">
        <f>BETAW20T!B428</f>
        <v>43791</v>
      </c>
      <c r="C429" s="74">
        <f t="shared" si="162"/>
        <v>0</v>
      </c>
      <c r="D429" s="73">
        <f t="shared" si="163"/>
        <v>0</v>
      </c>
      <c r="E429" s="46" t="str">
        <f>IF($D429,IF($D430,Analiza_Całość!C429/Analiza_Całość!C430*E430,100),"")</f>
        <v/>
      </c>
      <c r="F429" s="45" t="str">
        <f>IF($D429,IF($D430,Analiza_Całość!D429/Analiza_Całość!D430*F430,100),"")</f>
        <v/>
      </c>
      <c r="G429" s="41" t="str">
        <f t="shared" si="164"/>
        <v/>
      </c>
      <c r="H429" s="44" t="str">
        <f>IF($C429,Analiza_Całość!F429,"")</f>
        <v/>
      </c>
      <c r="I429" s="43" t="str">
        <f>IF($C429,Analiza_Całość!G429,"")</f>
        <v/>
      </c>
      <c r="J429" s="42" t="str">
        <f t="shared" si="165"/>
        <v/>
      </c>
      <c r="K429" s="41" t="str">
        <f>IF($D429,Analiza_Całość!I429,"")</f>
        <v/>
      </c>
      <c r="L429" s="40" t="str">
        <f>IF($D429,Analiza_Całość!J429,"")</f>
        <v/>
      </c>
      <c r="M429" s="17" t="str">
        <f>IF($D429,Analiza_Całość!K429,"")</f>
        <v/>
      </c>
      <c r="N429" s="39" t="str">
        <f>IF($D429,Analiza_Całość!L429,"")</f>
        <v/>
      </c>
    </row>
    <row r="430" spans="2:14" x14ac:dyDescent="0.3">
      <c r="B430" s="21">
        <f>BETAW20T!B429</f>
        <v>43790</v>
      </c>
      <c r="C430" s="74">
        <f t="shared" si="162"/>
        <v>0</v>
      </c>
      <c r="D430" s="73">
        <f t="shared" si="163"/>
        <v>0</v>
      </c>
      <c r="E430" s="46" t="str">
        <f>IF($D430,IF($D431,Analiza_Całość!C430/Analiza_Całość!C431*E431,100),"")</f>
        <v/>
      </c>
      <c r="F430" s="45" t="str">
        <f>IF($D430,IF($D431,Analiza_Całość!D430/Analiza_Całość!D431*F431,100),"")</f>
        <v/>
      </c>
      <c r="G430" s="41" t="str">
        <f t="shared" si="164"/>
        <v/>
      </c>
      <c r="H430" s="44" t="str">
        <f>IF($C430,Analiza_Całość!F430,"")</f>
        <v/>
      </c>
      <c r="I430" s="43" t="str">
        <f>IF($C430,Analiza_Całość!G430,"")</f>
        <v/>
      </c>
      <c r="J430" s="42" t="str">
        <f t="shared" si="165"/>
        <v/>
      </c>
      <c r="K430" s="41" t="str">
        <f>IF($D430,Analiza_Całość!I430,"")</f>
        <v/>
      </c>
      <c r="L430" s="40" t="str">
        <f>IF($D430,Analiza_Całość!J430,"")</f>
        <v/>
      </c>
      <c r="M430" s="17" t="str">
        <f>IF($D430,Analiza_Całość!K430,"")</f>
        <v/>
      </c>
      <c r="N430" s="39" t="str">
        <f>IF($D430,Analiza_Całość!L430,"")</f>
        <v/>
      </c>
    </row>
    <row r="431" spans="2:14" x14ac:dyDescent="0.3">
      <c r="B431" s="21">
        <f>BETAW20T!B430</f>
        <v>43789</v>
      </c>
      <c r="C431" s="74">
        <f t="shared" si="162"/>
        <v>0</v>
      </c>
      <c r="D431" s="73">
        <f t="shared" si="163"/>
        <v>0</v>
      </c>
      <c r="E431" s="46" t="str">
        <f>IF($D431,IF($D432,Analiza_Całość!C431/Analiza_Całość!C432*E432,100),"")</f>
        <v/>
      </c>
      <c r="F431" s="45" t="str">
        <f>IF($D431,IF($D432,Analiza_Całość!D431/Analiza_Całość!D432*F432,100),"")</f>
        <v/>
      </c>
      <c r="G431" s="41" t="str">
        <f t="shared" si="164"/>
        <v/>
      </c>
      <c r="H431" s="44" t="str">
        <f>IF($C431,Analiza_Całość!F431,"")</f>
        <v/>
      </c>
      <c r="I431" s="43" t="str">
        <f>IF($C431,Analiza_Całość!G431,"")</f>
        <v/>
      </c>
      <c r="J431" s="42" t="str">
        <f t="shared" si="165"/>
        <v/>
      </c>
      <c r="K431" s="41" t="str">
        <f>IF($D431,Analiza_Całość!I431,"")</f>
        <v/>
      </c>
      <c r="L431" s="40" t="str">
        <f>IF($D431,Analiza_Całość!J431,"")</f>
        <v/>
      </c>
      <c r="M431" s="17" t="str">
        <f>IF($D431,Analiza_Całość!K431,"")</f>
        <v/>
      </c>
      <c r="N431" s="39" t="str">
        <f>IF($D431,Analiza_Całość!L431,"")</f>
        <v/>
      </c>
    </row>
    <row r="432" spans="2:14" x14ac:dyDescent="0.3">
      <c r="B432" s="21">
        <f>BETAW20T!B431</f>
        <v>43788</v>
      </c>
      <c r="C432" s="74">
        <f t="shared" si="162"/>
        <v>0</v>
      </c>
      <c r="D432" s="73">
        <f t="shared" si="163"/>
        <v>0</v>
      </c>
      <c r="E432" s="46" t="str">
        <f>IF($D432,IF($D433,Analiza_Całość!C432/Analiza_Całość!C433*E433,100),"")</f>
        <v/>
      </c>
      <c r="F432" s="45" t="str">
        <f>IF($D432,IF($D433,Analiza_Całość!D432/Analiza_Całość!D433*F433,100),"")</f>
        <v/>
      </c>
      <c r="G432" s="41" t="str">
        <f t="shared" si="164"/>
        <v/>
      </c>
      <c r="H432" s="44" t="str">
        <f>IF($C432,Analiza_Całość!F432,"")</f>
        <v/>
      </c>
      <c r="I432" s="43" t="str">
        <f>IF($C432,Analiza_Całość!G432,"")</f>
        <v/>
      </c>
      <c r="J432" s="42" t="str">
        <f t="shared" si="165"/>
        <v/>
      </c>
      <c r="K432" s="41" t="str">
        <f>IF($D432,Analiza_Całość!I432,"")</f>
        <v/>
      </c>
      <c r="L432" s="40" t="str">
        <f>IF($D432,Analiza_Całość!J432,"")</f>
        <v/>
      </c>
      <c r="M432" s="17" t="str">
        <f>IF($D432,Analiza_Całość!K432,"")</f>
        <v/>
      </c>
      <c r="N432" s="39" t="str">
        <f>IF($D432,Analiza_Całość!L432,"")</f>
        <v/>
      </c>
    </row>
    <row r="433" spans="2:14" x14ac:dyDescent="0.3">
      <c r="B433" s="21">
        <f>BETAW20T!B432</f>
        <v>43787</v>
      </c>
      <c r="C433" s="74">
        <f t="shared" si="162"/>
        <v>0</v>
      </c>
      <c r="D433" s="73">
        <f t="shared" si="163"/>
        <v>0</v>
      </c>
      <c r="E433" s="46" t="str">
        <f>IF($D433,IF($D434,Analiza_Całość!C433/Analiza_Całość!C434*E434,100),"")</f>
        <v/>
      </c>
      <c r="F433" s="45" t="str">
        <f>IF($D433,IF($D434,Analiza_Całość!D433/Analiza_Całość!D434*F434,100),"")</f>
        <v/>
      </c>
      <c r="G433" s="41" t="str">
        <f t="shared" si="164"/>
        <v/>
      </c>
      <c r="H433" s="44" t="str">
        <f>IF($C433,Analiza_Całość!F433,"")</f>
        <v/>
      </c>
      <c r="I433" s="43" t="str">
        <f>IF($C433,Analiza_Całość!G433,"")</f>
        <v/>
      </c>
      <c r="J433" s="42" t="str">
        <f t="shared" si="165"/>
        <v/>
      </c>
      <c r="K433" s="41" t="str">
        <f>IF($D433,Analiza_Całość!I433,"")</f>
        <v/>
      </c>
      <c r="L433" s="40" t="str">
        <f>IF($D433,Analiza_Całość!J433,"")</f>
        <v/>
      </c>
      <c r="M433" s="17" t="str">
        <f>IF($D433,Analiza_Całość!K433,"")</f>
        <v/>
      </c>
      <c r="N433" s="39" t="str">
        <f>IF($D433,Analiza_Całość!L433,"")</f>
        <v/>
      </c>
    </row>
    <row r="434" spans="2:14" x14ac:dyDescent="0.3">
      <c r="B434" s="21">
        <f>BETAW20T!B433</f>
        <v>43784</v>
      </c>
      <c r="C434" s="74">
        <f t="shared" si="162"/>
        <v>0</v>
      </c>
      <c r="D434" s="73">
        <f t="shared" si="163"/>
        <v>0</v>
      </c>
      <c r="E434" s="46" t="str">
        <f>IF($D434,IF($D435,Analiza_Całość!C434/Analiza_Całość!C435*E435,100),"")</f>
        <v/>
      </c>
      <c r="F434" s="45" t="str">
        <f>IF($D434,IF($D435,Analiza_Całość!D434/Analiza_Całość!D435*F435,100),"")</f>
        <v/>
      </c>
      <c r="G434" s="41" t="str">
        <f t="shared" si="164"/>
        <v/>
      </c>
      <c r="H434" s="44" t="str">
        <f>IF($C434,Analiza_Całość!F434,"")</f>
        <v/>
      </c>
      <c r="I434" s="43" t="str">
        <f>IF($C434,Analiza_Całość!G434,"")</f>
        <v/>
      </c>
      <c r="J434" s="42" t="str">
        <f t="shared" si="165"/>
        <v/>
      </c>
      <c r="K434" s="41" t="str">
        <f>IF($D434,Analiza_Całość!I434,"")</f>
        <v/>
      </c>
      <c r="L434" s="40" t="str">
        <f>IF($D434,Analiza_Całość!J434,"")</f>
        <v/>
      </c>
      <c r="M434" s="17" t="str">
        <f>IF($D434,Analiza_Całość!K434,"")</f>
        <v/>
      </c>
      <c r="N434" s="39" t="str">
        <f>IF($D434,Analiza_Całość!L434,"")</f>
        <v/>
      </c>
    </row>
    <row r="435" spans="2:14" x14ac:dyDescent="0.3">
      <c r="B435" s="21">
        <f>BETAW20T!B434</f>
        <v>43783</v>
      </c>
      <c r="C435" s="74">
        <f t="shared" si="162"/>
        <v>0</v>
      </c>
      <c r="D435" s="73">
        <f t="shared" si="163"/>
        <v>0</v>
      </c>
      <c r="E435" s="46" t="str">
        <f>IF($D435,IF($D436,Analiza_Całość!C435/Analiza_Całość!C436*E436,100),"")</f>
        <v/>
      </c>
      <c r="F435" s="45" t="str">
        <f>IF($D435,IF($D436,Analiza_Całość!D435/Analiza_Całość!D436*F436,100),"")</f>
        <v/>
      </c>
      <c r="G435" s="41" t="str">
        <f t="shared" si="164"/>
        <v/>
      </c>
      <c r="H435" s="44" t="str">
        <f>IF($C435,Analiza_Całość!F435,"")</f>
        <v/>
      </c>
      <c r="I435" s="43" t="str">
        <f>IF($C435,Analiza_Całość!G435,"")</f>
        <v/>
      </c>
      <c r="J435" s="42" t="str">
        <f t="shared" si="165"/>
        <v/>
      </c>
      <c r="K435" s="41" t="str">
        <f>IF($D435,Analiza_Całość!I435,"")</f>
        <v/>
      </c>
      <c r="L435" s="40" t="str">
        <f>IF($D435,Analiza_Całość!J435,"")</f>
        <v/>
      </c>
      <c r="M435" s="17" t="str">
        <f>IF($D435,Analiza_Całość!K435,"")</f>
        <v/>
      </c>
      <c r="N435" s="39" t="str">
        <f>IF($D435,Analiza_Całość!L435,"")</f>
        <v/>
      </c>
    </row>
    <row r="436" spans="2:14" x14ac:dyDescent="0.3">
      <c r="B436" s="21">
        <f>BETAW20T!B435</f>
        <v>43782</v>
      </c>
      <c r="C436" s="74">
        <f t="shared" si="162"/>
        <v>0</v>
      </c>
      <c r="D436" s="73">
        <f t="shared" si="163"/>
        <v>0</v>
      </c>
      <c r="E436" s="46" t="str">
        <f>IF($D436,IF($D437,Analiza_Całość!C436/Analiza_Całość!C437*E437,100),"")</f>
        <v/>
      </c>
      <c r="F436" s="45" t="str">
        <f>IF($D436,IF($D437,Analiza_Całość!D436/Analiza_Całość!D437*F437,100),"")</f>
        <v/>
      </c>
      <c r="G436" s="41" t="str">
        <f t="shared" si="164"/>
        <v/>
      </c>
      <c r="H436" s="44" t="str">
        <f>IF($C436,Analiza_Całość!F436,"")</f>
        <v/>
      </c>
      <c r="I436" s="43" t="str">
        <f>IF($C436,Analiza_Całość!G436,"")</f>
        <v/>
      </c>
      <c r="J436" s="42" t="str">
        <f t="shared" si="165"/>
        <v/>
      </c>
      <c r="K436" s="41" t="str">
        <f>IF($D436,Analiza_Całość!I436,"")</f>
        <v/>
      </c>
      <c r="L436" s="40" t="str">
        <f>IF($D436,Analiza_Całość!J436,"")</f>
        <v/>
      </c>
      <c r="M436" s="17" t="str">
        <f>IF($D436,Analiza_Całość!K436,"")</f>
        <v/>
      </c>
      <c r="N436" s="39" t="str">
        <f>IF($D436,Analiza_Całość!L436,"")</f>
        <v/>
      </c>
    </row>
    <row r="437" spans="2:14" x14ac:dyDescent="0.3">
      <c r="B437" s="21">
        <f>BETAW20T!B436</f>
        <v>43781</v>
      </c>
      <c r="C437" s="74">
        <f t="shared" si="162"/>
        <v>0</v>
      </c>
      <c r="D437" s="73">
        <f t="shared" si="163"/>
        <v>0</v>
      </c>
      <c r="E437" s="46" t="str">
        <f>IF($D437,IF($D438,Analiza_Całość!C437/Analiza_Całość!C438*E438,100),"")</f>
        <v/>
      </c>
      <c r="F437" s="45" t="str">
        <f>IF($D437,IF($D438,Analiza_Całość!D437/Analiza_Całość!D438*F438,100),"")</f>
        <v/>
      </c>
      <c r="G437" s="41" t="str">
        <f t="shared" si="164"/>
        <v/>
      </c>
      <c r="H437" s="44" t="str">
        <f>IF($C437,Analiza_Całość!F437,"")</f>
        <v/>
      </c>
      <c r="I437" s="43" t="str">
        <f>IF($C437,Analiza_Całość!G437,"")</f>
        <v/>
      </c>
      <c r="J437" s="42" t="str">
        <f t="shared" si="165"/>
        <v/>
      </c>
      <c r="K437" s="41" t="str">
        <f>IF($D437,Analiza_Całość!I437,"")</f>
        <v/>
      </c>
      <c r="L437" s="40" t="str">
        <f>IF($D437,Analiza_Całość!J437,"")</f>
        <v/>
      </c>
      <c r="M437" s="17" t="str">
        <f>IF($D437,Analiza_Całość!K437,"")</f>
        <v/>
      </c>
      <c r="N437" s="39" t="str">
        <f>IF($D437,Analiza_Całość!L437,"")</f>
        <v/>
      </c>
    </row>
    <row r="438" spans="2:14" x14ac:dyDescent="0.3">
      <c r="B438" s="21">
        <f>BETAW20T!B437</f>
        <v>43777</v>
      </c>
      <c r="C438" s="74">
        <f t="shared" si="162"/>
        <v>0</v>
      </c>
      <c r="D438" s="73">
        <f t="shared" si="163"/>
        <v>0</v>
      </c>
      <c r="E438" s="46" t="str">
        <f>IF($D438,IF($D439,Analiza_Całość!C438/Analiza_Całość!C439*E439,100),"")</f>
        <v/>
      </c>
      <c r="F438" s="45" t="str">
        <f>IF($D438,IF($D439,Analiza_Całość!D438/Analiza_Całość!D439*F439,100),"")</f>
        <v/>
      </c>
      <c r="G438" s="41" t="str">
        <f t="shared" si="164"/>
        <v/>
      </c>
      <c r="H438" s="44" t="str">
        <f>IF($C438,Analiza_Całość!F438,"")</f>
        <v/>
      </c>
      <c r="I438" s="43" t="str">
        <f>IF($C438,Analiza_Całość!G438,"")</f>
        <v/>
      </c>
      <c r="J438" s="42" t="str">
        <f t="shared" si="165"/>
        <v/>
      </c>
      <c r="K438" s="41" t="str">
        <f>IF($D438,Analiza_Całość!I438,"")</f>
        <v/>
      </c>
      <c r="L438" s="40" t="str">
        <f>IF($D438,Analiza_Całość!J438,"")</f>
        <v/>
      </c>
      <c r="M438" s="17" t="str">
        <f>IF($D438,Analiza_Całość!K438,"")</f>
        <v/>
      </c>
      <c r="N438" s="39" t="str">
        <f>IF($D438,Analiza_Całość!L438,"")</f>
        <v/>
      </c>
    </row>
    <row r="439" spans="2:14" x14ac:dyDescent="0.3">
      <c r="B439" s="21">
        <f>BETAW20T!B438</f>
        <v>43776</v>
      </c>
      <c r="C439" s="74">
        <f t="shared" si="162"/>
        <v>0</v>
      </c>
      <c r="D439" s="73">
        <f t="shared" si="163"/>
        <v>0</v>
      </c>
      <c r="E439" s="46" t="str">
        <f>IF($D439,IF($D440,Analiza_Całość!C439/Analiza_Całość!C440*E440,100),"")</f>
        <v/>
      </c>
      <c r="F439" s="45" t="str">
        <f>IF($D439,IF($D440,Analiza_Całość!D439/Analiza_Całość!D440*F440,100),"")</f>
        <v/>
      </c>
      <c r="G439" s="41" t="str">
        <f t="shared" si="164"/>
        <v/>
      </c>
      <c r="H439" s="44" t="str">
        <f>IF($C439,Analiza_Całość!F439,"")</f>
        <v/>
      </c>
      <c r="I439" s="43" t="str">
        <f>IF($C439,Analiza_Całość!G439,"")</f>
        <v/>
      </c>
      <c r="J439" s="42" t="str">
        <f t="shared" si="165"/>
        <v/>
      </c>
      <c r="K439" s="41" t="str">
        <f>IF($D439,Analiza_Całość!I439,"")</f>
        <v/>
      </c>
      <c r="L439" s="40" t="str">
        <f>IF($D439,Analiza_Całość!J439,"")</f>
        <v/>
      </c>
      <c r="M439" s="17" t="str">
        <f>IF($D439,Analiza_Całość!K439,"")</f>
        <v/>
      </c>
      <c r="N439" s="39" t="str">
        <f>IF($D439,Analiza_Całość!L439,"")</f>
        <v/>
      </c>
    </row>
    <row r="440" spans="2:14" x14ac:dyDescent="0.3">
      <c r="B440" s="21">
        <f>BETAW20T!B439</f>
        <v>43775</v>
      </c>
      <c r="C440" s="74">
        <f t="shared" si="162"/>
        <v>0</v>
      </c>
      <c r="D440" s="73">
        <f t="shared" si="163"/>
        <v>0</v>
      </c>
      <c r="E440" s="46" t="str">
        <f>IF($D440,IF($D441,Analiza_Całość!C440/Analiza_Całość!C441*E441,100),"")</f>
        <v/>
      </c>
      <c r="F440" s="45" t="str">
        <f>IF($D440,IF($D441,Analiza_Całość!D440/Analiza_Całość!D441*F441,100),"")</f>
        <v/>
      </c>
      <c r="G440" s="41" t="str">
        <f t="shared" si="164"/>
        <v/>
      </c>
      <c r="H440" s="44" t="str">
        <f>IF($C440,Analiza_Całość!F440,"")</f>
        <v/>
      </c>
      <c r="I440" s="43" t="str">
        <f>IF($C440,Analiza_Całość!G440,"")</f>
        <v/>
      </c>
      <c r="J440" s="42" t="str">
        <f t="shared" si="165"/>
        <v/>
      </c>
      <c r="K440" s="41" t="str">
        <f>IF($D440,Analiza_Całość!I440,"")</f>
        <v/>
      </c>
      <c r="L440" s="40" t="str">
        <f>IF($D440,Analiza_Całość!J440,"")</f>
        <v/>
      </c>
      <c r="M440" s="17" t="str">
        <f>IF($D440,Analiza_Całość!K440,"")</f>
        <v/>
      </c>
      <c r="N440" s="39" t="str">
        <f>IF($D440,Analiza_Całość!L440,"")</f>
        <v/>
      </c>
    </row>
    <row r="441" spans="2:14" x14ac:dyDescent="0.3">
      <c r="B441" s="21">
        <f>BETAW20T!B440</f>
        <v>43774</v>
      </c>
      <c r="C441" s="74">
        <f t="shared" si="162"/>
        <v>0</v>
      </c>
      <c r="D441" s="73">
        <f t="shared" si="163"/>
        <v>0</v>
      </c>
      <c r="E441" s="46" t="str">
        <f>IF($D441,IF($D442,Analiza_Całość!C441/Analiza_Całość!C442*E442,100),"")</f>
        <v/>
      </c>
      <c r="F441" s="45" t="str">
        <f>IF($D441,IF($D442,Analiza_Całość!D441/Analiza_Całość!D442*F442,100),"")</f>
        <v/>
      </c>
      <c r="G441" s="41" t="str">
        <f t="shared" si="164"/>
        <v/>
      </c>
      <c r="H441" s="44" t="str">
        <f>IF($C441,Analiza_Całość!F441,"")</f>
        <v/>
      </c>
      <c r="I441" s="43" t="str">
        <f>IF($C441,Analiza_Całość!G441,"")</f>
        <v/>
      </c>
      <c r="J441" s="42" t="str">
        <f t="shared" si="165"/>
        <v/>
      </c>
      <c r="K441" s="41" t="str">
        <f>IF($D441,Analiza_Całość!I441,"")</f>
        <v/>
      </c>
      <c r="L441" s="40" t="str">
        <f>IF($D441,Analiza_Całość!J441,"")</f>
        <v/>
      </c>
      <c r="M441" s="17" t="str">
        <f>IF($D441,Analiza_Całość!K441,"")</f>
        <v/>
      </c>
      <c r="N441" s="39" t="str">
        <f>IF($D441,Analiza_Całość!L441,"")</f>
        <v/>
      </c>
    </row>
    <row r="442" spans="2:14" x14ac:dyDescent="0.3">
      <c r="B442" s="21">
        <f>BETAW20T!B441</f>
        <v>43773</v>
      </c>
      <c r="C442" s="74">
        <f t="shared" si="162"/>
        <v>0</v>
      </c>
      <c r="D442" s="73">
        <f t="shared" si="163"/>
        <v>0</v>
      </c>
      <c r="E442" s="46" t="str">
        <f>IF($D442,IF($D443,Analiza_Całość!C442/Analiza_Całość!C443*E443,100),"")</f>
        <v/>
      </c>
      <c r="F442" s="45" t="str">
        <f>IF($D442,IF($D443,Analiza_Całość!D442/Analiza_Całość!D443*F443,100),"")</f>
        <v/>
      </c>
      <c r="G442" s="41" t="str">
        <f t="shared" si="164"/>
        <v/>
      </c>
      <c r="H442" s="44" t="str">
        <f>IF($C442,Analiza_Całość!F442,"")</f>
        <v/>
      </c>
      <c r="I442" s="43" t="str">
        <f>IF($C442,Analiza_Całość!G442,"")</f>
        <v/>
      </c>
      <c r="J442" s="42" t="str">
        <f t="shared" si="165"/>
        <v/>
      </c>
      <c r="K442" s="41" t="str">
        <f>IF($D442,Analiza_Całość!I442,"")</f>
        <v/>
      </c>
      <c r="L442" s="40" t="str">
        <f>IF($D442,Analiza_Całość!J442,"")</f>
        <v/>
      </c>
      <c r="M442" s="17" t="str">
        <f>IF($D442,Analiza_Całość!K442,"")</f>
        <v/>
      </c>
      <c r="N442" s="39" t="str">
        <f>IF($D442,Analiza_Całość!L442,"")</f>
        <v/>
      </c>
    </row>
    <row r="443" spans="2:14" x14ac:dyDescent="0.3">
      <c r="B443" s="21">
        <f>BETAW20T!B442</f>
        <v>43769</v>
      </c>
      <c r="C443" s="74">
        <f t="shared" si="162"/>
        <v>0</v>
      </c>
      <c r="D443" s="73">
        <f t="shared" si="163"/>
        <v>0</v>
      </c>
      <c r="E443" s="46" t="str">
        <f>IF($D443,IF($D444,Analiza_Całość!C443/Analiza_Całość!C444*E444,100),"")</f>
        <v/>
      </c>
      <c r="F443" s="45" t="str">
        <f>IF($D443,IF($D444,Analiza_Całość!D443/Analiza_Całość!D444*F444,100),"")</f>
        <v/>
      </c>
      <c r="G443" s="41" t="str">
        <f t="shared" si="164"/>
        <v/>
      </c>
      <c r="H443" s="44" t="str">
        <f>IF($C443,Analiza_Całość!F443,"")</f>
        <v/>
      </c>
      <c r="I443" s="43" t="str">
        <f>IF($C443,Analiza_Całość!G443,"")</f>
        <v/>
      </c>
      <c r="J443" s="42" t="str">
        <f t="shared" si="165"/>
        <v/>
      </c>
      <c r="K443" s="41" t="str">
        <f>IF($D443,Analiza_Całość!I443,"")</f>
        <v/>
      </c>
      <c r="L443" s="40" t="str">
        <f>IF($D443,Analiza_Całość!J443,"")</f>
        <v/>
      </c>
      <c r="M443" s="17" t="str">
        <f>IF($D443,Analiza_Całość!K443,"")</f>
        <v/>
      </c>
      <c r="N443" s="39" t="str">
        <f>IF($D443,Analiza_Całość!L443,"")</f>
        <v/>
      </c>
    </row>
    <row r="444" spans="2:14" x14ac:dyDescent="0.3">
      <c r="B444" s="21">
        <f>BETAW20T!B443</f>
        <v>43768</v>
      </c>
      <c r="C444" s="74">
        <f t="shared" si="162"/>
        <v>0</v>
      </c>
      <c r="D444" s="73">
        <f t="shared" si="163"/>
        <v>0</v>
      </c>
      <c r="E444" s="46" t="str">
        <f>IF($D444,IF($D445,Analiza_Całość!C444/Analiza_Całość!C445*E445,100),"")</f>
        <v/>
      </c>
      <c r="F444" s="45" t="str">
        <f>IF($D444,IF($D445,Analiza_Całość!D444/Analiza_Całość!D445*F445,100),"")</f>
        <v/>
      </c>
      <c r="G444" s="41" t="str">
        <f t="shared" si="164"/>
        <v/>
      </c>
      <c r="H444" s="44" t="str">
        <f>IF($C444,Analiza_Całość!F444,"")</f>
        <v/>
      </c>
      <c r="I444" s="43" t="str">
        <f>IF($C444,Analiza_Całość!G444,"")</f>
        <v/>
      </c>
      <c r="J444" s="42" t="str">
        <f t="shared" si="165"/>
        <v/>
      </c>
      <c r="K444" s="41" t="str">
        <f>IF($D444,Analiza_Całość!I444,"")</f>
        <v/>
      </c>
      <c r="L444" s="40" t="str">
        <f>IF($D444,Analiza_Całość!J444,"")</f>
        <v/>
      </c>
      <c r="M444" s="17" t="str">
        <f>IF($D444,Analiza_Całość!K444,"")</f>
        <v/>
      </c>
      <c r="N444" s="39" t="str">
        <f>IF($D444,Analiza_Całość!L444,"")</f>
        <v/>
      </c>
    </row>
    <row r="445" spans="2:14" x14ac:dyDescent="0.3">
      <c r="B445" s="21">
        <f>BETAW20T!B444</f>
        <v>43767</v>
      </c>
      <c r="C445" s="74">
        <f t="shared" si="162"/>
        <v>0</v>
      </c>
      <c r="D445" s="73">
        <f t="shared" si="163"/>
        <v>0</v>
      </c>
      <c r="E445" s="46" t="str">
        <f>IF($D445,IF($D446,Analiza_Całość!C445/Analiza_Całość!C446*E446,100),"")</f>
        <v/>
      </c>
      <c r="F445" s="45" t="str">
        <f>IF($D445,IF($D446,Analiza_Całość!D445/Analiza_Całość!D446*F446,100),"")</f>
        <v/>
      </c>
      <c r="G445" s="41" t="str">
        <f t="shared" si="164"/>
        <v/>
      </c>
      <c r="H445" s="44" t="str">
        <f>IF($C445,Analiza_Całość!F445,"")</f>
        <v/>
      </c>
      <c r="I445" s="43" t="str">
        <f>IF($C445,Analiza_Całość!G445,"")</f>
        <v/>
      </c>
      <c r="J445" s="42" t="str">
        <f t="shared" si="165"/>
        <v/>
      </c>
      <c r="K445" s="41" t="str">
        <f>IF($D445,Analiza_Całość!I445,"")</f>
        <v/>
      </c>
      <c r="L445" s="40" t="str">
        <f>IF($D445,Analiza_Całość!J445,"")</f>
        <v/>
      </c>
      <c r="M445" s="17" t="str">
        <f>IF($D445,Analiza_Całość!K445,"")</f>
        <v/>
      </c>
      <c r="N445" s="39" t="str">
        <f>IF($D445,Analiza_Całość!L445,"")</f>
        <v/>
      </c>
    </row>
    <row r="446" spans="2:14" x14ac:dyDescent="0.3">
      <c r="B446" s="21">
        <f>BETAW20T!B445</f>
        <v>43766</v>
      </c>
      <c r="C446" s="74">
        <f t="shared" si="162"/>
        <v>0</v>
      </c>
      <c r="D446" s="73">
        <f t="shared" si="163"/>
        <v>0</v>
      </c>
      <c r="E446" s="46" t="str">
        <f>IF($D446,IF($D447,Analiza_Całość!C446/Analiza_Całość!C447*E447,100),"")</f>
        <v/>
      </c>
      <c r="F446" s="45" t="str">
        <f>IF($D446,IF($D447,Analiza_Całość!D446/Analiza_Całość!D447*F447,100),"")</f>
        <v/>
      </c>
      <c r="G446" s="41" t="str">
        <f t="shared" si="164"/>
        <v/>
      </c>
      <c r="H446" s="44" t="str">
        <f>IF($C446,Analiza_Całość!F446,"")</f>
        <v/>
      </c>
      <c r="I446" s="43" t="str">
        <f>IF($C446,Analiza_Całość!G446,"")</f>
        <v/>
      </c>
      <c r="J446" s="42" t="str">
        <f t="shared" si="165"/>
        <v/>
      </c>
      <c r="K446" s="41" t="str">
        <f>IF($D446,Analiza_Całość!I446,"")</f>
        <v/>
      </c>
      <c r="L446" s="40" t="str">
        <f>IF($D446,Analiza_Całość!J446,"")</f>
        <v/>
      </c>
      <c r="M446" s="17" t="str">
        <f>IF($D446,Analiza_Całość!K446,"")</f>
        <v/>
      </c>
      <c r="N446" s="39" t="str">
        <f>IF($D446,Analiza_Całość!L446,"")</f>
        <v/>
      </c>
    </row>
    <row r="447" spans="2:14" x14ac:dyDescent="0.3">
      <c r="B447" s="21">
        <f>BETAW20T!B446</f>
        <v>43763</v>
      </c>
      <c r="C447" s="74">
        <f t="shared" si="162"/>
        <v>0</v>
      </c>
      <c r="D447" s="73">
        <f t="shared" si="163"/>
        <v>0</v>
      </c>
      <c r="E447" s="46" t="str">
        <f>IF($D447,IF($D448,Analiza_Całość!C447/Analiza_Całość!C448*E448,100),"")</f>
        <v/>
      </c>
      <c r="F447" s="45" t="str">
        <f>IF($D447,IF($D448,Analiza_Całość!D447/Analiza_Całość!D448*F448,100),"")</f>
        <v/>
      </c>
      <c r="G447" s="41" t="str">
        <f t="shared" si="164"/>
        <v/>
      </c>
      <c r="H447" s="44" t="str">
        <f>IF($C447,Analiza_Całość!F447,"")</f>
        <v/>
      </c>
      <c r="I447" s="43" t="str">
        <f>IF($C447,Analiza_Całość!G447,"")</f>
        <v/>
      </c>
      <c r="J447" s="42" t="str">
        <f t="shared" si="165"/>
        <v/>
      </c>
      <c r="K447" s="41" t="str">
        <f>IF($D447,Analiza_Całość!I447,"")</f>
        <v/>
      </c>
      <c r="L447" s="40" t="str">
        <f>IF($D447,Analiza_Całość!J447,"")</f>
        <v/>
      </c>
      <c r="M447" s="17" t="str">
        <f>IF($D447,Analiza_Całość!K447,"")</f>
        <v/>
      </c>
      <c r="N447" s="39" t="str">
        <f>IF($D447,Analiza_Całość!L447,"")</f>
        <v/>
      </c>
    </row>
    <row r="448" spans="2:14" x14ac:dyDescent="0.3">
      <c r="B448" s="21">
        <f>BETAW20T!B447</f>
        <v>43762</v>
      </c>
      <c r="C448" s="74">
        <f t="shared" si="162"/>
        <v>0</v>
      </c>
      <c r="D448" s="73">
        <f t="shared" si="163"/>
        <v>0</v>
      </c>
      <c r="E448" s="46" t="str">
        <f>IF($D448,IF($D449,Analiza_Całość!C448/Analiza_Całość!C449*E449,100),"")</f>
        <v/>
      </c>
      <c r="F448" s="45" t="str">
        <f>IF($D448,IF($D449,Analiza_Całość!D448/Analiza_Całość!D449*F449,100),"")</f>
        <v/>
      </c>
      <c r="G448" s="41" t="str">
        <f t="shared" si="164"/>
        <v/>
      </c>
      <c r="H448" s="44" t="str">
        <f>IF($C448,Analiza_Całość!F448,"")</f>
        <v/>
      </c>
      <c r="I448" s="43" t="str">
        <f>IF($C448,Analiza_Całość!G448,"")</f>
        <v/>
      </c>
      <c r="J448" s="42" t="str">
        <f t="shared" si="165"/>
        <v/>
      </c>
      <c r="K448" s="41" t="str">
        <f>IF($D448,Analiza_Całość!I448,"")</f>
        <v/>
      </c>
      <c r="L448" s="40" t="str">
        <f>IF($D448,Analiza_Całość!J448,"")</f>
        <v/>
      </c>
      <c r="M448" s="17" t="str">
        <f>IF($D448,Analiza_Całość!K448,"")</f>
        <v/>
      </c>
      <c r="N448" s="39" t="str">
        <f>IF($D448,Analiza_Całość!L448,"")</f>
        <v/>
      </c>
    </row>
    <row r="449" spans="2:14" x14ac:dyDescent="0.3">
      <c r="B449" s="21">
        <f>BETAW20T!B448</f>
        <v>43761</v>
      </c>
      <c r="C449" s="74">
        <f t="shared" si="162"/>
        <v>0</v>
      </c>
      <c r="D449" s="73">
        <f t="shared" si="163"/>
        <v>0</v>
      </c>
      <c r="E449" s="46" t="str">
        <f>IF($D449,IF($D450,Analiza_Całość!C449/Analiza_Całość!C450*E450,100),"")</f>
        <v/>
      </c>
      <c r="F449" s="45" t="str">
        <f>IF($D449,IF($D450,Analiza_Całość!D449/Analiza_Całość!D450*F450,100),"")</f>
        <v/>
      </c>
      <c r="G449" s="41" t="str">
        <f t="shared" si="164"/>
        <v/>
      </c>
      <c r="H449" s="44" t="str">
        <f>IF($C449,Analiza_Całość!F449,"")</f>
        <v/>
      </c>
      <c r="I449" s="43" t="str">
        <f>IF($C449,Analiza_Całość!G449,"")</f>
        <v/>
      </c>
      <c r="J449" s="42" t="str">
        <f t="shared" si="165"/>
        <v/>
      </c>
      <c r="K449" s="41" t="str">
        <f>IF($D449,Analiza_Całość!I449,"")</f>
        <v/>
      </c>
      <c r="L449" s="40" t="str">
        <f>IF($D449,Analiza_Całość!J449,"")</f>
        <v/>
      </c>
      <c r="M449" s="17" t="str">
        <f>IF($D449,Analiza_Całość!K449,"")</f>
        <v/>
      </c>
      <c r="N449" s="39" t="str">
        <f>IF($D449,Analiza_Całość!L449,"")</f>
        <v/>
      </c>
    </row>
    <row r="450" spans="2:14" x14ac:dyDescent="0.3">
      <c r="B450" s="21">
        <f>BETAW20T!B449</f>
        <v>43760</v>
      </c>
      <c r="C450" s="74">
        <f t="shared" si="162"/>
        <v>0</v>
      </c>
      <c r="D450" s="73">
        <f t="shared" si="163"/>
        <v>0</v>
      </c>
      <c r="E450" s="46" t="str">
        <f>IF($D450,IF($D451,Analiza_Całość!C450/Analiza_Całość!C451*E451,100),"")</f>
        <v/>
      </c>
      <c r="F450" s="45" t="str">
        <f>IF($D450,IF($D451,Analiza_Całość!D450/Analiza_Całość!D451*F451,100),"")</f>
        <v/>
      </c>
      <c r="G450" s="41" t="str">
        <f t="shared" si="164"/>
        <v/>
      </c>
      <c r="H450" s="44" t="str">
        <f>IF($C450,Analiza_Całość!F450,"")</f>
        <v/>
      </c>
      <c r="I450" s="43" t="str">
        <f>IF($C450,Analiza_Całość!G450,"")</f>
        <v/>
      </c>
      <c r="J450" s="42" t="str">
        <f t="shared" si="165"/>
        <v/>
      </c>
      <c r="K450" s="41" t="str">
        <f>IF($D450,Analiza_Całość!I450,"")</f>
        <v/>
      </c>
      <c r="L450" s="40" t="str">
        <f>IF($D450,Analiza_Całość!J450,"")</f>
        <v/>
      </c>
      <c r="M450" s="17" t="str">
        <f>IF($D450,Analiza_Całość!K450,"")</f>
        <v/>
      </c>
      <c r="N450" s="39" t="str">
        <f>IF($D450,Analiza_Całość!L450,"")</f>
        <v/>
      </c>
    </row>
    <row r="451" spans="2:14" x14ac:dyDescent="0.3">
      <c r="B451" s="21">
        <f>BETAW20T!B450</f>
        <v>43759</v>
      </c>
      <c r="C451" s="74">
        <f t="shared" si="162"/>
        <v>0</v>
      </c>
      <c r="D451" s="73">
        <f t="shared" si="163"/>
        <v>0</v>
      </c>
      <c r="E451" s="46" t="str">
        <f>IF($D451,IF($D452,Analiza_Całość!C451/Analiza_Całość!C452*E452,100),"")</f>
        <v/>
      </c>
      <c r="F451" s="45" t="str">
        <f>IF($D451,IF($D452,Analiza_Całość!D451/Analiza_Całość!D452*F452,100),"")</f>
        <v/>
      </c>
      <c r="G451" s="41" t="str">
        <f t="shared" si="164"/>
        <v/>
      </c>
      <c r="H451" s="44" t="str">
        <f>IF($C451,Analiza_Całość!F451,"")</f>
        <v/>
      </c>
      <c r="I451" s="43" t="str">
        <f>IF($C451,Analiza_Całość!G451,"")</f>
        <v/>
      </c>
      <c r="J451" s="42" t="str">
        <f t="shared" si="165"/>
        <v/>
      </c>
      <c r="K451" s="41" t="str">
        <f>IF($D451,Analiza_Całość!I451,"")</f>
        <v/>
      </c>
      <c r="L451" s="40" t="str">
        <f>IF($D451,Analiza_Całość!J451,"")</f>
        <v/>
      </c>
      <c r="M451" s="17" t="str">
        <f>IF($D451,Analiza_Całość!K451,"")</f>
        <v/>
      </c>
      <c r="N451" s="39" t="str">
        <f>IF($D451,Analiza_Całość!L451,"")</f>
        <v/>
      </c>
    </row>
    <row r="452" spans="2:14" x14ac:dyDescent="0.3">
      <c r="B452" s="21">
        <f>BETAW20T!B451</f>
        <v>43756</v>
      </c>
      <c r="C452" s="74">
        <f t="shared" si="162"/>
        <v>0</v>
      </c>
      <c r="D452" s="73">
        <f t="shared" si="163"/>
        <v>0</v>
      </c>
      <c r="E452" s="46" t="str">
        <f>IF($D452,IF($D453,Analiza_Całość!C452/Analiza_Całość!C453*E453,100),"")</f>
        <v/>
      </c>
      <c r="F452" s="45" t="str">
        <f>IF($D452,IF($D453,Analiza_Całość!D452/Analiza_Całość!D453*F453,100),"")</f>
        <v/>
      </c>
      <c r="G452" s="41" t="str">
        <f t="shared" si="164"/>
        <v/>
      </c>
      <c r="H452" s="44" t="str">
        <f>IF($C452,Analiza_Całość!F452,"")</f>
        <v/>
      </c>
      <c r="I452" s="43" t="str">
        <f>IF($C452,Analiza_Całość!G452,"")</f>
        <v/>
      </c>
      <c r="J452" s="42" t="str">
        <f t="shared" si="165"/>
        <v/>
      </c>
      <c r="K452" s="41" t="str">
        <f>IF($D452,Analiza_Całość!I452,"")</f>
        <v/>
      </c>
      <c r="L452" s="40" t="str">
        <f>IF($D452,Analiza_Całość!J452,"")</f>
        <v/>
      </c>
      <c r="M452" s="17" t="str">
        <f>IF($D452,Analiza_Całość!K452,"")</f>
        <v/>
      </c>
      <c r="N452" s="39" t="str">
        <f>IF($D452,Analiza_Całość!L452,"")</f>
        <v/>
      </c>
    </row>
    <row r="453" spans="2:14" x14ac:dyDescent="0.3">
      <c r="B453" s="21">
        <f>BETAW20T!B452</f>
        <v>43755</v>
      </c>
      <c r="C453" s="74">
        <f t="shared" si="162"/>
        <v>0</v>
      </c>
      <c r="D453" s="73">
        <f t="shared" si="163"/>
        <v>0</v>
      </c>
      <c r="E453" s="46" t="str">
        <f>IF($D453,IF($D454,Analiza_Całość!C453/Analiza_Całość!C454*E454,100),"")</f>
        <v/>
      </c>
      <c r="F453" s="45" t="str">
        <f>IF($D453,IF($D454,Analiza_Całość!D453/Analiza_Całość!D454*F454,100),"")</f>
        <v/>
      </c>
      <c r="G453" s="41" t="str">
        <f t="shared" si="164"/>
        <v/>
      </c>
      <c r="H453" s="44" t="str">
        <f>IF($C453,Analiza_Całość!F453,"")</f>
        <v/>
      </c>
      <c r="I453" s="43" t="str">
        <f>IF($C453,Analiza_Całość!G453,"")</f>
        <v/>
      </c>
      <c r="J453" s="42" t="str">
        <f t="shared" si="165"/>
        <v/>
      </c>
      <c r="K453" s="41" t="str">
        <f>IF($D453,Analiza_Całość!I453,"")</f>
        <v/>
      </c>
      <c r="L453" s="40" t="str">
        <f>IF($D453,Analiza_Całość!J453,"")</f>
        <v/>
      </c>
      <c r="M453" s="17" t="str">
        <f>IF($D453,Analiza_Całość!K453,"")</f>
        <v/>
      </c>
      <c r="N453" s="39" t="str">
        <f>IF($D453,Analiza_Całość!L453,"")</f>
        <v/>
      </c>
    </row>
    <row r="454" spans="2:14" x14ac:dyDescent="0.3">
      <c r="B454" s="21">
        <f>BETAW20T!B453</f>
        <v>43754</v>
      </c>
      <c r="C454" s="74">
        <f t="shared" si="162"/>
        <v>0</v>
      </c>
      <c r="D454" s="73">
        <f t="shared" si="163"/>
        <v>0</v>
      </c>
      <c r="E454" s="46" t="str">
        <f>IF($D454,IF($D455,Analiza_Całość!C454/Analiza_Całość!C455*E455,100),"")</f>
        <v/>
      </c>
      <c r="F454" s="45" t="str">
        <f>IF($D454,IF($D455,Analiza_Całość!D454/Analiza_Całość!D455*F455,100),"")</f>
        <v/>
      </c>
      <c r="G454" s="41" t="str">
        <f t="shared" si="164"/>
        <v/>
      </c>
      <c r="H454" s="44" t="str">
        <f>IF($C454,Analiza_Całość!F454,"")</f>
        <v/>
      </c>
      <c r="I454" s="43" t="str">
        <f>IF($C454,Analiza_Całość!G454,"")</f>
        <v/>
      </c>
      <c r="J454" s="42" t="str">
        <f t="shared" si="165"/>
        <v/>
      </c>
      <c r="K454" s="41" t="str">
        <f>IF($D454,Analiza_Całość!I454,"")</f>
        <v/>
      </c>
      <c r="L454" s="40" t="str">
        <f>IF($D454,Analiza_Całość!J454,"")</f>
        <v/>
      </c>
      <c r="M454" s="17" t="str">
        <f>IF($D454,Analiza_Całość!K454,"")</f>
        <v/>
      </c>
      <c r="N454" s="39" t="str">
        <f>IF($D454,Analiza_Całość!L454,"")</f>
        <v/>
      </c>
    </row>
    <row r="455" spans="2:14" x14ac:dyDescent="0.3">
      <c r="B455" s="21">
        <f>BETAW20T!B454</f>
        <v>43753</v>
      </c>
      <c r="C455" s="74">
        <f t="shared" si="162"/>
        <v>0</v>
      </c>
      <c r="D455" s="73">
        <f t="shared" si="163"/>
        <v>0</v>
      </c>
      <c r="E455" s="46" t="str">
        <f>IF($D455,IF($D456,Analiza_Całość!C455/Analiza_Całość!C456*E456,100),"")</f>
        <v/>
      </c>
      <c r="F455" s="45" t="str">
        <f>IF($D455,IF($D456,Analiza_Całość!D455/Analiza_Całość!D456*F456,100),"")</f>
        <v/>
      </c>
      <c r="G455" s="41" t="str">
        <f t="shared" si="164"/>
        <v/>
      </c>
      <c r="H455" s="44" t="str">
        <f>IF($C455,Analiza_Całość!F455,"")</f>
        <v/>
      </c>
      <c r="I455" s="43" t="str">
        <f>IF($C455,Analiza_Całość!G455,"")</f>
        <v/>
      </c>
      <c r="J455" s="42" t="str">
        <f t="shared" si="165"/>
        <v/>
      </c>
      <c r="K455" s="41" t="str">
        <f>IF($D455,Analiza_Całość!I455,"")</f>
        <v/>
      </c>
      <c r="L455" s="40" t="str">
        <f>IF($D455,Analiza_Całość!J455,"")</f>
        <v/>
      </c>
      <c r="M455" s="17" t="str">
        <f>IF($D455,Analiza_Całość!K455,"")</f>
        <v/>
      </c>
      <c r="N455" s="39" t="str">
        <f>IF($D455,Analiza_Całość!L455,"")</f>
        <v/>
      </c>
    </row>
    <row r="456" spans="2:14" x14ac:dyDescent="0.3">
      <c r="B456" s="21">
        <f>BETAW20T!B455</f>
        <v>43752</v>
      </c>
      <c r="C456" s="74">
        <f t="shared" si="162"/>
        <v>0</v>
      </c>
      <c r="D456" s="73">
        <f t="shared" si="163"/>
        <v>0</v>
      </c>
      <c r="E456" s="46" t="str">
        <f>IF($D456,IF($D457,Analiza_Całość!C456/Analiza_Całość!C457*E457,100),"")</f>
        <v/>
      </c>
      <c r="F456" s="45" t="str">
        <f>IF($D456,IF($D457,Analiza_Całość!D456/Analiza_Całość!D457*F457,100),"")</f>
        <v/>
      </c>
      <c r="G456" s="41" t="str">
        <f t="shared" si="164"/>
        <v/>
      </c>
      <c r="H456" s="44" t="str">
        <f>IF($C456,Analiza_Całość!F456,"")</f>
        <v/>
      </c>
      <c r="I456" s="43" t="str">
        <f>IF($C456,Analiza_Całość!G456,"")</f>
        <v/>
      </c>
      <c r="J456" s="42" t="str">
        <f t="shared" si="165"/>
        <v/>
      </c>
      <c r="K456" s="41" t="str">
        <f>IF($D456,Analiza_Całość!I456,"")</f>
        <v/>
      </c>
      <c r="L456" s="40" t="str">
        <f>IF($D456,Analiza_Całość!J456,"")</f>
        <v/>
      </c>
      <c r="M456" s="17" t="str">
        <f>IF($D456,Analiza_Całość!K456,"")</f>
        <v/>
      </c>
      <c r="N456" s="39" t="str">
        <f>IF($D456,Analiza_Całość!L456,"")</f>
        <v/>
      </c>
    </row>
    <row r="457" spans="2:14" x14ac:dyDescent="0.3">
      <c r="B457" s="21">
        <f>BETAW20T!B456</f>
        <v>43749</v>
      </c>
      <c r="C457" s="74">
        <f t="shared" si="162"/>
        <v>0</v>
      </c>
      <c r="D457" s="73">
        <f t="shared" si="163"/>
        <v>0</v>
      </c>
      <c r="E457" s="46" t="str">
        <f>IF($D457,IF($D458,Analiza_Całość!C457/Analiza_Całość!C458*E458,100),"")</f>
        <v/>
      </c>
      <c r="F457" s="45" t="str">
        <f>IF($D457,IF($D458,Analiza_Całość!D457/Analiza_Całość!D458*F458,100),"")</f>
        <v/>
      </c>
      <c r="G457" s="41" t="str">
        <f t="shared" si="164"/>
        <v/>
      </c>
      <c r="H457" s="44" t="str">
        <f>IF($C457,Analiza_Całość!F457,"")</f>
        <v/>
      </c>
      <c r="I457" s="43" t="str">
        <f>IF($C457,Analiza_Całość!G457,"")</f>
        <v/>
      </c>
      <c r="J457" s="42" t="str">
        <f t="shared" si="165"/>
        <v/>
      </c>
      <c r="K457" s="41" t="str">
        <f>IF($D457,Analiza_Całość!I457,"")</f>
        <v/>
      </c>
      <c r="L457" s="40" t="str">
        <f>IF($D457,Analiza_Całość!J457,"")</f>
        <v/>
      </c>
      <c r="M457" s="17" t="str">
        <f>IF($D457,Analiza_Całość!K457,"")</f>
        <v/>
      </c>
      <c r="N457" s="39" t="str">
        <f>IF($D457,Analiza_Całość!L457,"")</f>
        <v/>
      </c>
    </row>
    <row r="458" spans="2:14" x14ac:dyDescent="0.3">
      <c r="B458" s="21">
        <f>BETAW20T!B457</f>
        <v>43748</v>
      </c>
      <c r="C458" s="74">
        <f t="shared" si="162"/>
        <v>0</v>
      </c>
      <c r="D458" s="73">
        <f t="shared" si="163"/>
        <v>0</v>
      </c>
      <c r="E458" s="46" t="str">
        <f>IF($D458,IF($D459,Analiza_Całość!C458/Analiza_Całość!C459*E459,100),"")</f>
        <v/>
      </c>
      <c r="F458" s="45" t="str">
        <f>IF($D458,IF($D459,Analiza_Całość!D458/Analiza_Całość!D459*F459,100),"")</f>
        <v/>
      </c>
      <c r="G458" s="41" t="str">
        <f t="shared" si="164"/>
        <v/>
      </c>
      <c r="H458" s="44" t="str">
        <f>IF($C458,Analiza_Całość!F458,"")</f>
        <v/>
      </c>
      <c r="I458" s="43" t="str">
        <f>IF($C458,Analiza_Całość!G458,"")</f>
        <v/>
      </c>
      <c r="J458" s="42" t="str">
        <f t="shared" si="165"/>
        <v/>
      </c>
      <c r="K458" s="41" t="str">
        <f>IF($D458,Analiza_Całość!I458,"")</f>
        <v/>
      </c>
      <c r="L458" s="40" t="str">
        <f>IF($D458,Analiza_Całość!J458,"")</f>
        <v/>
      </c>
      <c r="M458" s="17" t="str">
        <f>IF($D458,Analiza_Całość!K458,"")</f>
        <v/>
      </c>
      <c r="N458" s="39" t="str">
        <f>IF($D458,Analiza_Całość!L458,"")</f>
        <v/>
      </c>
    </row>
    <row r="459" spans="2:14" x14ac:dyDescent="0.3">
      <c r="B459" s="21">
        <f>BETAW20T!B458</f>
        <v>43747</v>
      </c>
      <c r="C459" s="74">
        <f t="shared" si="162"/>
        <v>0</v>
      </c>
      <c r="D459" s="73">
        <f t="shared" si="163"/>
        <v>0</v>
      </c>
      <c r="E459" s="46" t="str">
        <f>IF($D459,IF($D460,Analiza_Całość!C459/Analiza_Całość!C460*E460,100),"")</f>
        <v/>
      </c>
      <c r="F459" s="45" t="str">
        <f>IF($D459,IF($D460,Analiza_Całość!D459/Analiza_Całość!D460*F460,100),"")</f>
        <v/>
      </c>
      <c r="G459" s="41" t="str">
        <f t="shared" si="164"/>
        <v/>
      </c>
      <c r="H459" s="44" t="str">
        <f>IF($C459,Analiza_Całość!F459,"")</f>
        <v/>
      </c>
      <c r="I459" s="43" t="str">
        <f>IF($C459,Analiza_Całość!G459,"")</f>
        <v/>
      </c>
      <c r="J459" s="42" t="str">
        <f t="shared" si="165"/>
        <v/>
      </c>
      <c r="K459" s="41" t="str">
        <f>IF($D459,Analiza_Całość!I459,"")</f>
        <v/>
      </c>
      <c r="L459" s="40" t="str">
        <f>IF($D459,Analiza_Całość!J459,"")</f>
        <v/>
      </c>
      <c r="M459" s="17" t="str">
        <f>IF($D459,Analiza_Całość!K459,"")</f>
        <v/>
      </c>
      <c r="N459" s="39" t="str">
        <f>IF($D459,Analiza_Całość!L459,"")</f>
        <v/>
      </c>
    </row>
    <row r="460" spans="2:14" x14ac:dyDescent="0.3">
      <c r="B460" s="21">
        <f>BETAW20T!B459</f>
        <v>43746</v>
      </c>
      <c r="C460" s="74">
        <f t="shared" si="162"/>
        <v>0</v>
      </c>
      <c r="D460" s="73">
        <f t="shared" si="163"/>
        <v>0</v>
      </c>
      <c r="E460" s="46" t="str">
        <f>IF($D460,IF($D461,Analiza_Całość!C460/Analiza_Całość!C461*E461,100),"")</f>
        <v/>
      </c>
      <c r="F460" s="45" t="str">
        <f>IF($D460,IF($D461,Analiza_Całość!D460/Analiza_Całość!D461*F461,100),"")</f>
        <v/>
      </c>
      <c r="G460" s="41" t="str">
        <f t="shared" si="164"/>
        <v/>
      </c>
      <c r="H460" s="44" t="str">
        <f>IF($C460,Analiza_Całość!F460,"")</f>
        <v/>
      </c>
      <c r="I460" s="43" t="str">
        <f>IF($C460,Analiza_Całość!G460,"")</f>
        <v/>
      </c>
      <c r="J460" s="42" t="str">
        <f t="shared" si="165"/>
        <v/>
      </c>
      <c r="K460" s="41" t="str">
        <f>IF($D460,Analiza_Całość!I460,"")</f>
        <v/>
      </c>
      <c r="L460" s="40" t="str">
        <f>IF($D460,Analiza_Całość!J460,"")</f>
        <v/>
      </c>
      <c r="M460" s="17" t="str">
        <f>IF($D460,Analiza_Całość!K460,"")</f>
        <v/>
      </c>
      <c r="N460" s="39" t="str">
        <f>IF($D460,Analiza_Całość!L460,"")</f>
        <v/>
      </c>
    </row>
    <row r="461" spans="2:14" x14ac:dyDescent="0.3">
      <c r="B461" s="21">
        <f>BETAW20T!B460</f>
        <v>43745</v>
      </c>
      <c r="C461" s="74">
        <f t="shared" si="162"/>
        <v>0</v>
      </c>
      <c r="D461" s="73">
        <f t="shared" si="163"/>
        <v>0</v>
      </c>
      <c r="E461" s="46" t="str">
        <f>IF($D461,IF($D462,Analiza_Całość!C461/Analiza_Całość!C462*E462,100),"")</f>
        <v/>
      </c>
      <c r="F461" s="45" t="str">
        <f>IF($D461,IF($D462,Analiza_Całość!D461/Analiza_Całość!D462*F462,100),"")</f>
        <v/>
      </c>
      <c r="G461" s="41" t="str">
        <f t="shared" si="164"/>
        <v/>
      </c>
      <c r="H461" s="44" t="str">
        <f>IF($C461,Analiza_Całość!F461,"")</f>
        <v/>
      </c>
      <c r="I461" s="43" t="str">
        <f>IF($C461,Analiza_Całość!G461,"")</f>
        <v/>
      </c>
      <c r="J461" s="42" t="str">
        <f t="shared" si="165"/>
        <v/>
      </c>
      <c r="K461" s="41" t="str">
        <f>IF($D461,Analiza_Całość!I461,"")</f>
        <v/>
      </c>
      <c r="L461" s="40" t="str">
        <f>IF($D461,Analiza_Całość!J461,"")</f>
        <v/>
      </c>
      <c r="M461" s="17" t="str">
        <f>IF($D461,Analiza_Całość!K461,"")</f>
        <v/>
      </c>
      <c r="N461" s="39" t="str">
        <f>IF($D461,Analiza_Całość!L461,"")</f>
        <v/>
      </c>
    </row>
    <row r="462" spans="2:14" x14ac:dyDescent="0.3">
      <c r="B462" s="21">
        <f>BETAW20T!B461</f>
        <v>43742</v>
      </c>
      <c r="C462" s="74">
        <f t="shared" si="162"/>
        <v>0</v>
      </c>
      <c r="D462" s="73">
        <f t="shared" si="163"/>
        <v>0</v>
      </c>
      <c r="E462" s="46" t="str">
        <f>IF($D462,IF($D463,Analiza_Całość!C462/Analiza_Całość!C463*E463,100),"")</f>
        <v/>
      </c>
      <c r="F462" s="45" t="str">
        <f>IF($D462,IF($D463,Analiza_Całość!D462/Analiza_Całość!D463*F463,100),"")</f>
        <v/>
      </c>
      <c r="G462" s="41" t="str">
        <f t="shared" si="164"/>
        <v/>
      </c>
      <c r="H462" s="44" t="str">
        <f>IF($C462,Analiza_Całość!F462,"")</f>
        <v/>
      </c>
      <c r="I462" s="43" t="str">
        <f>IF($C462,Analiza_Całość!G462,"")</f>
        <v/>
      </c>
      <c r="J462" s="42" t="str">
        <f t="shared" si="165"/>
        <v/>
      </c>
      <c r="K462" s="41" t="str">
        <f>IF($D462,Analiza_Całość!I462,"")</f>
        <v/>
      </c>
      <c r="L462" s="40" t="str">
        <f>IF($D462,Analiza_Całość!J462,"")</f>
        <v/>
      </c>
      <c r="M462" s="17" t="str">
        <f>IF($D462,Analiza_Całość!K462,"")</f>
        <v/>
      </c>
      <c r="N462" s="39" t="str">
        <f>IF($D462,Analiza_Całość!L462,"")</f>
        <v/>
      </c>
    </row>
    <row r="463" spans="2:14" x14ac:dyDescent="0.3">
      <c r="B463" s="21">
        <f>BETAW20T!B462</f>
        <v>43741</v>
      </c>
      <c r="C463" s="74">
        <f t="shared" si="162"/>
        <v>0</v>
      </c>
      <c r="D463" s="73">
        <f t="shared" si="163"/>
        <v>0</v>
      </c>
      <c r="E463" s="46" t="str">
        <f>IF($D463,IF($D464,Analiza_Całość!C463/Analiza_Całość!C464*E464,100),"")</f>
        <v/>
      </c>
      <c r="F463" s="45" t="str">
        <f>IF($D463,IF($D464,Analiza_Całość!D463/Analiza_Całość!D464*F464,100),"")</f>
        <v/>
      </c>
      <c r="G463" s="41" t="str">
        <f t="shared" si="164"/>
        <v/>
      </c>
      <c r="H463" s="44" t="str">
        <f>IF($C463,Analiza_Całość!F463,"")</f>
        <v/>
      </c>
      <c r="I463" s="43" t="str">
        <f>IF($C463,Analiza_Całość!G463,"")</f>
        <v/>
      </c>
      <c r="J463" s="42" t="str">
        <f t="shared" si="165"/>
        <v/>
      </c>
      <c r="K463" s="41" t="str">
        <f>IF($D463,Analiza_Całość!I463,"")</f>
        <v/>
      </c>
      <c r="L463" s="40" t="str">
        <f>IF($D463,Analiza_Całość!J463,"")</f>
        <v/>
      </c>
      <c r="M463" s="17" t="str">
        <f>IF($D463,Analiza_Całość!K463,"")</f>
        <v/>
      </c>
      <c r="N463" s="39" t="str">
        <f>IF($D463,Analiza_Całość!L463,"")</f>
        <v/>
      </c>
    </row>
    <row r="464" spans="2:14" x14ac:dyDescent="0.3">
      <c r="B464" s="21">
        <f>BETAW20T!B463</f>
        <v>43740</v>
      </c>
      <c r="C464" s="74">
        <f t="shared" si="162"/>
        <v>0</v>
      </c>
      <c r="D464" s="73">
        <f t="shared" si="163"/>
        <v>0</v>
      </c>
      <c r="E464" s="46" t="str">
        <f>IF($D464,IF($D465,Analiza_Całość!C464/Analiza_Całość!C465*E465,100),"")</f>
        <v/>
      </c>
      <c r="F464" s="45" t="str">
        <f>IF($D464,IF($D465,Analiza_Całość!D464/Analiza_Całość!D465*F465,100),"")</f>
        <v/>
      </c>
      <c r="G464" s="41" t="str">
        <f t="shared" si="164"/>
        <v/>
      </c>
      <c r="H464" s="44" t="str">
        <f>IF($C464,Analiza_Całość!F464,"")</f>
        <v/>
      </c>
      <c r="I464" s="43" t="str">
        <f>IF($C464,Analiza_Całość!G464,"")</f>
        <v/>
      </c>
      <c r="J464" s="42" t="str">
        <f t="shared" si="165"/>
        <v/>
      </c>
      <c r="K464" s="41" t="str">
        <f>IF($D464,Analiza_Całość!I464,"")</f>
        <v/>
      </c>
      <c r="L464" s="40" t="str">
        <f>IF($D464,Analiza_Całość!J464,"")</f>
        <v/>
      </c>
      <c r="M464" s="17" t="str">
        <f>IF($D464,Analiza_Całość!K464,"")</f>
        <v/>
      </c>
      <c r="N464" s="39" t="str">
        <f>IF($D464,Analiza_Całość!L464,"")</f>
        <v/>
      </c>
    </row>
    <row r="465" spans="2:14" x14ac:dyDescent="0.3">
      <c r="B465" s="21">
        <f>BETAW20T!B464</f>
        <v>43739</v>
      </c>
      <c r="C465" s="74">
        <f t="shared" si="162"/>
        <v>0</v>
      </c>
      <c r="D465" s="73">
        <f t="shared" si="163"/>
        <v>0</v>
      </c>
      <c r="E465" s="46" t="str">
        <f>IF($D465,IF($D466,Analiza_Całość!C465/Analiza_Całość!C466*E466,100),"")</f>
        <v/>
      </c>
      <c r="F465" s="45" t="str">
        <f>IF($D465,IF($D466,Analiza_Całość!D465/Analiza_Całość!D466*F466,100),"")</f>
        <v/>
      </c>
      <c r="G465" s="41" t="str">
        <f t="shared" si="164"/>
        <v/>
      </c>
      <c r="H465" s="44" t="str">
        <f>IF($C465,Analiza_Całość!F465,"")</f>
        <v/>
      </c>
      <c r="I465" s="43" t="str">
        <f>IF($C465,Analiza_Całość!G465,"")</f>
        <v/>
      </c>
      <c r="J465" s="42" t="str">
        <f t="shared" si="165"/>
        <v/>
      </c>
      <c r="K465" s="41" t="str">
        <f>IF($D465,Analiza_Całość!I465,"")</f>
        <v/>
      </c>
      <c r="L465" s="40" t="str">
        <f>IF($D465,Analiza_Całość!J465,"")</f>
        <v/>
      </c>
      <c r="M465" s="17" t="str">
        <f>IF($D465,Analiza_Całość!K465,"")</f>
        <v/>
      </c>
      <c r="N465" s="39" t="str">
        <f>IF($D465,Analiza_Całość!L465,"")</f>
        <v/>
      </c>
    </row>
    <row r="466" spans="2:14" x14ac:dyDescent="0.3">
      <c r="B466" s="21">
        <f>BETAW20T!B465</f>
        <v>43738</v>
      </c>
      <c r="C466" s="74">
        <f t="shared" ref="C466:C529" si="166">IF(AND(D466,D467),1,0)</f>
        <v>0</v>
      </c>
      <c r="D466" s="73">
        <f t="shared" ref="D466:D529" si="167">IF(AND($B466&gt;=$E$3,OR($B466&lt;=$E$4,$B467&lt;$E$4)),1,0)</f>
        <v>0</v>
      </c>
      <c r="E466" s="46" t="str">
        <f>IF($D466,IF($D467,Analiza_Całość!C466/Analiza_Całość!C467*E467,100),"")</f>
        <v/>
      </c>
      <c r="F466" s="45" t="str">
        <f>IF($D466,IF($D467,Analiza_Całość!D466/Analiza_Całość!D467*F467,100),"")</f>
        <v/>
      </c>
      <c r="G466" s="41" t="str">
        <f t="shared" ref="G466:G529" si="168">IF($D466,(F466/E466-1)*100,"")</f>
        <v/>
      </c>
      <c r="H466" s="44" t="str">
        <f>IF($C466,Analiza_Całość!F466,"")</f>
        <v/>
      </c>
      <c r="I466" s="43" t="str">
        <f>IF($C466,Analiza_Całość!G466,"")</f>
        <v/>
      </c>
      <c r="J466" s="42" t="str">
        <f t="shared" ref="J466:J529" si="169">IF($C466,I466-H466,"")</f>
        <v/>
      </c>
      <c r="K466" s="41" t="str">
        <f>IF($D466,Analiza_Całość!I466,"")</f>
        <v/>
      </c>
      <c r="L466" s="40" t="str">
        <f>IF($D466,Analiza_Całość!J466,"")</f>
        <v/>
      </c>
      <c r="M466" s="17" t="str">
        <f>IF($D466,Analiza_Całość!K466,"")</f>
        <v/>
      </c>
      <c r="N466" s="39" t="str">
        <f>IF($D466,Analiza_Całość!L466,"")</f>
        <v/>
      </c>
    </row>
    <row r="467" spans="2:14" x14ac:dyDescent="0.3">
      <c r="B467" s="21">
        <f>BETAW20T!B466</f>
        <v>43735</v>
      </c>
      <c r="C467" s="74">
        <f t="shared" si="166"/>
        <v>0</v>
      </c>
      <c r="D467" s="73">
        <f t="shared" si="167"/>
        <v>0</v>
      </c>
      <c r="E467" s="46" t="str">
        <f>IF($D467,IF($D468,Analiza_Całość!C467/Analiza_Całość!C468*E468,100),"")</f>
        <v/>
      </c>
      <c r="F467" s="45" t="str">
        <f>IF($D467,IF($D468,Analiza_Całość!D467/Analiza_Całość!D468*F468,100),"")</f>
        <v/>
      </c>
      <c r="G467" s="41" t="str">
        <f t="shared" si="168"/>
        <v/>
      </c>
      <c r="H467" s="44" t="str">
        <f>IF($C467,Analiza_Całość!F467,"")</f>
        <v/>
      </c>
      <c r="I467" s="43" t="str">
        <f>IF($C467,Analiza_Całość!G467,"")</f>
        <v/>
      </c>
      <c r="J467" s="42" t="str">
        <f t="shared" si="169"/>
        <v/>
      </c>
      <c r="K467" s="41" t="str">
        <f>IF($D467,Analiza_Całość!I467,"")</f>
        <v/>
      </c>
      <c r="L467" s="40" t="str">
        <f>IF($D467,Analiza_Całość!J467,"")</f>
        <v/>
      </c>
      <c r="M467" s="17" t="str">
        <f>IF($D467,Analiza_Całość!K467,"")</f>
        <v/>
      </c>
      <c r="N467" s="39" t="str">
        <f>IF($D467,Analiza_Całość!L467,"")</f>
        <v/>
      </c>
    </row>
    <row r="468" spans="2:14" x14ac:dyDescent="0.3">
      <c r="B468" s="21">
        <f>BETAW20T!B467</f>
        <v>43734</v>
      </c>
      <c r="C468" s="74">
        <f t="shared" si="166"/>
        <v>0</v>
      </c>
      <c r="D468" s="73">
        <f t="shared" si="167"/>
        <v>0</v>
      </c>
      <c r="E468" s="46" t="str">
        <f>IF($D468,IF($D469,Analiza_Całość!C468/Analiza_Całość!C469*E469,100),"")</f>
        <v/>
      </c>
      <c r="F468" s="45" t="str">
        <f>IF($D468,IF($D469,Analiza_Całość!D468/Analiza_Całość!D469*F469,100),"")</f>
        <v/>
      </c>
      <c r="G468" s="41" t="str">
        <f t="shared" si="168"/>
        <v/>
      </c>
      <c r="H468" s="44" t="str">
        <f>IF($C468,Analiza_Całość!F468,"")</f>
        <v/>
      </c>
      <c r="I468" s="43" t="str">
        <f>IF($C468,Analiza_Całość!G468,"")</f>
        <v/>
      </c>
      <c r="J468" s="42" t="str">
        <f t="shared" si="169"/>
        <v/>
      </c>
      <c r="K468" s="41" t="str">
        <f>IF($D468,Analiza_Całość!I468,"")</f>
        <v/>
      </c>
      <c r="L468" s="40" t="str">
        <f>IF($D468,Analiza_Całość!J468,"")</f>
        <v/>
      </c>
      <c r="M468" s="17" t="str">
        <f>IF($D468,Analiza_Całość!K468,"")</f>
        <v/>
      </c>
      <c r="N468" s="39" t="str">
        <f>IF($D468,Analiza_Całość!L468,"")</f>
        <v/>
      </c>
    </row>
    <row r="469" spans="2:14" x14ac:dyDescent="0.3">
      <c r="B469" s="21">
        <f>BETAW20T!B468</f>
        <v>43733</v>
      </c>
      <c r="C469" s="74">
        <f t="shared" si="166"/>
        <v>0</v>
      </c>
      <c r="D469" s="73">
        <f t="shared" si="167"/>
        <v>0</v>
      </c>
      <c r="E469" s="46" t="str">
        <f>IF($D469,IF($D470,Analiza_Całość!C469/Analiza_Całość!C470*E470,100),"")</f>
        <v/>
      </c>
      <c r="F469" s="45" t="str">
        <f>IF($D469,IF($D470,Analiza_Całość!D469/Analiza_Całość!D470*F470,100),"")</f>
        <v/>
      </c>
      <c r="G469" s="41" t="str">
        <f t="shared" si="168"/>
        <v/>
      </c>
      <c r="H469" s="44" t="str">
        <f>IF($C469,Analiza_Całość!F469,"")</f>
        <v/>
      </c>
      <c r="I469" s="43" t="str">
        <f>IF($C469,Analiza_Całość!G469,"")</f>
        <v/>
      </c>
      <c r="J469" s="42" t="str">
        <f t="shared" si="169"/>
        <v/>
      </c>
      <c r="K469" s="41" t="str">
        <f>IF($D469,Analiza_Całość!I469,"")</f>
        <v/>
      </c>
      <c r="L469" s="40" t="str">
        <f>IF($D469,Analiza_Całość!J469,"")</f>
        <v/>
      </c>
      <c r="M469" s="17" t="str">
        <f>IF($D469,Analiza_Całość!K469,"")</f>
        <v/>
      </c>
      <c r="N469" s="39" t="str">
        <f>IF($D469,Analiza_Całość!L469,"")</f>
        <v/>
      </c>
    </row>
    <row r="470" spans="2:14" x14ac:dyDescent="0.3">
      <c r="B470" s="21">
        <f>BETAW20T!B469</f>
        <v>43732</v>
      </c>
      <c r="C470" s="74">
        <f t="shared" si="166"/>
        <v>0</v>
      </c>
      <c r="D470" s="73">
        <f t="shared" si="167"/>
        <v>0</v>
      </c>
      <c r="E470" s="46" t="str">
        <f>IF($D470,IF($D471,Analiza_Całość!C470/Analiza_Całość!C471*E471,100),"")</f>
        <v/>
      </c>
      <c r="F470" s="45" t="str">
        <f>IF($D470,IF($D471,Analiza_Całość!D470/Analiza_Całość!D471*F471,100),"")</f>
        <v/>
      </c>
      <c r="G470" s="41" t="str">
        <f t="shared" si="168"/>
        <v/>
      </c>
      <c r="H470" s="44" t="str">
        <f>IF($C470,Analiza_Całość!F470,"")</f>
        <v/>
      </c>
      <c r="I470" s="43" t="str">
        <f>IF($C470,Analiza_Całość!G470,"")</f>
        <v/>
      </c>
      <c r="J470" s="42" t="str">
        <f t="shared" si="169"/>
        <v/>
      </c>
      <c r="K470" s="41" t="str">
        <f>IF($D470,Analiza_Całość!I470,"")</f>
        <v/>
      </c>
      <c r="L470" s="40" t="str">
        <f>IF($D470,Analiza_Całość!J470,"")</f>
        <v/>
      </c>
      <c r="M470" s="17" t="str">
        <f>IF($D470,Analiza_Całość!K470,"")</f>
        <v/>
      </c>
      <c r="N470" s="39" t="str">
        <f>IF($D470,Analiza_Całość!L470,"")</f>
        <v/>
      </c>
    </row>
    <row r="471" spans="2:14" x14ac:dyDescent="0.3">
      <c r="B471" s="21">
        <f>BETAW20T!B470</f>
        <v>43731</v>
      </c>
      <c r="C471" s="74">
        <f t="shared" si="166"/>
        <v>0</v>
      </c>
      <c r="D471" s="73">
        <f t="shared" si="167"/>
        <v>0</v>
      </c>
      <c r="E471" s="46" t="str">
        <f>IF($D471,IF($D472,Analiza_Całość!C471/Analiza_Całość!C472*E472,100),"")</f>
        <v/>
      </c>
      <c r="F471" s="45" t="str">
        <f>IF($D471,IF($D472,Analiza_Całość!D471/Analiza_Całość!D472*F472,100),"")</f>
        <v/>
      </c>
      <c r="G471" s="41" t="str">
        <f t="shared" si="168"/>
        <v/>
      </c>
      <c r="H471" s="44" t="str">
        <f>IF($C471,Analiza_Całość!F471,"")</f>
        <v/>
      </c>
      <c r="I471" s="43" t="str">
        <f>IF($C471,Analiza_Całość!G471,"")</f>
        <v/>
      </c>
      <c r="J471" s="42" t="str">
        <f t="shared" si="169"/>
        <v/>
      </c>
      <c r="K471" s="41" t="str">
        <f>IF($D471,Analiza_Całość!I471,"")</f>
        <v/>
      </c>
      <c r="L471" s="40" t="str">
        <f>IF($D471,Analiza_Całość!J471,"")</f>
        <v/>
      </c>
      <c r="M471" s="17" t="str">
        <f>IF($D471,Analiza_Całość!K471,"")</f>
        <v/>
      </c>
      <c r="N471" s="39" t="str">
        <f>IF($D471,Analiza_Całość!L471,"")</f>
        <v/>
      </c>
    </row>
    <row r="472" spans="2:14" x14ac:dyDescent="0.3">
      <c r="B472" s="21">
        <f>BETAW20T!B471</f>
        <v>43728</v>
      </c>
      <c r="C472" s="74">
        <f t="shared" si="166"/>
        <v>0</v>
      </c>
      <c r="D472" s="73">
        <f t="shared" si="167"/>
        <v>0</v>
      </c>
      <c r="E472" s="46" t="str">
        <f>IF($D472,IF($D473,Analiza_Całość!C472/Analiza_Całość!C473*E473,100),"")</f>
        <v/>
      </c>
      <c r="F472" s="45" t="str">
        <f>IF($D472,IF($D473,Analiza_Całość!D472/Analiza_Całość!D473*F473,100),"")</f>
        <v/>
      </c>
      <c r="G472" s="41" t="str">
        <f t="shared" si="168"/>
        <v/>
      </c>
      <c r="H472" s="44" t="str">
        <f>IF($C472,Analiza_Całość!F472,"")</f>
        <v/>
      </c>
      <c r="I472" s="43" t="str">
        <f>IF($C472,Analiza_Całość!G472,"")</f>
        <v/>
      </c>
      <c r="J472" s="42" t="str">
        <f t="shared" si="169"/>
        <v/>
      </c>
      <c r="K472" s="41" t="str">
        <f>IF($D472,Analiza_Całość!I472,"")</f>
        <v/>
      </c>
      <c r="L472" s="40" t="str">
        <f>IF($D472,Analiza_Całość!J472,"")</f>
        <v/>
      </c>
      <c r="M472" s="17" t="str">
        <f>IF($D472,Analiza_Całość!K472,"")</f>
        <v/>
      </c>
      <c r="N472" s="39" t="str">
        <f>IF($D472,Analiza_Całość!L472,"")</f>
        <v/>
      </c>
    </row>
    <row r="473" spans="2:14" x14ac:dyDescent="0.3">
      <c r="B473" s="21">
        <f>BETAW20T!B472</f>
        <v>43727</v>
      </c>
      <c r="C473" s="74">
        <f t="shared" si="166"/>
        <v>0</v>
      </c>
      <c r="D473" s="73">
        <f t="shared" si="167"/>
        <v>0</v>
      </c>
      <c r="E473" s="46" t="str">
        <f>IF($D473,IF($D474,Analiza_Całość!C473/Analiza_Całość!C474*E474,100),"")</f>
        <v/>
      </c>
      <c r="F473" s="45" t="str">
        <f>IF($D473,IF($D474,Analiza_Całość!D473/Analiza_Całość!D474*F474,100),"")</f>
        <v/>
      </c>
      <c r="G473" s="41" t="str">
        <f t="shared" si="168"/>
        <v/>
      </c>
      <c r="H473" s="44" t="str">
        <f>IF($C473,Analiza_Całość!F473,"")</f>
        <v/>
      </c>
      <c r="I473" s="43" t="str">
        <f>IF($C473,Analiza_Całość!G473,"")</f>
        <v/>
      </c>
      <c r="J473" s="42" t="str">
        <f t="shared" si="169"/>
        <v/>
      </c>
      <c r="K473" s="41" t="str">
        <f>IF($D473,Analiza_Całość!I473,"")</f>
        <v/>
      </c>
      <c r="L473" s="40" t="str">
        <f>IF($D473,Analiza_Całość!J473,"")</f>
        <v/>
      </c>
      <c r="M473" s="17" t="str">
        <f>IF($D473,Analiza_Całość!K473,"")</f>
        <v/>
      </c>
      <c r="N473" s="39" t="str">
        <f>IF($D473,Analiza_Całość!L473,"")</f>
        <v/>
      </c>
    </row>
    <row r="474" spans="2:14" x14ac:dyDescent="0.3">
      <c r="B474" s="21">
        <f>BETAW20T!B473</f>
        <v>43726</v>
      </c>
      <c r="C474" s="74">
        <f t="shared" si="166"/>
        <v>0</v>
      </c>
      <c r="D474" s="73">
        <f t="shared" si="167"/>
        <v>0</v>
      </c>
      <c r="E474" s="46" t="str">
        <f>IF($D474,IF($D475,Analiza_Całość!C474/Analiza_Całość!C475*E475,100),"")</f>
        <v/>
      </c>
      <c r="F474" s="45" t="str">
        <f>IF($D474,IF($D475,Analiza_Całość!D474/Analiza_Całość!D475*F475,100),"")</f>
        <v/>
      </c>
      <c r="G474" s="41" t="str">
        <f t="shared" si="168"/>
        <v/>
      </c>
      <c r="H474" s="44" t="str">
        <f>IF($C474,Analiza_Całość!F474,"")</f>
        <v/>
      </c>
      <c r="I474" s="43" t="str">
        <f>IF($C474,Analiza_Całość!G474,"")</f>
        <v/>
      </c>
      <c r="J474" s="42" t="str">
        <f t="shared" si="169"/>
        <v/>
      </c>
      <c r="K474" s="41" t="str">
        <f>IF($D474,Analiza_Całość!I474,"")</f>
        <v/>
      </c>
      <c r="L474" s="40" t="str">
        <f>IF($D474,Analiza_Całość!J474,"")</f>
        <v/>
      </c>
      <c r="M474" s="17" t="str">
        <f>IF($D474,Analiza_Całość!K474,"")</f>
        <v/>
      </c>
      <c r="N474" s="39" t="str">
        <f>IF($D474,Analiza_Całość!L474,"")</f>
        <v/>
      </c>
    </row>
    <row r="475" spans="2:14" x14ac:dyDescent="0.3">
      <c r="B475" s="21">
        <f>BETAW20T!B474</f>
        <v>43725</v>
      </c>
      <c r="C475" s="74">
        <f t="shared" si="166"/>
        <v>0</v>
      </c>
      <c r="D475" s="73">
        <f t="shared" si="167"/>
        <v>0</v>
      </c>
      <c r="E475" s="46" t="str">
        <f>IF($D475,IF($D476,Analiza_Całość!C475/Analiza_Całość!C476*E476,100),"")</f>
        <v/>
      </c>
      <c r="F475" s="45" t="str">
        <f>IF($D475,IF($D476,Analiza_Całość!D475/Analiza_Całość!D476*F476,100),"")</f>
        <v/>
      </c>
      <c r="G475" s="41" t="str">
        <f t="shared" si="168"/>
        <v/>
      </c>
      <c r="H475" s="44" t="str">
        <f>IF($C475,Analiza_Całość!F475,"")</f>
        <v/>
      </c>
      <c r="I475" s="43" t="str">
        <f>IF($C475,Analiza_Całość!G475,"")</f>
        <v/>
      </c>
      <c r="J475" s="42" t="str">
        <f t="shared" si="169"/>
        <v/>
      </c>
      <c r="K475" s="41" t="str">
        <f>IF($D475,Analiza_Całość!I475,"")</f>
        <v/>
      </c>
      <c r="L475" s="40" t="str">
        <f>IF($D475,Analiza_Całość!J475,"")</f>
        <v/>
      </c>
      <c r="M475" s="17" t="str">
        <f>IF($D475,Analiza_Całość!K475,"")</f>
        <v/>
      </c>
      <c r="N475" s="39" t="str">
        <f>IF($D475,Analiza_Całość!L475,"")</f>
        <v/>
      </c>
    </row>
    <row r="476" spans="2:14" x14ac:dyDescent="0.3">
      <c r="B476" s="21">
        <f>BETAW20T!B475</f>
        <v>43724</v>
      </c>
      <c r="C476" s="74">
        <f t="shared" si="166"/>
        <v>0</v>
      </c>
      <c r="D476" s="73">
        <f t="shared" si="167"/>
        <v>0</v>
      </c>
      <c r="E476" s="46" t="str">
        <f>IF($D476,IF($D477,Analiza_Całość!C476/Analiza_Całość!C477*E477,100),"")</f>
        <v/>
      </c>
      <c r="F476" s="45" t="str">
        <f>IF($D476,IF($D477,Analiza_Całość!D476/Analiza_Całość!D477*F477,100),"")</f>
        <v/>
      </c>
      <c r="G476" s="41" t="str">
        <f t="shared" si="168"/>
        <v/>
      </c>
      <c r="H476" s="44" t="str">
        <f>IF($C476,Analiza_Całość!F476,"")</f>
        <v/>
      </c>
      <c r="I476" s="43" t="str">
        <f>IF($C476,Analiza_Całość!G476,"")</f>
        <v/>
      </c>
      <c r="J476" s="42" t="str">
        <f t="shared" si="169"/>
        <v/>
      </c>
      <c r="K476" s="41" t="str">
        <f>IF($D476,Analiza_Całość!I476,"")</f>
        <v/>
      </c>
      <c r="L476" s="40" t="str">
        <f>IF($D476,Analiza_Całość!J476,"")</f>
        <v/>
      </c>
      <c r="M476" s="17" t="str">
        <f>IF($D476,Analiza_Całość!K476,"")</f>
        <v/>
      </c>
      <c r="N476" s="39" t="str">
        <f>IF($D476,Analiza_Całość!L476,"")</f>
        <v/>
      </c>
    </row>
    <row r="477" spans="2:14" x14ac:dyDescent="0.3">
      <c r="B477" s="21">
        <f>BETAW20T!B476</f>
        <v>43721</v>
      </c>
      <c r="C477" s="74">
        <f t="shared" si="166"/>
        <v>0</v>
      </c>
      <c r="D477" s="73">
        <f t="shared" si="167"/>
        <v>0</v>
      </c>
      <c r="E477" s="46" t="str">
        <f>IF($D477,IF($D478,Analiza_Całość!C477/Analiza_Całość!C478*E478,100),"")</f>
        <v/>
      </c>
      <c r="F477" s="45" t="str">
        <f>IF($D477,IF($D478,Analiza_Całość!D477/Analiza_Całość!D478*F478,100),"")</f>
        <v/>
      </c>
      <c r="G477" s="41" t="str">
        <f t="shared" si="168"/>
        <v/>
      </c>
      <c r="H477" s="44" t="str">
        <f>IF($C477,Analiza_Całość!F477,"")</f>
        <v/>
      </c>
      <c r="I477" s="43" t="str">
        <f>IF($C477,Analiza_Całość!G477,"")</f>
        <v/>
      </c>
      <c r="J477" s="42" t="str">
        <f t="shared" si="169"/>
        <v/>
      </c>
      <c r="K477" s="41" t="str">
        <f>IF($D477,Analiza_Całość!I477,"")</f>
        <v/>
      </c>
      <c r="L477" s="40" t="str">
        <f>IF($D477,Analiza_Całość!J477,"")</f>
        <v/>
      </c>
      <c r="M477" s="17" t="str">
        <f>IF($D477,Analiza_Całość!K477,"")</f>
        <v/>
      </c>
      <c r="N477" s="39" t="str">
        <f>IF($D477,Analiza_Całość!L477,"")</f>
        <v/>
      </c>
    </row>
    <row r="478" spans="2:14" x14ac:dyDescent="0.3">
      <c r="B478" s="21">
        <f>BETAW20T!B477</f>
        <v>43720</v>
      </c>
      <c r="C478" s="74">
        <f t="shared" si="166"/>
        <v>0</v>
      </c>
      <c r="D478" s="73">
        <f t="shared" si="167"/>
        <v>0</v>
      </c>
      <c r="E478" s="46" t="str">
        <f>IF($D478,IF($D479,Analiza_Całość!C478/Analiza_Całość!C479*E479,100),"")</f>
        <v/>
      </c>
      <c r="F478" s="45" t="str">
        <f>IF($D478,IF($D479,Analiza_Całość!D478/Analiza_Całość!D479*F479,100),"")</f>
        <v/>
      </c>
      <c r="G478" s="41" t="str">
        <f t="shared" si="168"/>
        <v/>
      </c>
      <c r="H478" s="44" t="str">
        <f>IF($C478,Analiza_Całość!F478,"")</f>
        <v/>
      </c>
      <c r="I478" s="43" t="str">
        <f>IF($C478,Analiza_Całość!G478,"")</f>
        <v/>
      </c>
      <c r="J478" s="42" t="str">
        <f t="shared" si="169"/>
        <v/>
      </c>
      <c r="K478" s="41" t="str">
        <f>IF($D478,Analiza_Całość!I478,"")</f>
        <v/>
      </c>
      <c r="L478" s="40" t="str">
        <f>IF($D478,Analiza_Całość!J478,"")</f>
        <v/>
      </c>
      <c r="M478" s="17" t="str">
        <f>IF($D478,Analiza_Całość!K478,"")</f>
        <v/>
      </c>
      <c r="N478" s="39" t="str">
        <f>IF($D478,Analiza_Całość!L478,"")</f>
        <v/>
      </c>
    </row>
    <row r="479" spans="2:14" x14ac:dyDescent="0.3">
      <c r="B479" s="21">
        <f>BETAW20T!B478</f>
        <v>43719</v>
      </c>
      <c r="C479" s="74">
        <f t="shared" si="166"/>
        <v>0</v>
      </c>
      <c r="D479" s="73">
        <f t="shared" si="167"/>
        <v>0</v>
      </c>
      <c r="E479" s="46" t="str">
        <f>IF($D479,IF($D480,Analiza_Całość!C479/Analiza_Całość!C480*E480,100),"")</f>
        <v/>
      </c>
      <c r="F479" s="45" t="str">
        <f>IF($D479,IF($D480,Analiza_Całość!D479/Analiza_Całość!D480*F480,100),"")</f>
        <v/>
      </c>
      <c r="G479" s="41" t="str">
        <f t="shared" si="168"/>
        <v/>
      </c>
      <c r="H479" s="44" t="str">
        <f>IF($C479,Analiza_Całość!F479,"")</f>
        <v/>
      </c>
      <c r="I479" s="43" t="str">
        <f>IF($C479,Analiza_Całość!G479,"")</f>
        <v/>
      </c>
      <c r="J479" s="42" t="str">
        <f t="shared" si="169"/>
        <v/>
      </c>
      <c r="K479" s="41" t="str">
        <f>IF($D479,Analiza_Całość!I479,"")</f>
        <v/>
      </c>
      <c r="L479" s="40" t="str">
        <f>IF($D479,Analiza_Całość!J479,"")</f>
        <v/>
      </c>
      <c r="M479" s="17" t="str">
        <f>IF($D479,Analiza_Całość!K479,"")</f>
        <v/>
      </c>
      <c r="N479" s="39" t="str">
        <f>IF($D479,Analiza_Całość!L479,"")</f>
        <v/>
      </c>
    </row>
    <row r="480" spans="2:14" x14ac:dyDescent="0.3">
      <c r="B480" s="21">
        <f>BETAW20T!B479</f>
        <v>43718</v>
      </c>
      <c r="C480" s="74">
        <f t="shared" si="166"/>
        <v>0</v>
      </c>
      <c r="D480" s="73">
        <f t="shared" si="167"/>
        <v>0</v>
      </c>
      <c r="E480" s="46" t="str">
        <f>IF($D480,IF($D481,Analiza_Całość!C480/Analiza_Całość!C481*E481,100),"")</f>
        <v/>
      </c>
      <c r="F480" s="45" t="str">
        <f>IF($D480,IF($D481,Analiza_Całość!D480/Analiza_Całość!D481*F481,100),"")</f>
        <v/>
      </c>
      <c r="G480" s="41" t="str">
        <f t="shared" si="168"/>
        <v/>
      </c>
      <c r="H480" s="44" t="str">
        <f>IF($C480,Analiza_Całość!F480,"")</f>
        <v/>
      </c>
      <c r="I480" s="43" t="str">
        <f>IF($C480,Analiza_Całość!G480,"")</f>
        <v/>
      </c>
      <c r="J480" s="42" t="str">
        <f t="shared" si="169"/>
        <v/>
      </c>
      <c r="K480" s="41" t="str">
        <f>IF($D480,Analiza_Całość!I480,"")</f>
        <v/>
      </c>
      <c r="L480" s="40" t="str">
        <f>IF($D480,Analiza_Całość!J480,"")</f>
        <v/>
      </c>
      <c r="M480" s="17" t="str">
        <f>IF($D480,Analiza_Całość!K480,"")</f>
        <v/>
      </c>
      <c r="N480" s="39" t="str">
        <f>IF($D480,Analiza_Całość!L480,"")</f>
        <v/>
      </c>
    </row>
    <row r="481" spans="2:14" x14ac:dyDescent="0.3">
      <c r="B481" s="21">
        <f>BETAW20T!B480</f>
        <v>43717</v>
      </c>
      <c r="C481" s="74">
        <f t="shared" si="166"/>
        <v>0</v>
      </c>
      <c r="D481" s="73">
        <f t="shared" si="167"/>
        <v>0</v>
      </c>
      <c r="E481" s="46" t="str">
        <f>IF($D481,IF($D482,Analiza_Całość!C481/Analiza_Całość!C482*E482,100),"")</f>
        <v/>
      </c>
      <c r="F481" s="45" t="str">
        <f>IF($D481,IF($D482,Analiza_Całość!D481/Analiza_Całość!D482*F482,100),"")</f>
        <v/>
      </c>
      <c r="G481" s="41" t="str">
        <f t="shared" si="168"/>
        <v/>
      </c>
      <c r="H481" s="44" t="str">
        <f>IF($C481,Analiza_Całość!F481,"")</f>
        <v/>
      </c>
      <c r="I481" s="43" t="str">
        <f>IF($C481,Analiza_Całość!G481,"")</f>
        <v/>
      </c>
      <c r="J481" s="42" t="str">
        <f t="shared" si="169"/>
        <v/>
      </c>
      <c r="K481" s="41" t="str">
        <f>IF($D481,Analiza_Całość!I481,"")</f>
        <v/>
      </c>
      <c r="L481" s="40" t="str">
        <f>IF($D481,Analiza_Całość!J481,"")</f>
        <v/>
      </c>
      <c r="M481" s="17" t="str">
        <f>IF($D481,Analiza_Całość!K481,"")</f>
        <v/>
      </c>
      <c r="N481" s="39" t="str">
        <f>IF($D481,Analiza_Całość!L481,"")</f>
        <v/>
      </c>
    </row>
    <row r="482" spans="2:14" x14ac:dyDescent="0.3">
      <c r="B482" s="21">
        <f>BETAW20T!B481</f>
        <v>43714</v>
      </c>
      <c r="C482" s="74">
        <f t="shared" si="166"/>
        <v>0</v>
      </c>
      <c r="D482" s="73">
        <f t="shared" si="167"/>
        <v>0</v>
      </c>
      <c r="E482" s="46" t="str">
        <f>IF($D482,IF($D483,Analiza_Całość!C482/Analiza_Całość!C483*E483,100),"")</f>
        <v/>
      </c>
      <c r="F482" s="45" t="str">
        <f>IF($D482,IF($D483,Analiza_Całość!D482/Analiza_Całość!D483*F483,100),"")</f>
        <v/>
      </c>
      <c r="G482" s="41" t="str">
        <f t="shared" si="168"/>
        <v/>
      </c>
      <c r="H482" s="44" t="str">
        <f>IF($C482,Analiza_Całość!F482,"")</f>
        <v/>
      </c>
      <c r="I482" s="43" t="str">
        <f>IF($C482,Analiza_Całość!G482,"")</f>
        <v/>
      </c>
      <c r="J482" s="42" t="str">
        <f t="shared" si="169"/>
        <v/>
      </c>
      <c r="K482" s="41" t="str">
        <f>IF($D482,Analiza_Całość!I482,"")</f>
        <v/>
      </c>
      <c r="L482" s="40" t="str">
        <f>IF($D482,Analiza_Całość!J482,"")</f>
        <v/>
      </c>
      <c r="M482" s="17" t="str">
        <f>IF($D482,Analiza_Całość!K482,"")</f>
        <v/>
      </c>
      <c r="N482" s="39" t="str">
        <f>IF($D482,Analiza_Całość!L482,"")</f>
        <v/>
      </c>
    </row>
    <row r="483" spans="2:14" x14ac:dyDescent="0.3">
      <c r="B483" s="21">
        <f>BETAW20T!B482</f>
        <v>43713</v>
      </c>
      <c r="C483" s="74">
        <f t="shared" si="166"/>
        <v>0</v>
      </c>
      <c r="D483" s="73">
        <f t="shared" si="167"/>
        <v>0</v>
      </c>
      <c r="E483" s="46" t="str">
        <f>IF($D483,IF($D484,Analiza_Całość!C483/Analiza_Całość!C484*E484,100),"")</f>
        <v/>
      </c>
      <c r="F483" s="45" t="str">
        <f>IF($D483,IF($D484,Analiza_Całość!D483/Analiza_Całość!D484*F484,100),"")</f>
        <v/>
      </c>
      <c r="G483" s="41" t="str">
        <f t="shared" si="168"/>
        <v/>
      </c>
      <c r="H483" s="44" t="str">
        <f>IF($C483,Analiza_Całość!F483,"")</f>
        <v/>
      </c>
      <c r="I483" s="43" t="str">
        <f>IF($C483,Analiza_Całość!G483,"")</f>
        <v/>
      </c>
      <c r="J483" s="42" t="str">
        <f t="shared" si="169"/>
        <v/>
      </c>
      <c r="K483" s="41" t="str">
        <f>IF($D483,Analiza_Całość!I483,"")</f>
        <v/>
      </c>
      <c r="L483" s="40" t="str">
        <f>IF($D483,Analiza_Całość!J483,"")</f>
        <v/>
      </c>
      <c r="M483" s="17" t="str">
        <f>IF($D483,Analiza_Całość!K483,"")</f>
        <v/>
      </c>
      <c r="N483" s="39" t="str">
        <f>IF($D483,Analiza_Całość!L483,"")</f>
        <v/>
      </c>
    </row>
    <row r="484" spans="2:14" x14ac:dyDescent="0.3">
      <c r="B484" s="21">
        <f>BETAW20T!B483</f>
        <v>43712</v>
      </c>
      <c r="C484" s="74">
        <f t="shared" si="166"/>
        <v>0</v>
      </c>
      <c r="D484" s="73">
        <f t="shared" si="167"/>
        <v>0</v>
      </c>
      <c r="E484" s="46" t="str">
        <f>IF($D484,IF($D485,Analiza_Całość!C484/Analiza_Całość!C485*E485,100),"")</f>
        <v/>
      </c>
      <c r="F484" s="45" t="str">
        <f>IF($D484,IF($D485,Analiza_Całość!D484/Analiza_Całość!D485*F485,100),"")</f>
        <v/>
      </c>
      <c r="G484" s="41" t="str">
        <f t="shared" si="168"/>
        <v/>
      </c>
      <c r="H484" s="44" t="str">
        <f>IF($C484,Analiza_Całość!F484,"")</f>
        <v/>
      </c>
      <c r="I484" s="43" t="str">
        <f>IF($C484,Analiza_Całość!G484,"")</f>
        <v/>
      </c>
      <c r="J484" s="42" t="str">
        <f t="shared" si="169"/>
        <v/>
      </c>
      <c r="K484" s="41" t="str">
        <f>IF($D484,Analiza_Całość!I484,"")</f>
        <v/>
      </c>
      <c r="L484" s="40" t="str">
        <f>IF($D484,Analiza_Całość!J484,"")</f>
        <v/>
      </c>
      <c r="M484" s="17" t="str">
        <f>IF($D484,Analiza_Całość!K484,"")</f>
        <v/>
      </c>
      <c r="N484" s="39" t="str">
        <f>IF($D484,Analiza_Całość!L484,"")</f>
        <v/>
      </c>
    </row>
    <row r="485" spans="2:14" x14ac:dyDescent="0.3">
      <c r="B485" s="21">
        <f>BETAW20T!B484</f>
        <v>43711</v>
      </c>
      <c r="C485" s="74">
        <f t="shared" si="166"/>
        <v>0</v>
      </c>
      <c r="D485" s="73">
        <f t="shared" si="167"/>
        <v>0</v>
      </c>
      <c r="E485" s="46" t="str">
        <f>IF($D485,IF($D486,Analiza_Całość!C485/Analiza_Całość!C486*E486,100),"")</f>
        <v/>
      </c>
      <c r="F485" s="45" t="str">
        <f>IF($D485,IF($D486,Analiza_Całość!D485/Analiza_Całość!D486*F486,100),"")</f>
        <v/>
      </c>
      <c r="G485" s="41" t="str">
        <f t="shared" si="168"/>
        <v/>
      </c>
      <c r="H485" s="44" t="str">
        <f>IF($C485,Analiza_Całość!F485,"")</f>
        <v/>
      </c>
      <c r="I485" s="43" t="str">
        <f>IF($C485,Analiza_Całość!G485,"")</f>
        <v/>
      </c>
      <c r="J485" s="42" t="str">
        <f t="shared" si="169"/>
        <v/>
      </c>
      <c r="K485" s="41" t="str">
        <f>IF($D485,Analiza_Całość!I485,"")</f>
        <v/>
      </c>
      <c r="L485" s="40" t="str">
        <f>IF($D485,Analiza_Całość!J485,"")</f>
        <v/>
      </c>
      <c r="M485" s="17" t="str">
        <f>IF($D485,Analiza_Całość!K485,"")</f>
        <v/>
      </c>
      <c r="N485" s="39" t="str">
        <f>IF($D485,Analiza_Całość!L485,"")</f>
        <v/>
      </c>
    </row>
    <row r="486" spans="2:14" x14ac:dyDescent="0.3">
      <c r="B486" s="21">
        <f>BETAW20T!B485</f>
        <v>43710</v>
      </c>
      <c r="C486" s="74">
        <f t="shared" si="166"/>
        <v>0</v>
      </c>
      <c r="D486" s="73">
        <f t="shared" si="167"/>
        <v>0</v>
      </c>
      <c r="E486" s="46" t="str">
        <f>IF($D486,IF($D487,Analiza_Całość!C486/Analiza_Całość!C487*E487,100),"")</f>
        <v/>
      </c>
      <c r="F486" s="45" t="str">
        <f>IF($D486,IF($D487,Analiza_Całość!D486/Analiza_Całość!D487*F487,100),"")</f>
        <v/>
      </c>
      <c r="G486" s="41" t="str">
        <f t="shared" si="168"/>
        <v/>
      </c>
      <c r="H486" s="44" t="str">
        <f>IF($C486,Analiza_Całość!F486,"")</f>
        <v/>
      </c>
      <c r="I486" s="43" t="str">
        <f>IF($C486,Analiza_Całość!G486,"")</f>
        <v/>
      </c>
      <c r="J486" s="42" t="str">
        <f t="shared" si="169"/>
        <v/>
      </c>
      <c r="K486" s="41" t="str">
        <f>IF($D486,Analiza_Całość!I486,"")</f>
        <v/>
      </c>
      <c r="L486" s="40" t="str">
        <f>IF($D486,Analiza_Całość!J486,"")</f>
        <v/>
      </c>
      <c r="M486" s="17" t="str">
        <f>IF($D486,Analiza_Całość!K486,"")</f>
        <v/>
      </c>
      <c r="N486" s="39" t="str">
        <f>IF($D486,Analiza_Całość!L486,"")</f>
        <v/>
      </c>
    </row>
    <row r="487" spans="2:14" x14ac:dyDescent="0.3">
      <c r="B487" s="21">
        <f>BETAW20T!B486</f>
        <v>43707</v>
      </c>
      <c r="C487" s="74">
        <f t="shared" si="166"/>
        <v>0</v>
      </c>
      <c r="D487" s="73">
        <f t="shared" si="167"/>
        <v>0</v>
      </c>
      <c r="E487" s="46" t="str">
        <f>IF($D487,IF($D488,Analiza_Całość!C487/Analiza_Całość!C488*E488,100),"")</f>
        <v/>
      </c>
      <c r="F487" s="45" t="str">
        <f>IF($D487,IF($D488,Analiza_Całość!D487/Analiza_Całość!D488*F488,100),"")</f>
        <v/>
      </c>
      <c r="G487" s="41" t="str">
        <f t="shared" si="168"/>
        <v/>
      </c>
      <c r="H487" s="44" t="str">
        <f>IF($C487,Analiza_Całość!F487,"")</f>
        <v/>
      </c>
      <c r="I487" s="43" t="str">
        <f>IF($C487,Analiza_Całość!G487,"")</f>
        <v/>
      </c>
      <c r="J487" s="42" t="str">
        <f t="shared" si="169"/>
        <v/>
      </c>
      <c r="K487" s="41" t="str">
        <f>IF($D487,Analiza_Całość!I487,"")</f>
        <v/>
      </c>
      <c r="L487" s="40" t="str">
        <f>IF($D487,Analiza_Całość!J487,"")</f>
        <v/>
      </c>
      <c r="M487" s="17" t="str">
        <f>IF($D487,Analiza_Całość!K487,"")</f>
        <v/>
      </c>
      <c r="N487" s="39" t="str">
        <f>IF($D487,Analiza_Całość!L487,"")</f>
        <v/>
      </c>
    </row>
    <row r="488" spans="2:14" x14ac:dyDescent="0.3">
      <c r="B488" s="21">
        <f>BETAW20T!B487</f>
        <v>43706</v>
      </c>
      <c r="C488" s="74">
        <f t="shared" si="166"/>
        <v>0</v>
      </c>
      <c r="D488" s="73">
        <f t="shared" si="167"/>
        <v>0</v>
      </c>
      <c r="E488" s="46" t="str">
        <f>IF($D488,IF($D489,Analiza_Całość!C488/Analiza_Całość!C489*E489,100),"")</f>
        <v/>
      </c>
      <c r="F488" s="45" t="str">
        <f>IF($D488,IF($D489,Analiza_Całość!D488/Analiza_Całość!D489*F489,100),"")</f>
        <v/>
      </c>
      <c r="G488" s="41" t="str">
        <f t="shared" si="168"/>
        <v/>
      </c>
      <c r="H488" s="44" t="str">
        <f>IF($C488,Analiza_Całość!F488,"")</f>
        <v/>
      </c>
      <c r="I488" s="43" t="str">
        <f>IF($C488,Analiza_Całość!G488,"")</f>
        <v/>
      </c>
      <c r="J488" s="42" t="str">
        <f t="shared" si="169"/>
        <v/>
      </c>
      <c r="K488" s="41" t="str">
        <f>IF($D488,Analiza_Całość!I488,"")</f>
        <v/>
      </c>
      <c r="L488" s="40" t="str">
        <f>IF($D488,Analiza_Całość!J488,"")</f>
        <v/>
      </c>
      <c r="M488" s="17" t="str">
        <f>IF($D488,Analiza_Całość!K488,"")</f>
        <v/>
      </c>
      <c r="N488" s="39" t="str">
        <f>IF($D488,Analiza_Całość!L488,"")</f>
        <v/>
      </c>
    </row>
    <row r="489" spans="2:14" x14ac:dyDescent="0.3">
      <c r="B489" s="21">
        <f>BETAW20T!B488</f>
        <v>43705</v>
      </c>
      <c r="C489" s="74">
        <f t="shared" si="166"/>
        <v>0</v>
      </c>
      <c r="D489" s="73">
        <f t="shared" si="167"/>
        <v>0</v>
      </c>
      <c r="E489" s="46" t="str">
        <f>IF($D489,IF($D490,Analiza_Całość!C489/Analiza_Całość!C490*E490,100),"")</f>
        <v/>
      </c>
      <c r="F489" s="45" t="str">
        <f>IF($D489,IF($D490,Analiza_Całość!D489/Analiza_Całość!D490*F490,100),"")</f>
        <v/>
      </c>
      <c r="G489" s="41" t="str">
        <f t="shared" si="168"/>
        <v/>
      </c>
      <c r="H489" s="44" t="str">
        <f>IF($C489,Analiza_Całość!F489,"")</f>
        <v/>
      </c>
      <c r="I489" s="43" t="str">
        <f>IF($C489,Analiza_Całość!G489,"")</f>
        <v/>
      </c>
      <c r="J489" s="42" t="str">
        <f t="shared" si="169"/>
        <v/>
      </c>
      <c r="K489" s="41" t="str">
        <f>IF($D489,Analiza_Całość!I489,"")</f>
        <v/>
      </c>
      <c r="L489" s="40" t="str">
        <f>IF($D489,Analiza_Całość!J489,"")</f>
        <v/>
      </c>
      <c r="M489" s="17" t="str">
        <f>IF($D489,Analiza_Całość!K489,"")</f>
        <v/>
      </c>
      <c r="N489" s="39" t="str">
        <f>IF($D489,Analiza_Całość!L489,"")</f>
        <v/>
      </c>
    </row>
    <row r="490" spans="2:14" x14ac:dyDescent="0.3">
      <c r="B490" s="21">
        <f>BETAW20T!B489</f>
        <v>43704</v>
      </c>
      <c r="C490" s="74">
        <f t="shared" si="166"/>
        <v>0</v>
      </c>
      <c r="D490" s="73">
        <f t="shared" si="167"/>
        <v>0</v>
      </c>
      <c r="E490" s="46" t="str">
        <f>IF($D490,IF($D491,Analiza_Całość!C490/Analiza_Całość!C491*E491,100),"")</f>
        <v/>
      </c>
      <c r="F490" s="45" t="str">
        <f>IF($D490,IF($D491,Analiza_Całość!D490/Analiza_Całość!D491*F491,100),"")</f>
        <v/>
      </c>
      <c r="G490" s="41" t="str">
        <f t="shared" si="168"/>
        <v/>
      </c>
      <c r="H490" s="44" t="str">
        <f>IF($C490,Analiza_Całość!F490,"")</f>
        <v/>
      </c>
      <c r="I490" s="43" t="str">
        <f>IF($C490,Analiza_Całość!G490,"")</f>
        <v/>
      </c>
      <c r="J490" s="42" t="str">
        <f t="shared" si="169"/>
        <v/>
      </c>
      <c r="K490" s="41" t="str">
        <f>IF($D490,Analiza_Całość!I490,"")</f>
        <v/>
      </c>
      <c r="L490" s="40" t="str">
        <f>IF($D490,Analiza_Całość!J490,"")</f>
        <v/>
      </c>
      <c r="M490" s="17" t="str">
        <f>IF($D490,Analiza_Całość!K490,"")</f>
        <v/>
      </c>
      <c r="N490" s="39" t="str">
        <f>IF($D490,Analiza_Całość!L490,"")</f>
        <v/>
      </c>
    </row>
    <row r="491" spans="2:14" x14ac:dyDescent="0.3">
      <c r="B491" s="21">
        <f>BETAW20T!B490</f>
        <v>43703</v>
      </c>
      <c r="C491" s="74">
        <f t="shared" si="166"/>
        <v>0</v>
      </c>
      <c r="D491" s="73">
        <f t="shared" si="167"/>
        <v>0</v>
      </c>
      <c r="E491" s="46" t="str">
        <f>IF($D491,IF($D492,Analiza_Całość!C491/Analiza_Całość!C492*E492,100),"")</f>
        <v/>
      </c>
      <c r="F491" s="45" t="str">
        <f>IF($D491,IF($D492,Analiza_Całość!D491/Analiza_Całość!D492*F492,100),"")</f>
        <v/>
      </c>
      <c r="G491" s="41" t="str">
        <f t="shared" si="168"/>
        <v/>
      </c>
      <c r="H491" s="44" t="str">
        <f>IF($C491,Analiza_Całość!F491,"")</f>
        <v/>
      </c>
      <c r="I491" s="43" t="str">
        <f>IF($C491,Analiza_Całość!G491,"")</f>
        <v/>
      </c>
      <c r="J491" s="42" t="str">
        <f t="shared" si="169"/>
        <v/>
      </c>
      <c r="K491" s="41" t="str">
        <f>IF($D491,Analiza_Całość!I491,"")</f>
        <v/>
      </c>
      <c r="L491" s="40" t="str">
        <f>IF($D491,Analiza_Całość!J491,"")</f>
        <v/>
      </c>
      <c r="M491" s="17" t="str">
        <f>IF($D491,Analiza_Całość!K491,"")</f>
        <v/>
      </c>
      <c r="N491" s="39" t="str">
        <f>IF($D491,Analiza_Całość!L491,"")</f>
        <v/>
      </c>
    </row>
    <row r="492" spans="2:14" x14ac:dyDescent="0.3">
      <c r="B492" s="21">
        <f>BETAW20T!B491</f>
        <v>43700</v>
      </c>
      <c r="C492" s="74">
        <f t="shared" si="166"/>
        <v>0</v>
      </c>
      <c r="D492" s="73">
        <f t="shared" si="167"/>
        <v>0</v>
      </c>
      <c r="E492" s="46" t="str">
        <f>IF($D492,IF($D493,Analiza_Całość!C492/Analiza_Całość!C493*E493,100),"")</f>
        <v/>
      </c>
      <c r="F492" s="45" t="str">
        <f>IF($D492,IF($D493,Analiza_Całość!D492/Analiza_Całość!D493*F493,100),"")</f>
        <v/>
      </c>
      <c r="G492" s="41" t="str">
        <f t="shared" si="168"/>
        <v/>
      </c>
      <c r="H492" s="44" t="str">
        <f>IF($C492,Analiza_Całość!F492,"")</f>
        <v/>
      </c>
      <c r="I492" s="43" t="str">
        <f>IF($C492,Analiza_Całość!G492,"")</f>
        <v/>
      </c>
      <c r="J492" s="42" t="str">
        <f t="shared" si="169"/>
        <v/>
      </c>
      <c r="K492" s="41" t="str">
        <f>IF($D492,Analiza_Całość!I492,"")</f>
        <v/>
      </c>
      <c r="L492" s="40" t="str">
        <f>IF($D492,Analiza_Całość!J492,"")</f>
        <v/>
      </c>
      <c r="M492" s="17" t="str">
        <f>IF($D492,Analiza_Całość!K492,"")</f>
        <v/>
      </c>
      <c r="N492" s="39" t="str">
        <f>IF($D492,Analiza_Całość!L492,"")</f>
        <v/>
      </c>
    </row>
    <row r="493" spans="2:14" x14ac:dyDescent="0.3">
      <c r="B493" s="21">
        <f>BETAW20T!B492</f>
        <v>43699</v>
      </c>
      <c r="C493" s="74">
        <f t="shared" si="166"/>
        <v>0</v>
      </c>
      <c r="D493" s="73">
        <f t="shared" si="167"/>
        <v>0</v>
      </c>
      <c r="E493" s="46" t="str">
        <f>IF($D493,IF($D494,Analiza_Całość!C493/Analiza_Całość!C494*E494,100),"")</f>
        <v/>
      </c>
      <c r="F493" s="45" t="str">
        <f>IF($D493,IF($D494,Analiza_Całość!D493/Analiza_Całość!D494*F494,100),"")</f>
        <v/>
      </c>
      <c r="G493" s="41" t="str">
        <f t="shared" si="168"/>
        <v/>
      </c>
      <c r="H493" s="44" t="str">
        <f>IF($C493,Analiza_Całość!F493,"")</f>
        <v/>
      </c>
      <c r="I493" s="43" t="str">
        <f>IF($C493,Analiza_Całość!G493,"")</f>
        <v/>
      </c>
      <c r="J493" s="42" t="str">
        <f t="shared" si="169"/>
        <v/>
      </c>
      <c r="K493" s="41" t="str">
        <f>IF($D493,Analiza_Całość!I493,"")</f>
        <v/>
      </c>
      <c r="L493" s="40" t="str">
        <f>IF($D493,Analiza_Całość!J493,"")</f>
        <v/>
      </c>
      <c r="M493" s="17" t="str">
        <f>IF($D493,Analiza_Całość!K493,"")</f>
        <v/>
      </c>
      <c r="N493" s="39" t="str">
        <f>IF($D493,Analiza_Całość!L493,"")</f>
        <v/>
      </c>
    </row>
    <row r="494" spans="2:14" x14ac:dyDescent="0.3">
      <c r="B494" s="21">
        <f>BETAW20T!B493</f>
        <v>43698</v>
      </c>
      <c r="C494" s="74">
        <f t="shared" si="166"/>
        <v>0</v>
      </c>
      <c r="D494" s="73">
        <f t="shared" si="167"/>
        <v>0</v>
      </c>
      <c r="E494" s="46" t="str">
        <f>IF($D494,IF($D495,Analiza_Całość!C494/Analiza_Całość!C495*E495,100),"")</f>
        <v/>
      </c>
      <c r="F494" s="45" t="str">
        <f>IF($D494,IF($D495,Analiza_Całość!D494/Analiza_Całość!D495*F495,100),"")</f>
        <v/>
      </c>
      <c r="G494" s="41" t="str">
        <f t="shared" si="168"/>
        <v/>
      </c>
      <c r="H494" s="44" t="str">
        <f>IF($C494,Analiza_Całość!F494,"")</f>
        <v/>
      </c>
      <c r="I494" s="43" t="str">
        <f>IF($C494,Analiza_Całość!G494,"")</f>
        <v/>
      </c>
      <c r="J494" s="42" t="str">
        <f t="shared" si="169"/>
        <v/>
      </c>
      <c r="K494" s="41" t="str">
        <f>IF($D494,Analiza_Całość!I494,"")</f>
        <v/>
      </c>
      <c r="L494" s="40" t="str">
        <f>IF($D494,Analiza_Całość!J494,"")</f>
        <v/>
      </c>
      <c r="M494" s="17" t="str">
        <f>IF($D494,Analiza_Całość!K494,"")</f>
        <v/>
      </c>
      <c r="N494" s="39" t="str">
        <f>IF($D494,Analiza_Całość!L494,"")</f>
        <v/>
      </c>
    </row>
    <row r="495" spans="2:14" x14ac:dyDescent="0.3">
      <c r="B495" s="21">
        <f>BETAW20T!B494</f>
        <v>43697</v>
      </c>
      <c r="C495" s="74">
        <f t="shared" si="166"/>
        <v>0</v>
      </c>
      <c r="D495" s="73">
        <f t="shared" si="167"/>
        <v>0</v>
      </c>
      <c r="E495" s="46" t="str">
        <f>IF($D495,IF($D496,Analiza_Całość!C495/Analiza_Całość!C496*E496,100),"")</f>
        <v/>
      </c>
      <c r="F495" s="45" t="str">
        <f>IF($D495,IF($D496,Analiza_Całość!D495/Analiza_Całość!D496*F496,100),"")</f>
        <v/>
      </c>
      <c r="G495" s="41" t="str">
        <f t="shared" si="168"/>
        <v/>
      </c>
      <c r="H495" s="44" t="str">
        <f>IF($C495,Analiza_Całość!F495,"")</f>
        <v/>
      </c>
      <c r="I495" s="43" t="str">
        <f>IF($C495,Analiza_Całość!G495,"")</f>
        <v/>
      </c>
      <c r="J495" s="42" t="str">
        <f t="shared" si="169"/>
        <v/>
      </c>
      <c r="K495" s="41" t="str">
        <f>IF($D495,Analiza_Całość!I495,"")</f>
        <v/>
      </c>
      <c r="L495" s="40" t="str">
        <f>IF($D495,Analiza_Całość!J495,"")</f>
        <v/>
      </c>
      <c r="M495" s="17" t="str">
        <f>IF($D495,Analiza_Całość!K495,"")</f>
        <v/>
      </c>
      <c r="N495" s="39" t="str">
        <f>IF($D495,Analiza_Całość!L495,"")</f>
        <v/>
      </c>
    </row>
    <row r="496" spans="2:14" x14ac:dyDescent="0.3">
      <c r="B496" s="21">
        <f>BETAW20T!B495</f>
        <v>43696</v>
      </c>
      <c r="C496" s="74">
        <f t="shared" si="166"/>
        <v>0</v>
      </c>
      <c r="D496" s="73">
        <f t="shared" si="167"/>
        <v>0</v>
      </c>
      <c r="E496" s="46" t="str">
        <f>IF($D496,IF($D497,Analiza_Całość!C496/Analiza_Całość!C497*E497,100),"")</f>
        <v/>
      </c>
      <c r="F496" s="45" t="str">
        <f>IF($D496,IF($D497,Analiza_Całość!D496/Analiza_Całość!D497*F497,100),"")</f>
        <v/>
      </c>
      <c r="G496" s="41" t="str">
        <f t="shared" si="168"/>
        <v/>
      </c>
      <c r="H496" s="44" t="str">
        <f>IF($C496,Analiza_Całość!F496,"")</f>
        <v/>
      </c>
      <c r="I496" s="43" t="str">
        <f>IF($C496,Analiza_Całość!G496,"")</f>
        <v/>
      </c>
      <c r="J496" s="42" t="str">
        <f t="shared" si="169"/>
        <v/>
      </c>
      <c r="K496" s="41" t="str">
        <f>IF($D496,Analiza_Całość!I496,"")</f>
        <v/>
      </c>
      <c r="L496" s="40" t="str">
        <f>IF($D496,Analiza_Całość!J496,"")</f>
        <v/>
      </c>
      <c r="M496" s="17" t="str">
        <f>IF($D496,Analiza_Całość!K496,"")</f>
        <v/>
      </c>
      <c r="N496" s="39" t="str">
        <f>IF($D496,Analiza_Całość!L496,"")</f>
        <v/>
      </c>
    </row>
    <row r="497" spans="2:14" x14ac:dyDescent="0.3">
      <c r="B497" s="21">
        <f>BETAW20T!B496</f>
        <v>43693</v>
      </c>
      <c r="C497" s="74">
        <f t="shared" si="166"/>
        <v>0</v>
      </c>
      <c r="D497" s="73">
        <f t="shared" si="167"/>
        <v>0</v>
      </c>
      <c r="E497" s="46" t="str">
        <f>IF($D497,IF($D498,Analiza_Całość!C497/Analiza_Całość!C498*E498,100),"")</f>
        <v/>
      </c>
      <c r="F497" s="45" t="str">
        <f>IF($D497,IF($D498,Analiza_Całość!D497/Analiza_Całość!D498*F498,100),"")</f>
        <v/>
      </c>
      <c r="G497" s="41" t="str">
        <f t="shared" si="168"/>
        <v/>
      </c>
      <c r="H497" s="44" t="str">
        <f>IF($C497,Analiza_Całość!F497,"")</f>
        <v/>
      </c>
      <c r="I497" s="43" t="str">
        <f>IF($C497,Analiza_Całość!G497,"")</f>
        <v/>
      </c>
      <c r="J497" s="42" t="str">
        <f t="shared" si="169"/>
        <v/>
      </c>
      <c r="K497" s="41" t="str">
        <f>IF($D497,Analiza_Całość!I497,"")</f>
        <v/>
      </c>
      <c r="L497" s="40" t="str">
        <f>IF($D497,Analiza_Całość!J497,"")</f>
        <v/>
      </c>
      <c r="M497" s="17" t="str">
        <f>IF($D497,Analiza_Całość!K497,"")</f>
        <v/>
      </c>
      <c r="N497" s="39" t="str">
        <f>IF($D497,Analiza_Całość!L497,"")</f>
        <v/>
      </c>
    </row>
    <row r="498" spans="2:14" x14ac:dyDescent="0.3">
      <c r="B498" s="21">
        <f>BETAW20T!B497</f>
        <v>43691</v>
      </c>
      <c r="C498" s="74">
        <f t="shared" si="166"/>
        <v>0</v>
      </c>
      <c r="D498" s="73">
        <f t="shared" si="167"/>
        <v>0</v>
      </c>
      <c r="E498" s="46" t="str">
        <f>IF($D498,IF($D499,Analiza_Całość!C498/Analiza_Całość!C499*E499,100),"")</f>
        <v/>
      </c>
      <c r="F498" s="45" t="str">
        <f>IF($D498,IF($D499,Analiza_Całość!D498/Analiza_Całość!D499*F499,100),"")</f>
        <v/>
      </c>
      <c r="G498" s="41" t="str">
        <f t="shared" si="168"/>
        <v/>
      </c>
      <c r="H498" s="44" t="str">
        <f>IF($C498,Analiza_Całość!F498,"")</f>
        <v/>
      </c>
      <c r="I498" s="43" t="str">
        <f>IF($C498,Analiza_Całość!G498,"")</f>
        <v/>
      </c>
      <c r="J498" s="42" t="str">
        <f t="shared" si="169"/>
        <v/>
      </c>
      <c r="K498" s="41" t="str">
        <f>IF($D498,Analiza_Całość!I498,"")</f>
        <v/>
      </c>
      <c r="L498" s="40" t="str">
        <f>IF($D498,Analiza_Całość!J498,"")</f>
        <v/>
      </c>
      <c r="M498" s="17" t="str">
        <f>IF($D498,Analiza_Całość!K498,"")</f>
        <v/>
      </c>
      <c r="N498" s="39" t="str">
        <f>IF($D498,Analiza_Całość!L498,"")</f>
        <v/>
      </c>
    </row>
    <row r="499" spans="2:14" x14ac:dyDescent="0.3">
      <c r="B499" s="21">
        <f>BETAW20T!B498</f>
        <v>43690</v>
      </c>
      <c r="C499" s="74">
        <f t="shared" si="166"/>
        <v>0</v>
      </c>
      <c r="D499" s="73">
        <f t="shared" si="167"/>
        <v>0</v>
      </c>
      <c r="E499" s="46" t="str">
        <f>IF($D499,IF($D500,Analiza_Całość!C499/Analiza_Całość!C500*E500,100),"")</f>
        <v/>
      </c>
      <c r="F499" s="45" t="str">
        <f>IF($D499,IF($D500,Analiza_Całość!D499/Analiza_Całość!D500*F500,100),"")</f>
        <v/>
      </c>
      <c r="G499" s="41" t="str">
        <f t="shared" si="168"/>
        <v/>
      </c>
      <c r="H499" s="44" t="str">
        <f>IF($C499,Analiza_Całość!F499,"")</f>
        <v/>
      </c>
      <c r="I499" s="43" t="str">
        <f>IF($C499,Analiza_Całość!G499,"")</f>
        <v/>
      </c>
      <c r="J499" s="42" t="str">
        <f t="shared" si="169"/>
        <v/>
      </c>
      <c r="K499" s="41" t="str">
        <f>IF($D499,Analiza_Całość!I499,"")</f>
        <v/>
      </c>
      <c r="L499" s="40" t="str">
        <f>IF($D499,Analiza_Całość!J499,"")</f>
        <v/>
      </c>
      <c r="M499" s="17" t="str">
        <f>IF($D499,Analiza_Całość!K499,"")</f>
        <v/>
      </c>
      <c r="N499" s="39" t="str">
        <f>IF($D499,Analiza_Całość!L499,"")</f>
        <v/>
      </c>
    </row>
    <row r="500" spans="2:14" x14ac:dyDescent="0.3">
      <c r="B500" s="21">
        <f>BETAW20T!B499</f>
        <v>43689</v>
      </c>
      <c r="C500" s="74">
        <f t="shared" si="166"/>
        <v>0</v>
      </c>
      <c r="D500" s="73">
        <f t="shared" si="167"/>
        <v>0</v>
      </c>
      <c r="E500" s="46" t="str">
        <f>IF($D500,IF($D501,Analiza_Całość!C500/Analiza_Całość!C501*E501,100),"")</f>
        <v/>
      </c>
      <c r="F500" s="45" t="str">
        <f>IF($D500,IF($D501,Analiza_Całość!D500/Analiza_Całość!D501*F501,100),"")</f>
        <v/>
      </c>
      <c r="G500" s="41" t="str">
        <f t="shared" si="168"/>
        <v/>
      </c>
      <c r="H500" s="44" t="str">
        <f>IF($C500,Analiza_Całość!F500,"")</f>
        <v/>
      </c>
      <c r="I500" s="43" t="str">
        <f>IF($C500,Analiza_Całość!G500,"")</f>
        <v/>
      </c>
      <c r="J500" s="42" t="str">
        <f t="shared" si="169"/>
        <v/>
      </c>
      <c r="K500" s="41" t="str">
        <f>IF($D500,Analiza_Całość!I500,"")</f>
        <v/>
      </c>
      <c r="L500" s="40" t="str">
        <f>IF($D500,Analiza_Całość!J500,"")</f>
        <v/>
      </c>
      <c r="M500" s="17" t="str">
        <f>IF($D500,Analiza_Całość!K500,"")</f>
        <v/>
      </c>
      <c r="N500" s="39" t="str">
        <f>IF($D500,Analiza_Całość!L500,"")</f>
        <v/>
      </c>
    </row>
    <row r="501" spans="2:14" x14ac:dyDescent="0.3">
      <c r="B501" s="21">
        <f>BETAW20T!B500</f>
        <v>43686</v>
      </c>
      <c r="C501" s="74">
        <f t="shared" si="166"/>
        <v>0</v>
      </c>
      <c r="D501" s="73">
        <f t="shared" si="167"/>
        <v>0</v>
      </c>
      <c r="E501" s="46" t="str">
        <f>IF($D501,IF($D502,Analiza_Całość!C501/Analiza_Całość!C502*E502,100),"")</f>
        <v/>
      </c>
      <c r="F501" s="45" t="str">
        <f>IF($D501,IF($D502,Analiza_Całość!D501/Analiza_Całość!D502*F502,100),"")</f>
        <v/>
      </c>
      <c r="G501" s="41" t="str">
        <f t="shared" si="168"/>
        <v/>
      </c>
      <c r="H501" s="44" t="str">
        <f>IF($C501,Analiza_Całość!F501,"")</f>
        <v/>
      </c>
      <c r="I501" s="43" t="str">
        <f>IF($C501,Analiza_Całość!G501,"")</f>
        <v/>
      </c>
      <c r="J501" s="42" t="str">
        <f t="shared" si="169"/>
        <v/>
      </c>
      <c r="K501" s="41" t="str">
        <f>IF($D501,Analiza_Całość!I501,"")</f>
        <v/>
      </c>
      <c r="L501" s="40" t="str">
        <f>IF($D501,Analiza_Całość!J501,"")</f>
        <v/>
      </c>
      <c r="M501" s="17" t="str">
        <f>IF($D501,Analiza_Całość!K501,"")</f>
        <v/>
      </c>
      <c r="N501" s="39" t="str">
        <f>IF($D501,Analiza_Całość!L501,"")</f>
        <v/>
      </c>
    </row>
    <row r="502" spans="2:14" x14ac:dyDescent="0.3">
      <c r="B502" s="21">
        <f>BETAW20T!B501</f>
        <v>43685</v>
      </c>
      <c r="C502" s="74">
        <f t="shared" si="166"/>
        <v>0</v>
      </c>
      <c r="D502" s="73">
        <f t="shared" si="167"/>
        <v>0</v>
      </c>
      <c r="E502" s="46" t="str">
        <f>IF($D502,IF($D503,Analiza_Całość!C502/Analiza_Całość!C503*E503,100),"")</f>
        <v/>
      </c>
      <c r="F502" s="45" t="str">
        <f>IF($D502,IF($D503,Analiza_Całość!D502/Analiza_Całość!D503*F503,100),"")</f>
        <v/>
      </c>
      <c r="G502" s="41" t="str">
        <f t="shared" si="168"/>
        <v/>
      </c>
      <c r="H502" s="44" t="str">
        <f>IF($C502,Analiza_Całość!F502,"")</f>
        <v/>
      </c>
      <c r="I502" s="43" t="str">
        <f>IF($C502,Analiza_Całość!G502,"")</f>
        <v/>
      </c>
      <c r="J502" s="42" t="str">
        <f t="shared" si="169"/>
        <v/>
      </c>
      <c r="K502" s="41" t="str">
        <f>IF($D502,Analiza_Całość!I502,"")</f>
        <v/>
      </c>
      <c r="L502" s="40" t="str">
        <f>IF($D502,Analiza_Całość!J502,"")</f>
        <v/>
      </c>
      <c r="M502" s="17" t="str">
        <f>IF($D502,Analiza_Całość!K502,"")</f>
        <v/>
      </c>
      <c r="N502" s="39" t="str">
        <f>IF($D502,Analiza_Całość!L502,"")</f>
        <v/>
      </c>
    </row>
    <row r="503" spans="2:14" x14ac:dyDescent="0.3">
      <c r="B503" s="21">
        <f>BETAW20T!B502</f>
        <v>43684</v>
      </c>
      <c r="C503" s="74">
        <f t="shared" si="166"/>
        <v>0</v>
      </c>
      <c r="D503" s="73">
        <f t="shared" si="167"/>
        <v>0</v>
      </c>
      <c r="E503" s="46" t="str">
        <f>IF($D503,IF($D504,Analiza_Całość!C503/Analiza_Całość!C504*E504,100),"")</f>
        <v/>
      </c>
      <c r="F503" s="45" t="str">
        <f>IF($D503,IF($D504,Analiza_Całość!D503/Analiza_Całość!D504*F504,100),"")</f>
        <v/>
      </c>
      <c r="G503" s="41" t="str">
        <f t="shared" si="168"/>
        <v/>
      </c>
      <c r="H503" s="44" t="str">
        <f>IF($C503,Analiza_Całość!F503,"")</f>
        <v/>
      </c>
      <c r="I503" s="43" t="str">
        <f>IF($C503,Analiza_Całość!G503,"")</f>
        <v/>
      </c>
      <c r="J503" s="42" t="str">
        <f t="shared" si="169"/>
        <v/>
      </c>
      <c r="K503" s="41" t="str">
        <f>IF($D503,Analiza_Całość!I503,"")</f>
        <v/>
      </c>
      <c r="L503" s="40" t="str">
        <f>IF($D503,Analiza_Całość!J503,"")</f>
        <v/>
      </c>
      <c r="M503" s="17" t="str">
        <f>IF($D503,Analiza_Całość!K503,"")</f>
        <v/>
      </c>
      <c r="N503" s="39" t="str">
        <f>IF($D503,Analiza_Całość!L503,"")</f>
        <v/>
      </c>
    </row>
    <row r="504" spans="2:14" x14ac:dyDescent="0.3">
      <c r="B504" s="21">
        <f>BETAW20T!B503</f>
        <v>43683</v>
      </c>
      <c r="C504" s="74">
        <f t="shared" si="166"/>
        <v>0</v>
      </c>
      <c r="D504" s="73">
        <f t="shared" si="167"/>
        <v>0</v>
      </c>
      <c r="E504" s="46" t="str">
        <f>IF($D504,IF($D505,Analiza_Całość!C504/Analiza_Całość!C505*E505,100),"")</f>
        <v/>
      </c>
      <c r="F504" s="45" t="str">
        <f>IF($D504,IF($D505,Analiza_Całość!D504/Analiza_Całość!D505*F505,100),"")</f>
        <v/>
      </c>
      <c r="G504" s="41" t="str">
        <f t="shared" si="168"/>
        <v/>
      </c>
      <c r="H504" s="44" t="str">
        <f>IF($C504,Analiza_Całość!F504,"")</f>
        <v/>
      </c>
      <c r="I504" s="43" t="str">
        <f>IF($C504,Analiza_Całość!G504,"")</f>
        <v/>
      </c>
      <c r="J504" s="42" t="str">
        <f t="shared" si="169"/>
        <v/>
      </c>
      <c r="K504" s="41" t="str">
        <f>IF($D504,Analiza_Całość!I504,"")</f>
        <v/>
      </c>
      <c r="L504" s="40" t="str">
        <f>IF($D504,Analiza_Całość!J504,"")</f>
        <v/>
      </c>
      <c r="M504" s="17" t="str">
        <f>IF($D504,Analiza_Całość!K504,"")</f>
        <v/>
      </c>
      <c r="N504" s="39" t="str">
        <f>IF($D504,Analiza_Całość!L504,"")</f>
        <v/>
      </c>
    </row>
    <row r="505" spans="2:14" x14ac:dyDescent="0.3">
      <c r="B505" s="21">
        <f>BETAW20T!B504</f>
        <v>43682</v>
      </c>
      <c r="C505" s="74">
        <f t="shared" si="166"/>
        <v>0</v>
      </c>
      <c r="D505" s="73">
        <f t="shared" si="167"/>
        <v>0</v>
      </c>
      <c r="E505" s="46" t="str">
        <f>IF($D505,IF($D506,Analiza_Całość!C505/Analiza_Całość!C506*E506,100),"")</f>
        <v/>
      </c>
      <c r="F505" s="45" t="str">
        <f>IF($D505,IF($D506,Analiza_Całość!D505/Analiza_Całość!D506*F506,100),"")</f>
        <v/>
      </c>
      <c r="G505" s="41" t="str">
        <f t="shared" si="168"/>
        <v/>
      </c>
      <c r="H505" s="44" t="str">
        <f>IF($C505,Analiza_Całość!F505,"")</f>
        <v/>
      </c>
      <c r="I505" s="43" t="str">
        <f>IF($C505,Analiza_Całość!G505,"")</f>
        <v/>
      </c>
      <c r="J505" s="42" t="str">
        <f t="shared" si="169"/>
        <v/>
      </c>
      <c r="K505" s="41" t="str">
        <f>IF($D505,Analiza_Całość!I505,"")</f>
        <v/>
      </c>
      <c r="L505" s="40" t="str">
        <f>IF($D505,Analiza_Całość!J505,"")</f>
        <v/>
      </c>
      <c r="M505" s="17" t="str">
        <f>IF($D505,Analiza_Całość!K505,"")</f>
        <v/>
      </c>
      <c r="N505" s="39" t="str">
        <f>IF($D505,Analiza_Całość!L505,"")</f>
        <v/>
      </c>
    </row>
    <row r="506" spans="2:14" x14ac:dyDescent="0.3">
      <c r="B506" s="21">
        <f>BETAW20T!B505</f>
        <v>43679</v>
      </c>
      <c r="C506" s="74">
        <f t="shared" si="166"/>
        <v>0</v>
      </c>
      <c r="D506" s="73">
        <f t="shared" si="167"/>
        <v>0</v>
      </c>
      <c r="E506" s="46" t="str">
        <f>IF($D506,IF($D507,Analiza_Całość!C506/Analiza_Całość!C507*E507,100),"")</f>
        <v/>
      </c>
      <c r="F506" s="45" t="str">
        <f>IF($D506,IF($D507,Analiza_Całość!D506/Analiza_Całość!D507*F507,100),"")</f>
        <v/>
      </c>
      <c r="G506" s="41" t="str">
        <f t="shared" si="168"/>
        <v/>
      </c>
      <c r="H506" s="44" t="str">
        <f>IF($C506,Analiza_Całość!F506,"")</f>
        <v/>
      </c>
      <c r="I506" s="43" t="str">
        <f>IF($C506,Analiza_Całość!G506,"")</f>
        <v/>
      </c>
      <c r="J506" s="42" t="str">
        <f t="shared" si="169"/>
        <v/>
      </c>
      <c r="K506" s="41" t="str">
        <f>IF($D506,Analiza_Całość!I506,"")</f>
        <v/>
      </c>
      <c r="L506" s="40" t="str">
        <f>IF($D506,Analiza_Całość!J506,"")</f>
        <v/>
      </c>
      <c r="M506" s="17" t="str">
        <f>IF($D506,Analiza_Całość!K506,"")</f>
        <v/>
      </c>
      <c r="N506" s="39" t="str">
        <f>IF($D506,Analiza_Całość!L506,"")</f>
        <v/>
      </c>
    </row>
    <row r="507" spans="2:14" x14ac:dyDescent="0.3">
      <c r="B507" s="21">
        <f>BETAW20T!B506</f>
        <v>43678</v>
      </c>
      <c r="C507" s="74">
        <f t="shared" si="166"/>
        <v>0</v>
      </c>
      <c r="D507" s="73">
        <f t="shared" si="167"/>
        <v>0</v>
      </c>
      <c r="E507" s="46" t="str">
        <f>IF($D507,IF($D508,Analiza_Całość!C507/Analiza_Całość!C508*E508,100),"")</f>
        <v/>
      </c>
      <c r="F507" s="45" t="str">
        <f>IF($D507,IF($D508,Analiza_Całość!D507/Analiza_Całość!D508*F508,100),"")</f>
        <v/>
      </c>
      <c r="G507" s="41" t="str">
        <f t="shared" si="168"/>
        <v/>
      </c>
      <c r="H507" s="44" t="str">
        <f>IF($C507,Analiza_Całość!F507,"")</f>
        <v/>
      </c>
      <c r="I507" s="43" t="str">
        <f>IF($C507,Analiza_Całość!G507,"")</f>
        <v/>
      </c>
      <c r="J507" s="42" t="str">
        <f t="shared" si="169"/>
        <v/>
      </c>
      <c r="K507" s="41" t="str">
        <f>IF($D507,Analiza_Całość!I507,"")</f>
        <v/>
      </c>
      <c r="L507" s="40" t="str">
        <f>IF($D507,Analiza_Całość!J507,"")</f>
        <v/>
      </c>
      <c r="M507" s="17" t="str">
        <f>IF($D507,Analiza_Całość!K507,"")</f>
        <v/>
      </c>
      <c r="N507" s="39" t="str">
        <f>IF($D507,Analiza_Całość!L507,"")</f>
        <v/>
      </c>
    </row>
    <row r="508" spans="2:14" x14ac:dyDescent="0.3">
      <c r="B508" s="21">
        <f>BETAW20T!B507</f>
        <v>43677</v>
      </c>
      <c r="C508" s="74">
        <f t="shared" si="166"/>
        <v>0</v>
      </c>
      <c r="D508" s="73">
        <f t="shared" si="167"/>
        <v>0</v>
      </c>
      <c r="E508" s="46" t="str">
        <f>IF($D508,IF($D509,Analiza_Całość!C508/Analiza_Całość!C509*E509,100),"")</f>
        <v/>
      </c>
      <c r="F508" s="45" t="str">
        <f>IF($D508,IF($D509,Analiza_Całość!D508/Analiza_Całość!D509*F509,100),"")</f>
        <v/>
      </c>
      <c r="G508" s="41" t="str">
        <f t="shared" si="168"/>
        <v/>
      </c>
      <c r="H508" s="44" t="str">
        <f>IF($C508,Analiza_Całość!F508,"")</f>
        <v/>
      </c>
      <c r="I508" s="43" t="str">
        <f>IF($C508,Analiza_Całość!G508,"")</f>
        <v/>
      </c>
      <c r="J508" s="42" t="str">
        <f t="shared" si="169"/>
        <v/>
      </c>
      <c r="K508" s="41" t="str">
        <f>IF($D508,Analiza_Całość!I508,"")</f>
        <v/>
      </c>
      <c r="L508" s="40" t="str">
        <f>IF($D508,Analiza_Całość!J508,"")</f>
        <v/>
      </c>
      <c r="M508" s="17" t="str">
        <f>IF($D508,Analiza_Całość!K508,"")</f>
        <v/>
      </c>
      <c r="N508" s="39" t="str">
        <f>IF($D508,Analiza_Całość!L508,"")</f>
        <v/>
      </c>
    </row>
    <row r="509" spans="2:14" x14ac:dyDescent="0.3">
      <c r="B509" s="21">
        <f>BETAW20T!B508</f>
        <v>43676</v>
      </c>
      <c r="C509" s="74">
        <f t="shared" si="166"/>
        <v>0</v>
      </c>
      <c r="D509" s="73">
        <f t="shared" si="167"/>
        <v>0</v>
      </c>
      <c r="E509" s="46" t="str">
        <f>IF($D509,IF($D510,Analiza_Całość!C509/Analiza_Całość!C510*E510,100),"")</f>
        <v/>
      </c>
      <c r="F509" s="45" t="str">
        <f>IF($D509,IF($D510,Analiza_Całość!D509/Analiza_Całość!D510*F510,100),"")</f>
        <v/>
      </c>
      <c r="G509" s="41" t="str">
        <f t="shared" si="168"/>
        <v/>
      </c>
      <c r="H509" s="44" t="str">
        <f>IF($C509,Analiza_Całość!F509,"")</f>
        <v/>
      </c>
      <c r="I509" s="43" t="str">
        <f>IF($C509,Analiza_Całość!G509,"")</f>
        <v/>
      </c>
      <c r="J509" s="42" t="str">
        <f t="shared" si="169"/>
        <v/>
      </c>
      <c r="K509" s="41" t="str">
        <f>IF($D509,Analiza_Całość!I509,"")</f>
        <v/>
      </c>
      <c r="L509" s="40" t="str">
        <f>IF($D509,Analiza_Całość!J509,"")</f>
        <v/>
      </c>
      <c r="M509" s="17" t="str">
        <f>IF($D509,Analiza_Całość!K509,"")</f>
        <v/>
      </c>
      <c r="N509" s="39" t="str">
        <f>IF($D509,Analiza_Całość!L509,"")</f>
        <v/>
      </c>
    </row>
    <row r="510" spans="2:14" x14ac:dyDescent="0.3">
      <c r="B510" s="21">
        <f>BETAW20T!B509</f>
        <v>43675</v>
      </c>
      <c r="C510" s="74">
        <f t="shared" si="166"/>
        <v>0</v>
      </c>
      <c r="D510" s="73">
        <f t="shared" si="167"/>
        <v>0</v>
      </c>
      <c r="E510" s="46" t="str">
        <f>IF($D510,IF($D511,Analiza_Całość!C510/Analiza_Całość!C511*E511,100),"")</f>
        <v/>
      </c>
      <c r="F510" s="45" t="str">
        <f>IF($D510,IF($D511,Analiza_Całość!D510/Analiza_Całość!D511*F511,100),"")</f>
        <v/>
      </c>
      <c r="G510" s="41" t="str">
        <f t="shared" si="168"/>
        <v/>
      </c>
      <c r="H510" s="44" t="str">
        <f>IF($C510,Analiza_Całość!F510,"")</f>
        <v/>
      </c>
      <c r="I510" s="43" t="str">
        <f>IF($C510,Analiza_Całość!G510,"")</f>
        <v/>
      </c>
      <c r="J510" s="42" t="str">
        <f t="shared" si="169"/>
        <v/>
      </c>
      <c r="K510" s="41" t="str">
        <f>IF($D510,Analiza_Całość!I510,"")</f>
        <v/>
      </c>
      <c r="L510" s="40" t="str">
        <f>IF($D510,Analiza_Całość!J510,"")</f>
        <v/>
      </c>
      <c r="M510" s="17" t="str">
        <f>IF($D510,Analiza_Całość!K510,"")</f>
        <v/>
      </c>
      <c r="N510" s="39" t="str">
        <f>IF($D510,Analiza_Całość!L510,"")</f>
        <v/>
      </c>
    </row>
    <row r="511" spans="2:14" x14ac:dyDescent="0.3">
      <c r="B511" s="21">
        <f>BETAW20T!B510</f>
        <v>43672</v>
      </c>
      <c r="C511" s="74">
        <f t="shared" si="166"/>
        <v>0</v>
      </c>
      <c r="D511" s="73">
        <f t="shared" si="167"/>
        <v>0</v>
      </c>
      <c r="E511" s="46" t="str">
        <f>IF($D511,IF($D512,Analiza_Całość!C511/Analiza_Całość!C512*E512,100),"")</f>
        <v/>
      </c>
      <c r="F511" s="45" t="str">
        <f>IF($D511,IF($D512,Analiza_Całość!D511/Analiza_Całość!D512*F512,100),"")</f>
        <v/>
      </c>
      <c r="G511" s="41" t="str">
        <f t="shared" si="168"/>
        <v/>
      </c>
      <c r="H511" s="44" t="str">
        <f>IF($C511,Analiza_Całość!F511,"")</f>
        <v/>
      </c>
      <c r="I511" s="43" t="str">
        <f>IF($C511,Analiza_Całość!G511,"")</f>
        <v/>
      </c>
      <c r="J511" s="42" t="str">
        <f t="shared" si="169"/>
        <v/>
      </c>
      <c r="K511" s="41" t="str">
        <f>IF($D511,Analiza_Całość!I511,"")</f>
        <v/>
      </c>
      <c r="L511" s="40" t="str">
        <f>IF($D511,Analiza_Całość!J511,"")</f>
        <v/>
      </c>
      <c r="M511" s="17" t="str">
        <f>IF($D511,Analiza_Całość!K511,"")</f>
        <v/>
      </c>
      <c r="N511" s="39" t="str">
        <f>IF($D511,Analiza_Całość!L511,"")</f>
        <v/>
      </c>
    </row>
    <row r="512" spans="2:14" x14ac:dyDescent="0.3">
      <c r="B512" s="21">
        <f>BETAW20T!B511</f>
        <v>43671</v>
      </c>
      <c r="C512" s="74">
        <f t="shared" si="166"/>
        <v>0</v>
      </c>
      <c r="D512" s="73">
        <f t="shared" si="167"/>
        <v>0</v>
      </c>
      <c r="E512" s="46" t="str">
        <f>IF($D512,IF($D513,Analiza_Całość!C512/Analiza_Całość!C513*E513,100),"")</f>
        <v/>
      </c>
      <c r="F512" s="45" t="str">
        <f>IF($D512,IF($D513,Analiza_Całość!D512/Analiza_Całość!D513*F513,100),"")</f>
        <v/>
      </c>
      <c r="G512" s="41" t="str">
        <f t="shared" si="168"/>
        <v/>
      </c>
      <c r="H512" s="44" t="str">
        <f>IF($C512,Analiza_Całość!F512,"")</f>
        <v/>
      </c>
      <c r="I512" s="43" t="str">
        <f>IF($C512,Analiza_Całość!G512,"")</f>
        <v/>
      </c>
      <c r="J512" s="42" t="str">
        <f t="shared" si="169"/>
        <v/>
      </c>
      <c r="K512" s="41" t="str">
        <f>IF($D512,Analiza_Całość!I512,"")</f>
        <v/>
      </c>
      <c r="L512" s="40" t="str">
        <f>IF($D512,Analiza_Całość!J512,"")</f>
        <v/>
      </c>
      <c r="M512" s="17" t="str">
        <f>IF($D512,Analiza_Całość!K512,"")</f>
        <v/>
      </c>
      <c r="N512" s="39" t="str">
        <f>IF($D512,Analiza_Całość!L512,"")</f>
        <v/>
      </c>
    </row>
    <row r="513" spans="2:14" x14ac:dyDescent="0.3">
      <c r="B513" s="21">
        <f>BETAW20T!B512</f>
        <v>43670</v>
      </c>
      <c r="C513" s="74">
        <f t="shared" si="166"/>
        <v>0</v>
      </c>
      <c r="D513" s="73">
        <f t="shared" si="167"/>
        <v>0</v>
      </c>
      <c r="E513" s="46" t="str">
        <f>IF($D513,IF($D514,Analiza_Całość!C513/Analiza_Całość!C514*E514,100),"")</f>
        <v/>
      </c>
      <c r="F513" s="45" t="str">
        <f>IF($D513,IF($D514,Analiza_Całość!D513/Analiza_Całość!D514*F514,100),"")</f>
        <v/>
      </c>
      <c r="G513" s="41" t="str">
        <f t="shared" si="168"/>
        <v/>
      </c>
      <c r="H513" s="44" t="str">
        <f>IF($C513,Analiza_Całość!F513,"")</f>
        <v/>
      </c>
      <c r="I513" s="43" t="str">
        <f>IF($C513,Analiza_Całość!G513,"")</f>
        <v/>
      </c>
      <c r="J513" s="42" t="str">
        <f t="shared" si="169"/>
        <v/>
      </c>
      <c r="K513" s="41" t="str">
        <f>IF($D513,Analiza_Całość!I513,"")</f>
        <v/>
      </c>
      <c r="L513" s="40" t="str">
        <f>IF($D513,Analiza_Całość!J513,"")</f>
        <v/>
      </c>
      <c r="M513" s="17" t="str">
        <f>IF($D513,Analiza_Całość!K513,"")</f>
        <v/>
      </c>
      <c r="N513" s="39" t="str">
        <f>IF($D513,Analiza_Całość!L513,"")</f>
        <v/>
      </c>
    </row>
    <row r="514" spans="2:14" x14ac:dyDescent="0.3">
      <c r="B514" s="21">
        <f>BETAW20T!B513</f>
        <v>43669</v>
      </c>
      <c r="C514" s="74">
        <f t="shared" si="166"/>
        <v>0</v>
      </c>
      <c r="D514" s="73">
        <f t="shared" si="167"/>
        <v>0</v>
      </c>
      <c r="E514" s="46" t="str">
        <f>IF($D514,IF($D515,Analiza_Całość!C514/Analiza_Całość!C515*E515,100),"")</f>
        <v/>
      </c>
      <c r="F514" s="45" t="str">
        <f>IF($D514,IF($D515,Analiza_Całość!D514/Analiza_Całość!D515*F515,100),"")</f>
        <v/>
      </c>
      <c r="G514" s="41" t="str">
        <f t="shared" si="168"/>
        <v/>
      </c>
      <c r="H514" s="44" t="str">
        <f>IF($C514,Analiza_Całość!F514,"")</f>
        <v/>
      </c>
      <c r="I514" s="43" t="str">
        <f>IF($C514,Analiza_Całość!G514,"")</f>
        <v/>
      </c>
      <c r="J514" s="42" t="str">
        <f t="shared" si="169"/>
        <v/>
      </c>
      <c r="K514" s="41" t="str">
        <f>IF($D514,Analiza_Całość!I514,"")</f>
        <v/>
      </c>
      <c r="L514" s="40" t="str">
        <f>IF($D514,Analiza_Całość!J514,"")</f>
        <v/>
      </c>
      <c r="M514" s="17" t="str">
        <f>IF($D514,Analiza_Całość!K514,"")</f>
        <v/>
      </c>
      <c r="N514" s="39" t="str">
        <f>IF($D514,Analiza_Całość!L514,"")</f>
        <v/>
      </c>
    </row>
    <row r="515" spans="2:14" x14ac:dyDescent="0.3">
      <c r="B515" s="21">
        <f>BETAW20T!B514</f>
        <v>43668</v>
      </c>
      <c r="C515" s="74">
        <f t="shared" si="166"/>
        <v>0</v>
      </c>
      <c r="D515" s="73">
        <f t="shared" si="167"/>
        <v>0</v>
      </c>
      <c r="E515" s="46" t="str">
        <f>IF($D515,IF($D516,Analiza_Całość!C515/Analiza_Całość!C516*E516,100),"")</f>
        <v/>
      </c>
      <c r="F515" s="45" t="str">
        <f>IF($D515,IF($D516,Analiza_Całość!D515/Analiza_Całość!D516*F516,100),"")</f>
        <v/>
      </c>
      <c r="G515" s="41" t="str">
        <f t="shared" si="168"/>
        <v/>
      </c>
      <c r="H515" s="44" t="str">
        <f>IF($C515,Analiza_Całość!F515,"")</f>
        <v/>
      </c>
      <c r="I515" s="43" t="str">
        <f>IF($C515,Analiza_Całość!G515,"")</f>
        <v/>
      </c>
      <c r="J515" s="42" t="str">
        <f t="shared" si="169"/>
        <v/>
      </c>
      <c r="K515" s="41" t="str">
        <f>IF($D515,Analiza_Całość!I515,"")</f>
        <v/>
      </c>
      <c r="L515" s="40" t="str">
        <f>IF($D515,Analiza_Całość!J515,"")</f>
        <v/>
      </c>
      <c r="M515" s="17" t="str">
        <f>IF($D515,Analiza_Całość!K515,"")</f>
        <v/>
      </c>
      <c r="N515" s="39" t="str">
        <f>IF($D515,Analiza_Całość!L515,"")</f>
        <v/>
      </c>
    </row>
    <row r="516" spans="2:14" x14ac:dyDescent="0.3">
      <c r="B516" s="21">
        <f>BETAW20T!B515</f>
        <v>43665</v>
      </c>
      <c r="C516" s="74">
        <f t="shared" si="166"/>
        <v>0</v>
      </c>
      <c r="D516" s="73">
        <f t="shared" si="167"/>
        <v>0</v>
      </c>
      <c r="E516" s="46" t="str">
        <f>IF($D516,IF($D517,Analiza_Całość!C516/Analiza_Całość!C517*E517,100),"")</f>
        <v/>
      </c>
      <c r="F516" s="45" t="str">
        <f>IF($D516,IF($D517,Analiza_Całość!D516/Analiza_Całość!D517*F517,100),"")</f>
        <v/>
      </c>
      <c r="G516" s="41" t="str">
        <f t="shared" si="168"/>
        <v/>
      </c>
      <c r="H516" s="44" t="str">
        <f>IF($C516,Analiza_Całość!F516,"")</f>
        <v/>
      </c>
      <c r="I516" s="43" t="str">
        <f>IF($C516,Analiza_Całość!G516,"")</f>
        <v/>
      </c>
      <c r="J516" s="42" t="str">
        <f t="shared" si="169"/>
        <v/>
      </c>
      <c r="K516" s="41" t="str">
        <f>IF($D516,Analiza_Całość!I516,"")</f>
        <v/>
      </c>
      <c r="L516" s="40" t="str">
        <f>IF($D516,Analiza_Całość!J516,"")</f>
        <v/>
      </c>
      <c r="M516" s="17" t="str">
        <f>IF($D516,Analiza_Całość!K516,"")</f>
        <v/>
      </c>
      <c r="N516" s="39" t="str">
        <f>IF($D516,Analiza_Całość!L516,"")</f>
        <v/>
      </c>
    </row>
    <row r="517" spans="2:14" x14ac:dyDescent="0.3">
      <c r="B517" s="21">
        <f>BETAW20T!B516</f>
        <v>43664</v>
      </c>
      <c r="C517" s="74">
        <f t="shared" si="166"/>
        <v>0</v>
      </c>
      <c r="D517" s="73">
        <f t="shared" si="167"/>
        <v>0</v>
      </c>
      <c r="E517" s="46" t="str">
        <f>IF($D517,IF($D518,Analiza_Całość!C517/Analiza_Całość!C518*E518,100),"")</f>
        <v/>
      </c>
      <c r="F517" s="45" t="str">
        <f>IF($D517,IF($D518,Analiza_Całość!D517/Analiza_Całość!D518*F518,100),"")</f>
        <v/>
      </c>
      <c r="G517" s="41" t="str">
        <f t="shared" si="168"/>
        <v/>
      </c>
      <c r="H517" s="44" t="str">
        <f>IF($C517,Analiza_Całość!F517,"")</f>
        <v/>
      </c>
      <c r="I517" s="43" t="str">
        <f>IF($C517,Analiza_Całość!G517,"")</f>
        <v/>
      </c>
      <c r="J517" s="42" t="str">
        <f t="shared" si="169"/>
        <v/>
      </c>
      <c r="K517" s="41" t="str">
        <f>IF($D517,Analiza_Całość!I517,"")</f>
        <v/>
      </c>
      <c r="L517" s="40" t="str">
        <f>IF($D517,Analiza_Całość!J517,"")</f>
        <v/>
      </c>
      <c r="M517" s="17" t="str">
        <f>IF($D517,Analiza_Całość!K517,"")</f>
        <v/>
      </c>
      <c r="N517" s="39" t="str">
        <f>IF($D517,Analiza_Całość!L517,"")</f>
        <v/>
      </c>
    </row>
    <row r="518" spans="2:14" x14ac:dyDescent="0.3">
      <c r="B518" s="21">
        <f>BETAW20T!B517</f>
        <v>43663</v>
      </c>
      <c r="C518" s="74">
        <f t="shared" si="166"/>
        <v>0</v>
      </c>
      <c r="D518" s="73">
        <f t="shared" si="167"/>
        <v>0</v>
      </c>
      <c r="E518" s="46" t="str">
        <f>IF($D518,IF($D519,Analiza_Całość!C518/Analiza_Całość!C519*E519,100),"")</f>
        <v/>
      </c>
      <c r="F518" s="45" t="str">
        <f>IF($D518,IF($D519,Analiza_Całość!D518/Analiza_Całość!D519*F519,100),"")</f>
        <v/>
      </c>
      <c r="G518" s="41" t="str">
        <f t="shared" si="168"/>
        <v/>
      </c>
      <c r="H518" s="44" t="str">
        <f>IF($C518,Analiza_Całość!F518,"")</f>
        <v/>
      </c>
      <c r="I518" s="43" t="str">
        <f>IF($C518,Analiza_Całość!G518,"")</f>
        <v/>
      </c>
      <c r="J518" s="42" t="str">
        <f t="shared" si="169"/>
        <v/>
      </c>
      <c r="K518" s="41" t="str">
        <f>IF($D518,Analiza_Całość!I518,"")</f>
        <v/>
      </c>
      <c r="L518" s="40" t="str">
        <f>IF($D518,Analiza_Całość!J518,"")</f>
        <v/>
      </c>
      <c r="M518" s="17" t="str">
        <f>IF($D518,Analiza_Całość!K518,"")</f>
        <v/>
      </c>
      <c r="N518" s="39" t="str">
        <f>IF($D518,Analiza_Całość!L518,"")</f>
        <v/>
      </c>
    </row>
    <row r="519" spans="2:14" x14ac:dyDescent="0.3">
      <c r="B519" s="21">
        <f>BETAW20T!B518</f>
        <v>43662</v>
      </c>
      <c r="C519" s="74">
        <f t="shared" si="166"/>
        <v>0</v>
      </c>
      <c r="D519" s="73">
        <f t="shared" si="167"/>
        <v>0</v>
      </c>
      <c r="E519" s="46" t="str">
        <f>IF($D519,IF($D520,Analiza_Całość!C519/Analiza_Całość!C520*E520,100),"")</f>
        <v/>
      </c>
      <c r="F519" s="45" t="str">
        <f>IF($D519,IF($D520,Analiza_Całość!D519/Analiza_Całość!D520*F520,100),"")</f>
        <v/>
      </c>
      <c r="G519" s="41" t="str">
        <f t="shared" si="168"/>
        <v/>
      </c>
      <c r="H519" s="44" t="str">
        <f>IF($C519,Analiza_Całość!F519,"")</f>
        <v/>
      </c>
      <c r="I519" s="43" t="str">
        <f>IF($C519,Analiza_Całość!G519,"")</f>
        <v/>
      </c>
      <c r="J519" s="42" t="str">
        <f t="shared" si="169"/>
        <v/>
      </c>
      <c r="K519" s="41" t="str">
        <f>IF($D519,Analiza_Całość!I519,"")</f>
        <v/>
      </c>
      <c r="L519" s="40" t="str">
        <f>IF($D519,Analiza_Całość!J519,"")</f>
        <v/>
      </c>
      <c r="M519" s="17" t="str">
        <f>IF($D519,Analiza_Całość!K519,"")</f>
        <v/>
      </c>
      <c r="N519" s="39" t="str">
        <f>IF($D519,Analiza_Całość!L519,"")</f>
        <v/>
      </c>
    </row>
    <row r="520" spans="2:14" x14ac:dyDescent="0.3">
      <c r="B520" s="21">
        <f>BETAW20T!B519</f>
        <v>43661</v>
      </c>
      <c r="C520" s="74">
        <f t="shared" si="166"/>
        <v>0</v>
      </c>
      <c r="D520" s="73">
        <f t="shared" si="167"/>
        <v>0</v>
      </c>
      <c r="E520" s="46" t="str">
        <f>IF($D520,IF($D521,Analiza_Całość!C520/Analiza_Całość!C521*E521,100),"")</f>
        <v/>
      </c>
      <c r="F520" s="45" t="str">
        <f>IF($D520,IF($D521,Analiza_Całość!D520/Analiza_Całość!D521*F521,100),"")</f>
        <v/>
      </c>
      <c r="G520" s="41" t="str">
        <f t="shared" si="168"/>
        <v/>
      </c>
      <c r="H520" s="44" t="str">
        <f>IF($C520,Analiza_Całość!F520,"")</f>
        <v/>
      </c>
      <c r="I520" s="43" t="str">
        <f>IF($C520,Analiza_Całość!G520,"")</f>
        <v/>
      </c>
      <c r="J520" s="42" t="str">
        <f t="shared" si="169"/>
        <v/>
      </c>
      <c r="K520" s="41" t="str">
        <f>IF($D520,Analiza_Całość!I520,"")</f>
        <v/>
      </c>
      <c r="L520" s="40" t="str">
        <f>IF($D520,Analiza_Całość!J520,"")</f>
        <v/>
      </c>
      <c r="M520" s="17" t="str">
        <f>IF($D520,Analiza_Całość!K520,"")</f>
        <v/>
      </c>
      <c r="N520" s="39" t="str">
        <f>IF($D520,Analiza_Całość!L520,"")</f>
        <v/>
      </c>
    </row>
    <row r="521" spans="2:14" x14ac:dyDescent="0.3">
      <c r="B521" s="21">
        <f>BETAW20T!B520</f>
        <v>43658</v>
      </c>
      <c r="C521" s="74">
        <f t="shared" si="166"/>
        <v>0</v>
      </c>
      <c r="D521" s="73">
        <f t="shared" si="167"/>
        <v>0</v>
      </c>
      <c r="E521" s="46" t="str">
        <f>IF($D521,IF($D522,Analiza_Całość!C521/Analiza_Całość!C522*E522,100),"")</f>
        <v/>
      </c>
      <c r="F521" s="45" t="str">
        <f>IF($D521,IF($D522,Analiza_Całość!D521/Analiza_Całość!D522*F522,100),"")</f>
        <v/>
      </c>
      <c r="G521" s="41" t="str">
        <f t="shared" si="168"/>
        <v/>
      </c>
      <c r="H521" s="44" t="str">
        <f>IF($C521,Analiza_Całość!F521,"")</f>
        <v/>
      </c>
      <c r="I521" s="43" t="str">
        <f>IF($C521,Analiza_Całość!G521,"")</f>
        <v/>
      </c>
      <c r="J521" s="42" t="str">
        <f t="shared" si="169"/>
        <v/>
      </c>
      <c r="K521" s="41" t="str">
        <f>IF($D521,Analiza_Całość!I521,"")</f>
        <v/>
      </c>
      <c r="L521" s="40" t="str">
        <f>IF($D521,Analiza_Całość!J521,"")</f>
        <v/>
      </c>
      <c r="M521" s="17" t="str">
        <f>IF($D521,Analiza_Całość!K521,"")</f>
        <v/>
      </c>
      <c r="N521" s="39" t="str">
        <f>IF($D521,Analiza_Całość!L521,"")</f>
        <v/>
      </c>
    </row>
    <row r="522" spans="2:14" x14ac:dyDescent="0.3">
      <c r="B522" s="21">
        <f>BETAW20T!B521</f>
        <v>43657</v>
      </c>
      <c r="C522" s="74">
        <f t="shared" si="166"/>
        <v>0</v>
      </c>
      <c r="D522" s="73">
        <f t="shared" si="167"/>
        <v>0</v>
      </c>
      <c r="E522" s="46" t="str">
        <f>IF($D522,IF($D523,Analiza_Całość!C522/Analiza_Całość!C523*E523,100),"")</f>
        <v/>
      </c>
      <c r="F522" s="45" t="str">
        <f>IF($D522,IF($D523,Analiza_Całość!D522/Analiza_Całość!D523*F523,100),"")</f>
        <v/>
      </c>
      <c r="G522" s="41" t="str">
        <f t="shared" si="168"/>
        <v/>
      </c>
      <c r="H522" s="44" t="str">
        <f>IF($C522,Analiza_Całość!F522,"")</f>
        <v/>
      </c>
      <c r="I522" s="43" t="str">
        <f>IF($C522,Analiza_Całość!G522,"")</f>
        <v/>
      </c>
      <c r="J522" s="42" t="str">
        <f t="shared" si="169"/>
        <v/>
      </c>
      <c r="K522" s="41" t="str">
        <f>IF($D522,Analiza_Całość!I522,"")</f>
        <v/>
      </c>
      <c r="L522" s="40" t="str">
        <f>IF($D522,Analiza_Całość!J522,"")</f>
        <v/>
      </c>
      <c r="M522" s="17" t="str">
        <f>IF($D522,Analiza_Całość!K522,"")</f>
        <v/>
      </c>
      <c r="N522" s="39" t="str">
        <f>IF($D522,Analiza_Całość!L522,"")</f>
        <v/>
      </c>
    </row>
    <row r="523" spans="2:14" x14ac:dyDescent="0.3">
      <c r="B523" s="21">
        <f>BETAW20T!B522</f>
        <v>43656</v>
      </c>
      <c r="C523" s="74">
        <f t="shared" si="166"/>
        <v>0</v>
      </c>
      <c r="D523" s="73">
        <f t="shared" si="167"/>
        <v>0</v>
      </c>
      <c r="E523" s="46" t="str">
        <f>IF($D523,IF($D524,Analiza_Całość!C523/Analiza_Całość!C524*E524,100),"")</f>
        <v/>
      </c>
      <c r="F523" s="45" t="str">
        <f>IF($D523,IF($D524,Analiza_Całość!D523/Analiza_Całość!D524*F524,100),"")</f>
        <v/>
      </c>
      <c r="G523" s="41" t="str">
        <f t="shared" si="168"/>
        <v/>
      </c>
      <c r="H523" s="44" t="str">
        <f>IF($C523,Analiza_Całość!F523,"")</f>
        <v/>
      </c>
      <c r="I523" s="43" t="str">
        <f>IF($C523,Analiza_Całość!G523,"")</f>
        <v/>
      </c>
      <c r="J523" s="42" t="str">
        <f t="shared" si="169"/>
        <v/>
      </c>
      <c r="K523" s="41" t="str">
        <f>IF($D523,Analiza_Całość!I523,"")</f>
        <v/>
      </c>
      <c r="L523" s="40" t="str">
        <f>IF($D523,Analiza_Całość!J523,"")</f>
        <v/>
      </c>
      <c r="M523" s="17" t="str">
        <f>IF($D523,Analiza_Całość!K523,"")</f>
        <v/>
      </c>
      <c r="N523" s="39" t="str">
        <f>IF($D523,Analiza_Całość!L523,"")</f>
        <v/>
      </c>
    </row>
    <row r="524" spans="2:14" x14ac:dyDescent="0.3">
      <c r="B524" s="21">
        <f>BETAW20T!B523</f>
        <v>43655</v>
      </c>
      <c r="C524" s="74">
        <f t="shared" si="166"/>
        <v>0</v>
      </c>
      <c r="D524" s="73">
        <f t="shared" si="167"/>
        <v>0</v>
      </c>
      <c r="E524" s="46" t="str">
        <f>IF($D524,IF($D525,Analiza_Całość!C524/Analiza_Całość!C525*E525,100),"")</f>
        <v/>
      </c>
      <c r="F524" s="45" t="str">
        <f>IF($D524,IF($D525,Analiza_Całość!D524/Analiza_Całość!D525*F525,100),"")</f>
        <v/>
      </c>
      <c r="G524" s="41" t="str">
        <f t="shared" si="168"/>
        <v/>
      </c>
      <c r="H524" s="44" t="str">
        <f>IF($C524,Analiza_Całość!F524,"")</f>
        <v/>
      </c>
      <c r="I524" s="43" t="str">
        <f>IF($C524,Analiza_Całość!G524,"")</f>
        <v/>
      </c>
      <c r="J524" s="42" t="str">
        <f t="shared" si="169"/>
        <v/>
      </c>
      <c r="K524" s="41" t="str">
        <f>IF($D524,Analiza_Całość!I524,"")</f>
        <v/>
      </c>
      <c r="L524" s="40" t="str">
        <f>IF($D524,Analiza_Całość!J524,"")</f>
        <v/>
      </c>
      <c r="M524" s="17" t="str">
        <f>IF($D524,Analiza_Całość!K524,"")</f>
        <v/>
      </c>
      <c r="N524" s="39" t="str">
        <f>IF($D524,Analiza_Całość!L524,"")</f>
        <v/>
      </c>
    </row>
    <row r="525" spans="2:14" x14ac:dyDescent="0.3">
      <c r="B525" s="21">
        <f>BETAW20T!B524</f>
        <v>43654</v>
      </c>
      <c r="C525" s="74">
        <f t="shared" si="166"/>
        <v>0</v>
      </c>
      <c r="D525" s="73">
        <f t="shared" si="167"/>
        <v>0</v>
      </c>
      <c r="E525" s="46" t="str">
        <f>IF($D525,IF($D526,Analiza_Całość!C525/Analiza_Całość!C526*E526,100),"")</f>
        <v/>
      </c>
      <c r="F525" s="45" t="str">
        <f>IF($D525,IF($D526,Analiza_Całość!D525/Analiza_Całość!D526*F526,100),"")</f>
        <v/>
      </c>
      <c r="G525" s="41" t="str">
        <f t="shared" si="168"/>
        <v/>
      </c>
      <c r="H525" s="44" t="str">
        <f>IF($C525,Analiza_Całość!F525,"")</f>
        <v/>
      </c>
      <c r="I525" s="43" t="str">
        <f>IF($C525,Analiza_Całość!G525,"")</f>
        <v/>
      </c>
      <c r="J525" s="42" t="str">
        <f t="shared" si="169"/>
        <v/>
      </c>
      <c r="K525" s="41" t="str">
        <f>IF($D525,Analiza_Całość!I525,"")</f>
        <v/>
      </c>
      <c r="L525" s="40" t="str">
        <f>IF($D525,Analiza_Całość!J525,"")</f>
        <v/>
      </c>
      <c r="M525" s="17" t="str">
        <f>IF($D525,Analiza_Całość!K525,"")</f>
        <v/>
      </c>
      <c r="N525" s="39" t="str">
        <f>IF($D525,Analiza_Całość!L525,"")</f>
        <v/>
      </c>
    </row>
    <row r="526" spans="2:14" x14ac:dyDescent="0.3">
      <c r="B526" s="21">
        <f>BETAW20T!B525</f>
        <v>43651</v>
      </c>
      <c r="C526" s="74">
        <f t="shared" si="166"/>
        <v>0</v>
      </c>
      <c r="D526" s="73">
        <f t="shared" si="167"/>
        <v>0</v>
      </c>
      <c r="E526" s="46" t="str">
        <f>IF($D526,IF($D527,Analiza_Całość!C526/Analiza_Całość!C527*E527,100),"")</f>
        <v/>
      </c>
      <c r="F526" s="45" t="str">
        <f>IF($D526,IF($D527,Analiza_Całość!D526/Analiza_Całość!D527*F527,100),"")</f>
        <v/>
      </c>
      <c r="G526" s="41" t="str">
        <f t="shared" si="168"/>
        <v/>
      </c>
      <c r="H526" s="44" t="str">
        <f>IF($C526,Analiza_Całość!F526,"")</f>
        <v/>
      </c>
      <c r="I526" s="43" t="str">
        <f>IF($C526,Analiza_Całość!G526,"")</f>
        <v/>
      </c>
      <c r="J526" s="42" t="str">
        <f t="shared" si="169"/>
        <v/>
      </c>
      <c r="K526" s="41" t="str">
        <f>IF($D526,Analiza_Całość!I526,"")</f>
        <v/>
      </c>
      <c r="L526" s="40" t="str">
        <f>IF($D526,Analiza_Całość!J526,"")</f>
        <v/>
      </c>
      <c r="M526" s="17" t="str">
        <f>IF($D526,Analiza_Całość!K526,"")</f>
        <v/>
      </c>
      <c r="N526" s="39" t="str">
        <f>IF($D526,Analiza_Całość!L526,"")</f>
        <v/>
      </c>
    </row>
    <row r="527" spans="2:14" x14ac:dyDescent="0.3">
      <c r="B527" s="21">
        <f>BETAW20T!B526</f>
        <v>43650</v>
      </c>
      <c r="C527" s="74">
        <f t="shared" si="166"/>
        <v>0</v>
      </c>
      <c r="D527" s="73">
        <f t="shared" si="167"/>
        <v>0</v>
      </c>
      <c r="E527" s="46" t="str">
        <f>IF($D527,IF($D528,Analiza_Całość!C527/Analiza_Całość!C528*E528,100),"")</f>
        <v/>
      </c>
      <c r="F527" s="45" t="str">
        <f>IF($D527,IF($D528,Analiza_Całość!D527/Analiza_Całość!D528*F528,100),"")</f>
        <v/>
      </c>
      <c r="G527" s="41" t="str">
        <f t="shared" si="168"/>
        <v/>
      </c>
      <c r="H527" s="44" t="str">
        <f>IF($C527,Analiza_Całość!F527,"")</f>
        <v/>
      </c>
      <c r="I527" s="43" t="str">
        <f>IF($C527,Analiza_Całość!G527,"")</f>
        <v/>
      </c>
      <c r="J527" s="42" t="str">
        <f t="shared" si="169"/>
        <v/>
      </c>
      <c r="K527" s="41" t="str">
        <f>IF($D527,Analiza_Całość!I527,"")</f>
        <v/>
      </c>
      <c r="L527" s="40" t="str">
        <f>IF($D527,Analiza_Całość!J527,"")</f>
        <v/>
      </c>
      <c r="M527" s="17" t="str">
        <f>IF($D527,Analiza_Całość!K527,"")</f>
        <v/>
      </c>
      <c r="N527" s="39" t="str">
        <f>IF($D527,Analiza_Całość!L527,"")</f>
        <v/>
      </c>
    </row>
    <row r="528" spans="2:14" x14ac:dyDescent="0.3">
      <c r="B528" s="21">
        <f>BETAW20T!B527</f>
        <v>43649</v>
      </c>
      <c r="C528" s="74">
        <f t="shared" si="166"/>
        <v>0</v>
      </c>
      <c r="D528" s="73">
        <f t="shared" si="167"/>
        <v>0</v>
      </c>
      <c r="E528" s="46" t="str">
        <f>IF($D528,IF($D529,Analiza_Całość!C528/Analiza_Całość!C529*E529,100),"")</f>
        <v/>
      </c>
      <c r="F528" s="45" t="str">
        <f>IF($D528,IF($D529,Analiza_Całość!D528/Analiza_Całość!D529*F529,100),"")</f>
        <v/>
      </c>
      <c r="G528" s="41" t="str">
        <f t="shared" si="168"/>
        <v/>
      </c>
      <c r="H528" s="44" t="str">
        <f>IF($C528,Analiza_Całość!F528,"")</f>
        <v/>
      </c>
      <c r="I528" s="43" t="str">
        <f>IF($C528,Analiza_Całość!G528,"")</f>
        <v/>
      </c>
      <c r="J528" s="42" t="str">
        <f t="shared" si="169"/>
        <v/>
      </c>
      <c r="K528" s="41" t="str">
        <f>IF($D528,Analiza_Całość!I528,"")</f>
        <v/>
      </c>
      <c r="L528" s="40" t="str">
        <f>IF($D528,Analiza_Całość!J528,"")</f>
        <v/>
      </c>
      <c r="M528" s="17" t="str">
        <f>IF($D528,Analiza_Całość!K528,"")</f>
        <v/>
      </c>
      <c r="N528" s="39" t="str">
        <f>IF($D528,Analiza_Całość!L528,"")</f>
        <v/>
      </c>
    </row>
    <row r="529" spans="2:14" x14ac:dyDescent="0.3">
      <c r="B529" s="21">
        <f>BETAW20T!B528</f>
        <v>43648</v>
      </c>
      <c r="C529" s="74">
        <f t="shared" si="166"/>
        <v>0</v>
      </c>
      <c r="D529" s="73">
        <f t="shared" si="167"/>
        <v>0</v>
      </c>
      <c r="E529" s="46" t="str">
        <f>IF($D529,IF($D530,Analiza_Całość!C529/Analiza_Całość!C530*E530,100),"")</f>
        <v/>
      </c>
      <c r="F529" s="45" t="str">
        <f>IF($D529,IF($D530,Analiza_Całość!D529/Analiza_Całość!D530*F530,100),"")</f>
        <v/>
      </c>
      <c r="G529" s="41" t="str">
        <f t="shared" si="168"/>
        <v/>
      </c>
      <c r="H529" s="44" t="str">
        <f>IF($C529,Analiza_Całość!F529,"")</f>
        <v/>
      </c>
      <c r="I529" s="43" t="str">
        <f>IF($C529,Analiza_Całość!G529,"")</f>
        <v/>
      </c>
      <c r="J529" s="42" t="str">
        <f t="shared" si="169"/>
        <v/>
      </c>
      <c r="K529" s="41" t="str">
        <f>IF($D529,Analiza_Całość!I529,"")</f>
        <v/>
      </c>
      <c r="L529" s="40" t="str">
        <f>IF($D529,Analiza_Całość!J529,"")</f>
        <v/>
      </c>
      <c r="M529" s="17" t="str">
        <f>IF($D529,Analiza_Całość!K529,"")</f>
        <v/>
      </c>
      <c r="N529" s="39" t="str">
        <f>IF($D529,Analiza_Całość!L529,"")</f>
        <v/>
      </c>
    </row>
    <row r="530" spans="2:14" x14ac:dyDescent="0.3">
      <c r="B530" s="21">
        <f>BETAW20T!B529</f>
        <v>43647</v>
      </c>
      <c r="C530" s="74">
        <f t="shared" ref="C530:C593" si="170">IF(AND(D530,D531),1,0)</f>
        <v>0</v>
      </c>
      <c r="D530" s="73">
        <f t="shared" ref="D530:D593" si="171">IF(AND($B530&gt;=$E$3,OR($B530&lt;=$E$4,$B531&lt;$E$4)),1,0)</f>
        <v>0</v>
      </c>
      <c r="E530" s="46" t="str">
        <f>IF($D530,IF($D531,Analiza_Całość!C530/Analiza_Całość!C531*E531,100),"")</f>
        <v/>
      </c>
      <c r="F530" s="45" t="str">
        <f>IF($D530,IF($D531,Analiza_Całość!D530/Analiza_Całość!D531*F531,100),"")</f>
        <v/>
      </c>
      <c r="G530" s="41" t="str">
        <f t="shared" ref="G530:G593" si="172">IF($D530,(F530/E530-1)*100,"")</f>
        <v/>
      </c>
      <c r="H530" s="44" t="str">
        <f>IF($C530,Analiza_Całość!F530,"")</f>
        <v/>
      </c>
      <c r="I530" s="43" t="str">
        <f>IF($C530,Analiza_Całość!G530,"")</f>
        <v/>
      </c>
      <c r="J530" s="42" t="str">
        <f t="shared" ref="J530:J593" si="173">IF($C530,I530-H530,"")</f>
        <v/>
      </c>
      <c r="K530" s="41" t="str">
        <f>IF($D530,Analiza_Całość!I530,"")</f>
        <v/>
      </c>
      <c r="L530" s="40" t="str">
        <f>IF($D530,Analiza_Całość!J530,"")</f>
        <v/>
      </c>
      <c r="M530" s="17" t="str">
        <f>IF($D530,Analiza_Całość!K530,"")</f>
        <v/>
      </c>
      <c r="N530" s="39" t="str">
        <f>IF($D530,Analiza_Całość!L530,"")</f>
        <v/>
      </c>
    </row>
    <row r="531" spans="2:14" x14ac:dyDescent="0.3">
      <c r="B531" s="21">
        <f>BETAW20T!B530</f>
        <v>43644</v>
      </c>
      <c r="C531" s="74">
        <f t="shared" si="170"/>
        <v>0</v>
      </c>
      <c r="D531" s="73">
        <f t="shared" si="171"/>
        <v>0</v>
      </c>
      <c r="E531" s="46" t="str">
        <f>IF($D531,IF($D532,Analiza_Całość!C531/Analiza_Całość!C532*E532,100),"")</f>
        <v/>
      </c>
      <c r="F531" s="45" t="str">
        <f>IF($D531,IF($D532,Analiza_Całość!D531/Analiza_Całość!D532*F532,100),"")</f>
        <v/>
      </c>
      <c r="G531" s="41" t="str">
        <f t="shared" si="172"/>
        <v/>
      </c>
      <c r="H531" s="44" t="str">
        <f>IF($C531,Analiza_Całość!F531,"")</f>
        <v/>
      </c>
      <c r="I531" s="43" t="str">
        <f>IF($C531,Analiza_Całość!G531,"")</f>
        <v/>
      </c>
      <c r="J531" s="42" t="str">
        <f t="shared" si="173"/>
        <v/>
      </c>
      <c r="K531" s="41" t="str">
        <f>IF($D531,Analiza_Całość!I531,"")</f>
        <v/>
      </c>
      <c r="L531" s="40" t="str">
        <f>IF($D531,Analiza_Całość!J531,"")</f>
        <v/>
      </c>
      <c r="M531" s="17" t="str">
        <f>IF($D531,Analiza_Całość!K531,"")</f>
        <v/>
      </c>
      <c r="N531" s="39" t="str">
        <f>IF($D531,Analiza_Całość!L531,"")</f>
        <v/>
      </c>
    </row>
    <row r="532" spans="2:14" x14ac:dyDescent="0.3">
      <c r="B532" s="21">
        <f>BETAW20T!B531</f>
        <v>43643</v>
      </c>
      <c r="C532" s="74">
        <f t="shared" si="170"/>
        <v>0</v>
      </c>
      <c r="D532" s="73">
        <f t="shared" si="171"/>
        <v>0</v>
      </c>
      <c r="E532" s="46" t="str">
        <f>IF($D532,IF($D533,Analiza_Całość!C532/Analiza_Całość!C533*E533,100),"")</f>
        <v/>
      </c>
      <c r="F532" s="45" t="str">
        <f>IF($D532,IF($D533,Analiza_Całość!D532/Analiza_Całość!D533*F533,100),"")</f>
        <v/>
      </c>
      <c r="G532" s="41" t="str">
        <f t="shared" si="172"/>
        <v/>
      </c>
      <c r="H532" s="44" t="str">
        <f>IF($C532,Analiza_Całość!F532,"")</f>
        <v/>
      </c>
      <c r="I532" s="43" t="str">
        <f>IF($C532,Analiza_Całość!G532,"")</f>
        <v/>
      </c>
      <c r="J532" s="42" t="str">
        <f t="shared" si="173"/>
        <v/>
      </c>
      <c r="K532" s="41" t="str">
        <f>IF($D532,Analiza_Całość!I532,"")</f>
        <v/>
      </c>
      <c r="L532" s="40" t="str">
        <f>IF($D532,Analiza_Całość!J532,"")</f>
        <v/>
      </c>
      <c r="M532" s="17" t="str">
        <f>IF($D532,Analiza_Całość!K532,"")</f>
        <v/>
      </c>
      <c r="N532" s="39" t="str">
        <f>IF($D532,Analiza_Całość!L532,"")</f>
        <v/>
      </c>
    </row>
    <row r="533" spans="2:14" x14ac:dyDescent="0.3">
      <c r="B533" s="21">
        <f>BETAW20T!B532</f>
        <v>43642</v>
      </c>
      <c r="C533" s="74">
        <f t="shared" si="170"/>
        <v>0</v>
      </c>
      <c r="D533" s="73">
        <f t="shared" si="171"/>
        <v>0</v>
      </c>
      <c r="E533" s="46" t="str">
        <f>IF($D533,IF($D534,Analiza_Całość!C533/Analiza_Całość!C534*E534,100),"")</f>
        <v/>
      </c>
      <c r="F533" s="45" t="str">
        <f>IF($D533,IF($D534,Analiza_Całość!D533/Analiza_Całość!D534*F534,100),"")</f>
        <v/>
      </c>
      <c r="G533" s="41" t="str">
        <f t="shared" si="172"/>
        <v/>
      </c>
      <c r="H533" s="44" t="str">
        <f>IF($C533,Analiza_Całość!F533,"")</f>
        <v/>
      </c>
      <c r="I533" s="43" t="str">
        <f>IF($C533,Analiza_Całość!G533,"")</f>
        <v/>
      </c>
      <c r="J533" s="42" t="str">
        <f t="shared" si="173"/>
        <v/>
      </c>
      <c r="K533" s="41" t="str">
        <f>IF($D533,Analiza_Całość!I533,"")</f>
        <v/>
      </c>
      <c r="L533" s="40" t="str">
        <f>IF($D533,Analiza_Całość!J533,"")</f>
        <v/>
      </c>
      <c r="M533" s="17" t="str">
        <f>IF($D533,Analiza_Całość!K533,"")</f>
        <v/>
      </c>
      <c r="N533" s="39" t="str">
        <f>IF($D533,Analiza_Całość!L533,"")</f>
        <v/>
      </c>
    </row>
    <row r="534" spans="2:14" x14ac:dyDescent="0.3">
      <c r="B534" s="21">
        <f>BETAW20T!B533</f>
        <v>43641</v>
      </c>
      <c r="C534" s="74">
        <f t="shared" si="170"/>
        <v>0</v>
      </c>
      <c r="D534" s="73">
        <f t="shared" si="171"/>
        <v>0</v>
      </c>
      <c r="E534" s="46" t="str">
        <f>IF($D534,IF($D535,Analiza_Całość!C534/Analiza_Całość!C535*E535,100),"")</f>
        <v/>
      </c>
      <c r="F534" s="45" t="str">
        <f>IF($D534,IF($D535,Analiza_Całość!D534/Analiza_Całość!D535*F535,100),"")</f>
        <v/>
      </c>
      <c r="G534" s="41" t="str">
        <f t="shared" si="172"/>
        <v/>
      </c>
      <c r="H534" s="44" t="str">
        <f>IF($C534,Analiza_Całość!F534,"")</f>
        <v/>
      </c>
      <c r="I534" s="43" t="str">
        <f>IF($C534,Analiza_Całość!G534,"")</f>
        <v/>
      </c>
      <c r="J534" s="42" t="str">
        <f t="shared" si="173"/>
        <v/>
      </c>
      <c r="K534" s="41" t="str">
        <f>IF($D534,Analiza_Całość!I534,"")</f>
        <v/>
      </c>
      <c r="L534" s="40" t="str">
        <f>IF($D534,Analiza_Całość!J534,"")</f>
        <v/>
      </c>
      <c r="M534" s="17" t="str">
        <f>IF($D534,Analiza_Całość!K534,"")</f>
        <v/>
      </c>
      <c r="N534" s="39" t="str">
        <f>IF($D534,Analiza_Całość!L534,"")</f>
        <v/>
      </c>
    </row>
    <row r="535" spans="2:14" x14ac:dyDescent="0.3">
      <c r="B535" s="21">
        <f>BETAW20T!B534</f>
        <v>43640</v>
      </c>
      <c r="C535" s="74">
        <f t="shared" si="170"/>
        <v>0</v>
      </c>
      <c r="D535" s="73">
        <f t="shared" si="171"/>
        <v>0</v>
      </c>
      <c r="E535" s="46" t="str">
        <f>IF($D535,IF($D536,Analiza_Całość!C535/Analiza_Całość!C536*E536,100),"")</f>
        <v/>
      </c>
      <c r="F535" s="45" t="str">
        <f>IF($D535,IF($D536,Analiza_Całość!D535/Analiza_Całość!D536*F536,100),"")</f>
        <v/>
      </c>
      <c r="G535" s="41" t="str">
        <f t="shared" si="172"/>
        <v/>
      </c>
      <c r="H535" s="44" t="str">
        <f>IF($C535,Analiza_Całość!F535,"")</f>
        <v/>
      </c>
      <c r="I535" s="43" t="str">
        <f>IF($C535,Analiza_Całość!G535,"")</f>
        <v/>
      </c>
      <c r="J535" s="42" t="str">
        <f t="shared" si="173"/>
        <v/>
      </c>
      <c r="K535" s="41" t="str">
        <f>IF($D535,Analiza_Całość!I535,"")</f>
        <v/>
      </c>
      <c r="L535" s="40" t="str">
        <f>IF($D535,Analiza_Całość!J535,"")</f>
        <v/>
      </c>
      <c r="M535" s="17" t="str">
        <f>IF($D535,Analiza_Całość!K535,"")</f>
        <v/>
      </c>
      <c r="N535" s="39" t="str">
        <f>IF($D535,Analiza_Całość!L535,"")</f>
        <v/>
      </c>
    </row>
    <row r="536" spans="2:14" x14ac:dyDescent="0.3">
      <c r="B536" s="21">
        <f>BETAW20T!B535</f>
        <v>43637</v>
      </c>
      <c r="C536" s="74">
        <f t="shared" si="170"/>
        <v>0</v>
      </c>
      <c r="D536" s="73">
        <f t="shared" si="171"/>
        <v>0</v>
      </c>
      <c r="E536" s="46" t="str">
        <f>IF($D536,IF($D537,Analiza_Całość!C536/Analiza_Całość!C537*E537,100),"")</f>
        <v/>
      </c>
      <c r="F536" s="45" t="str">
        <f>IF($D536,IF($D537,Analiza_Całość!D536/Analiza_Całość!D537*F537,100),"")</f>
        <v/>
      </c>
      <c r="G536" s="41" t="str">
        <f t="shared" si="172"/>
        <v/>
      </c>
      <c r="H536" s="44" t="str">
        <f>IF($C536,Analiza_Całość!F536,"")</f>
        <v/>
      </c>
      <c r="I536" s="43" t="str">
        <f>IF($C536,Analiza_Całość!G536,"")</f>
        <v/>
      </c>
      <c r="J536" s="42" t="str">
        <f t="shared" si="173"/>
        <v/>
      </c>
      <c r="K536" s="41" t="str">
        <f>IF($D536,Analiza_Całość!I536,"")</f>
        <v/>
      </c>
      <c r="L536" s="40" t="str">
        <f>IF($D536,Analiza_Całość!J536,"")</f>
        <v/>
      </c>
      <c r="M536" s="17" t="str">
        <f>IF($D536,Analiza_Całość!K536,"")</f>
        <v/>
      </c>
      <c r="N536" s="39" t="str">
        <f>IF($D536,Analiza_Całość!L536,"")</f>
        <v/>
      </c>
    </row>
    <row r="537" spans="2:14" x14ac:dyDescent="0.3">
      <c r="B537" s="21">
        <f>BETAW20T!B536</f>
        <v>43635</v>
      </c>
      <c r="C537" s="74">
        <f t="shared" si="170"/>
        <v>0</v>
      </c>
      <c r="D537" s="73">
        <f t="shared" si="171"/>
        <v>0</v>
      </c>
      <c r="E537" s="46" t="str">
        <f>IF($D537,IF($D538,Analiza_Całość!C537/Analiza_Całość!C538*E538,100),"")</f>
        <v/>
      </c>
      <c r="F537" s="45" t="str">
        <f>IF($D537,IF($D538,Analiza_Całość!D537/Analiza_Całość!D538*F538,100),"")</f>
        <v/>
      </c>
      <c r="G537" s="41" t="str">
        <f t="shared" si="172"/>
        <v/>
      </c>
      <c r="H537" s="44" t="str">
        <f>IF($C537,Analiza_Całość!F537,"")</f>
        <v/>
      </c>
      <c r="I537" s="43" t="str">
        <f>IF($C537,Analiza_Całość!G537,"")</f>
        <v/>
      </c>
      <c r="J537" s="42" t="str">
        <f t="shared" si="173"/>
        <v/>
      </c>
      <c r="K537" s="41" t="str">
        <f>IF($D537,Analiza_Całość!I537,"")</f>
        <v/>
      </c>
      <c r="L537" s="40" t="str">
        <f>IF($D537,Analiza_Całość!J537,"")</f>
        <v/>
      </c>
      <c r="M537" s="17" t="str">
        <f>IF($D537,Analiza_Całość!K537,"")</f>
        <v/>
      </c>
      <c r="N537" s="39" t="str">
        <f>IF($D537,Analiza_Całość!L537,"")</f>
        <v/>
      </c>
    </row>
    <row r="538" spans="2:14" x14ac:dyDescent="0.3">
      <c r="B538" s="21">
        <f>BETAW20T!B537</f>
        <v>43634</v>
      </c>
      <c r="C538" s="74">
        <f t="shared" si="170"/>
        <v>0</v>
      </c>
      <c r="D538" s="73">
        <f t="shared" si="171"/>
        <v>0</v>
      </c>
      <c r="E538" s="46" t="str">
        <f>IF($D538,IF($D539,Analiza_Całość!C538/Analiza_Całość!C539*E539,100),"")</f>
        <v/>
      </c>
      <c r="F538" s="45" t="str">
        <f>IF($D538,IF($D539,Analiza_Całość!D538/Analiza_Całość!D539*F539,100),"")</f>
        <v/>
      </c>
      <c r="G538" s="41" t="str">
        <f t="shared" si="172"/>
        <v/>
      </c>
      <c r="H538" s="44" t="str">
        <f>IF($C538,Analiza_Całość!F538,"")</f>
        <v/>
      </c>
      <c r="I538" s="43" t="str">
        <f>IF($C538,Analiza_Całość!G538,"")</f>
        <v/>
      </c>
      <c r="J538" s="42" t="str">
        <f t="shared" si="173"/>
        <v/>
      </c>
      <c r="K538" s="41" t="str">
        <f>IF($D538,Analiza_Całość!I538,"")</f>
        <v/>
      </c>
      <c r="L538" s="40" t="str">
        <f>IF($D538,Analiza_Całość!J538,"")</f>
        <v/>
      </c>
      <c r="M538" s="17" t="str">
        <f>IF($D538,Analiza_Całość!K538,"")</f>
        <v/>
      </c>
      <c r="N538" s="39" t="str">
        <f>IF($D538,Analiza_Całość!L538,"")</f>
        <v/>
      </c>
    </row>
    <row r="539" spans="2:14" x14ac:dyDescent="0.3">
      <c r="B539" s="21">
        <f>BETAW20T!B538</f>
        <v>43633</v>
      </c>
      <c r="C539" s="74">
        <f t="shared" si="170"/>
        <v>0</v>
      </c>
      <c r="D539" s="73">
        <f t="shared" si="171"/>
        <v>0</v>
      </c>
      <c r="E539" s="46" t="str">
        <f>IF($D539,IF($D540,Analiza_Całość!C539/Analiza_Całość!C540*E540,100),"")</f>
        <v/>
      </c>
      <c r="F539" s="45" t="str">
        <f>IF($D539,IF($D540,Analiza_Całość!D539/Analiza_Całość!D540*F540,100),"")</f>
        <v/>
      </c>
      <c r="G539" s="41" t="str">
        <f t="shared" si="172"/>
        <v/>
      </c>
      <c r="H539" s="44" t="str">
        <f>IF($C539,Analiza_Całość!F539,"")</f>
        <v/>
      </c>
      <c r="I539" s="43" t="str">
        <f>IF($C539,Analiza_Całość!G539,"")</f>
        <v/>
      </c>
      <c r="J539" s="42" t="str">
        <f t="shared" si="173"/>
        <v/>
      </c>
      <c r="K539" s="41" t="str">
        <f>IF($D539,Analiza_Całość!I539,"")</f>
        <v/>
      </c>
      <c r="L539" s="40" t="str">
        <f>IF($D539,Analiza_Całość!J539,"")</f>
        <v/>
      </c>
      <c r="M539" s="17" t="str">
        <f>IF($D539,Analiza_Całość!K539,"")</f>
        <v/>
      </c>
      <c r="N539" s="39" t="str">
        <f>IF($D539,Analiza_Całość!L539,"")</f>
        <v/>
      </c>
    </row>
    <row r="540" spans="2:14" x14ac:dyDescent="0.3">
      <c r="B540" s="21">
        <f>BETAW20T!B539</f>
        <v>43630</v>
      </c>
      <c r="C540" s="74">
        <f t="shared" si="170"/>
        <v>0</v>
      </c>
      <c r="D540" s="73">
        <f t="shared" si="171"/>
        <v>0</v>
      </c>
      <c r="E540" s="46" t="str">
        <f>IF($D540,IF($D541,Analiza_Całość!C540/Analiza_Całość!C541*E541,100),"")</f>
        <v/>
      </c>
      <c r="F540" s="45" t="str">
        <f>IF($D540,IF($D541,Analiza_Całość!D540/Analiza_Całość!D541*F541,100),"")</f>
        <v/>
      </c>
      <c r="G540" s="41" t="str">
        <f t="shared" si="172"/>
        <v/>
      </c>
      <c r="H540" s="44" t="str">
        <f>IF($C540,Analiza_Całość!F540,"")</f>
        <v/>
      </c>
      <c r="I540" s="43" t="str">
        <f>IF($C540,Analiza_Całość!G540,"")</f>
        <v/>
      </c>
      <c r="J540" s="42" t="str">
        <f t="shared" si="173"/>
        <v/>
      </c>
      <c r="K540" s="41" t="str">
        <f>IF($D540,Analiza_Całość!I540,"")</f>
        <v/>
      </c>
      <c r="L540" s="40" t="str">
        <f>IF($D540,Analiza_Całość!J540,"")</f>
        <v/>
      </c>
      <c r="M540" s="17" t="str">
        <f>IF($D540,Analiza_Całość!K540,"")</f>
        <v/>
      </c>
      <c r="N540" s="39" t="str">
        <f>IF($D540,Analiza_Całość!L540,"")</f>
        <v/>
      </c>
    </row>
    <row r="541" spans="2:14" x14ac:dyDescent="0.3">
      <c r="B541" s="21">
        <f>BETAW20T!B540</f>
        <v>43629</v>
      </c>
      <c r="C541" s="74">
        <f t="shared" si="170"/>
        <v>0</v>
      </c>
      <c r="D541" s="73">
        <f t="shared" si="171"/>
        <v>0</v>
      </c>
      <c r="E541" s="46" t="str">
        <f>IF($D541,IF($D542,Analiza_Całość!C541/Analiza_Całość!C542*E542,100),"")</f>
        <v/>
      </c>
      <c r="F541" s="45" t="str">
        <f>IF($D541,IF($D542,Analiza_Całość!D541/Analiza_Całość!D542*F542,100),"")</f>
        <v/>
      </c>
      <c r="G541" s="41" t="str">
        <f t="shared" si="172"/>
        <v/>
      </c>
      <c r="H541" s="44" t="str">
        <f>IF($C541,Analiza_Całość!F541,"")</f>
        <v/>
      </c>
      <c r="I541" s="43" t="str">
        <f>IF($C541,Analiza_Całość!G541,"")</f>
        <v/>
      </c>
      <c r="J541" s="42" t="str">
        <f t="shared" si="173"/>
        <v/>
      </c>
      <c r="K541" s="41" t="str">
        <f>IF($D541,Analiza_Całość!I541,"")</f>
        <v/>
      </c>
      <c r="L541" s="40" t="str">
        <f>IF($D541,Analiza_Całość!J541,"")</f>
        <v/>
      </c>
      <c r="M541" s="17" t="str">
        <f>IF($D541,Analiza_Całość!K541,"")</f>
        <v/>
      </c>
      <c r="N541" s="39" t="str">
        <f>IF($D541,Analiza_Całość!L541,"")</f>
        <v/>
      </c>
    </row>
    <row r="542" spans="2:14" x14ac:dyDescent="0.3">
      <c r="B542" s="21">
        <f>BETAW20T!B541</f>
        <v>43628</v>
      </c>
      <c r="C542" s="74">
        <f t="shared" si="170"/>
        <v>0</v>
      </c>
      <c r="D542" s="73">
        <f t="shared" si="171"/>
        <v>0</v>
      </c>
      <c r="E542" s="46" t="str">
        <f>IF($D542,IF($D543,Analiza_Całość!C542/Analiza_Całość!C543*E543,100),"")</f>
        <v/>
      </c>
      <c r="F542" s="45" t="str">
        <f>IF($D542,IF($D543,Analiza_Całość!D542/Analiza_Całość!D543*F543,100),"")</f>
        <v/>
      </c>
      <c r="G542" s="41" t="str">
        <f t="shared" si="172"/>
        <v/>
      </c>
      <c r="H542" s="44" t="str">
        <f>IF($C542,Analiza_Całość!F542,"")</f>
        <v/>
      </c>
      <c r="I542" s="43" t="str">
        <f>IF($C542,Analiza_Całość!G542,"")</f>
        <v/>
      </c>
      <c r="J542" s="42" t="str">
        <f t="shared" si="173"/>
        <v/>
      </c>
      <c r="K542" s="41" t="str">
        <f>IF($D542,Analiza_Całość!I542,"")</f>
        <v/>
      </c>
      <c r="L542" s="40" t="str">
        <f>IF($D542,Analiza_Całość!J542,"")</f>
        <v/>
      </c>
      <c r="M542" s="17" t="str">
        <f>IF($D542,Analiza_Całość!K542,"")</f>
        <v/>
      </c>
      <c r="N542" s="39" t="str">
        <f>IF($D542,Analiza_Całość!L542,"")</f>
        <v/>
      </c>
    </row>
    <row r="543" spans="2:14" x14ac:dyDescent="0.3">
      <c r="B543" s="21">
        <f>BETAW20T!B542</f>
        <v>43627</v>
      </c>
      <c r="C543" s="74">
        <f t="shared" si="170"/>
        <v>0</v>
      </c>
      <c r="D543" s="73">
        <f t="shared" si="171"/>
        <v>0</v>
      </c>
      <c r="E543" s="46" t="str">
        <f>IF($D543,IF($D544,Analiza_Całość!C543/Analiza_Całość!C544*E544,100),"")</f>
        <v/>
      </c>
      <c r="F543" s="45" t="str">
        <f>IF($D543,IF($D544,Analiza_Całość!D543/Analiza_Całość!D544*F544,100),"")</f>
        <v/>
      </c>
      <c r="G543" s="41" t="str">
        <f t="shared" si="172"/>
        <v/>
      </c>
      <c r="H543" s="44" t="str">
        <f>IF($C543,Analiza_Całość!F543,"")</f>
        <v/>
      </c>
      <c r="I543" s="43" t="str">
        <f>IF($C543,Analiza_Całość!G543,"")</f>
        <v/>
      </c>
      <c r="J543" s="42" t="str">
        <f t="shared" si="173"/>
        <v/>
      </c>
      <c r="K543" s="41" t="str">
        <f>IF($D543,Analiza_Całość!I543,"")</f>
        <v/>
      </c>
      <c r="L543" s="40" t="str">
        <f>IF($D543,Analiza_Całość!J543,"")</f>
        <v/>
      </c>
      <c r="M543" s="17" t="str">
        <f>IF($D543,Analiza_Całość!K543,"")</f>
        <v/>
      </c>
      <c r="N543" s="39" t="str">
        <f>IF($D543,Analiza_Całość!L543,"")</f>
        <v/>
      </c>
    </row>
    <row r="544" spans="2:14" x14ac:dyDescent="0.3">
      <c r="B544" s="21">
        <f>BETAW20T!B543</f>
        <v>43626</v>
      </c>
      <c r="C544" s="74">
        <f t="shared" si="170"/>
        <v>0</v>
      </c>
      <c r="D544" s="73">
        <f t="shared" si="171"/>
        <v>0</v>
      </c>
      <c r="E544" s="46" t="str">
        <f>IF($D544,IF($D545,Analiza_Całość!C544/Analiza_Całość!C545*E545,100),"")</f>
        <v/>
      </c>
      <c r="F544" s="45" t="str">
        <f>IF($D544,IF($D545,Analiza_Całość!D544/Analiza_Całość!D545*F545,100),"")</f>
        <v/>
      </c>
      <c r="G544" s="41" t="str">
        <f t="shared" si="172"/>
        <v/>
      </c>
      <c r="H544" s="44" t="str">
        <f>IF($C544,Analiza_Całość!F544,"")</f>
        <v/>
      </c>
      <c r="I544" s="43" t="str">
        <f>IF($C544,Analiza_Całość!G544,"")</f>
        <v/>
      </c>
      <c r="J544" s="42" t="str">
        <f t="shared" si="173"/>
        <v/>
      </c>
      <c r="K544" s="41" t="str">
        <f>IF($D544,Analiza_Całość!I544,"")</f>
        <v/>
      </c>
      <c r="L544" s="40" t="str">
        <f>IF($D544,Analiza_Całość!J544,"")</f>
        <v/>
      </c>
      <c r="M544" s="17" t="str">
        <f>IF($D544,Analiza_Całość!K544,"")</f>
        <v/>
      </c>
      <c r="N544" s="39" t="str">
        <f>IF($D544,Analiza_Całość!L544,"")</f>
        <v/>
      </c>
    </row>
    <row r="545" spans="2:14" x14ac:dyDescent="0.3">
      <c r="B545" s="21">
        <f>BETAW20T!B544</f>
        <v>43623</v>
      </c>
      <c r="C545" s="74">
        <f t="shared" si="170"/>
        <v>0</v>
      </c>
      <c r="D545" s="73">
        <f t="shared" si="171"/>
        <v>0</v>
      </c>
      <c r="E545" s="46" t="str">
        <f>IF($D545,IF($D546,Analiza_Całość!C545/Analiza_Całość!C546*E546,100),"")</f>
        <v/>
      </c>
      <c r="F545" s="45" t="str">
        <f>IF($D545,IF($D546,Analiza_Całość!D545/Analiza_Całość!D546*F546,100),"")</f>
        <v/>
      </c>
      <c r="G545" s="41" t="str">
        <f t="shared" si="172"/>
        <v/>
      </c>
      <c r="H545" s="44" t="str">
        <f>IF($C545,Analiza_Całość!F545,"")</f>
        <v/>
      </c>
      <c r="I545" s="43" t="str">
        <f>IF($C545,Analiza_Całość!G545,"")</f>
        <v/>
      </c>
      <c r="J545" s="42" t="str">
        <f t="shared" si="173"/>
        <v/>
      </c>
      <c r="K545" s="41" t="str">
        <f>IF($D545,Analiza_Całość!I545,"")</f>
        <v/>
      </c>
      <c r="L545" s="40" t="str">
        <f>IF($D545,Analiza_Całość!J545,"")</f>
        <v/>
      </c>
      <c r="M545" s="17" t="str">
        <f>IF($D545,Analiza_Całość!K545,"")</f>
        <v/>
      </c>
      <c r="N545" s="39" t="str">
        <f>IF($D545,Analiza_Całość!L545,"")</f>
        <v/>
      </c>
    </row>
    <row r="546" spans="2:14" x14ac:dyDescent="0.3">
      <c r="B546" s="21">
        <f>BETAW20T!B545</f>
        <v>43622</v>
      </c>
      <c r="C546" s="74">
        <f t="shared" si="170"/>
        <v>0</v>
      </c>
      <c r="D546" s="73">
        <f t="shared" si="171"/>
        <v>0</v>
      </c>
      <c r="E546" s="46" t="str">
        <f>IF($D546,IF($D547,Analiza_Całość!C546/Analiza_Całość!C547*E547,100),"")</f>
        <v/>
      </c>
      <c r="F546" s="45" t="str">
        <f>IF($D546,IF($D547,Analiza_Całość!D546/Analiza_Całość!D547*F547,100),"")</f>
        <v/>
      </c>
      <c r="G546" s="41" t="str">
        <f t="shared" si="172"/>
        <v/>
      </c>
      <c r="H546" s="44" t="str">
        <f>IF($C546,Analiza_Całość!F546,"")</f>
        <v/>
      </c>
      <c r="I546" s="43" t="str">
        <f>IF($C546,Analiza_Całość!G546,"")</f>
        <v/>
      </c>
      <c r="J546" s="42" t="str">
        <f t="shared" si="173"/>
        <v/>
      </c>
      <c r="K546" s="41" t="str">
        <f>IF($D546,Analiza_Całość!I546,"")</f>
        <v/>
      </c>
      <c r="L546" s="40" t="str">
        <f>IF($D546,Analiza_Całość!J546,"")</f>
        <v/>
      </c>
      <c r="M546" s="17" t="str">
        <f>IF($D546,Analiza_Całość!K546,"")</f>
        <v/>
      </c>
      <c r="N546" s="39" t="str">
        <f>IF($D546,Analiza_Całość!L546,"")</f>
        <v/>
      </c>
    </row>
    <row r="547" spans="2:14" x14ac:dyDescent="0.3">
      <c r="B547" s="21">
        <f>BETAW20T!B546</f>
        <v>43621</v>
      </c>
      <c r="C547" s="74">
        <f t="shared" si="170"/>
        <v>0</v>
      </c>
      <c r="D547" s="73">
        <f t="shared" si="171"/>
        <v>0</v>
      </c>
      <c r="E547" s="46" t="str">
        <f>IF($D547,IF($D548,Analiza_Całość!C547/Analiza_Całość!C548*E548,100),"")</f>
        <v/>
      </c>
      <c r="F547" s="45" t="str">
        <f>IF($D547,IF($D548,Analiza_Całość!D547/Analiza_Całość!D548*F548,100),"")</f>
        <v/>
      </c>
      <c r="G547" s="41" t="str">
        <f t="shared" si="172"/>
        <v/>
      </c>
      <c r="H547" s="44" t="str">
        <f>IF($C547,Analiza_Całość!F547,"")</f>
        <v/>
      </c>
      <c r="I547" s="43" t="str">
        <f>IF($C547,Analiza_Całość!G547,"")</f>
        <v/>
      </c>
      <c r="J547" s="42" t="str">
        <f t="shared" si="173"/>
        <v/>
      </c>
      <c r="K547" s="41" t="str">
        <f>IF($D547,Analiza_Całość!I547,"")</f>
        <v/>
      </c>
      <c r="L547" s="40" t="str">
        <f>IF($D547,Analiza_Całość!J547,"")</f>
        <v/>
      </c>
      <c r="M547" s="17" t="str">
        <f>IF($D547,Analiza_Całość!K547,"")</f>
        <v/>
      </c>
      <c r="N547" s="39" t="str">
        <f>IF($D547,Analiza_Całość!L547,"")</f>
        <v/>
      </c>
    </row>
    <row r="548" spans="2:14" x14ac:dyDescent="0.3">
      <c r="B548" s="21">
        <f>BETAW20T!B547</f>
        <v>43620</v>
      </c>
      <c r="C548" s="74">
        <f t="shared" si="170"/>
        <v>0</v>
      </c>
      <c r="D548" s="73">
        <f t="shared" si="171"/>
        <v>0</v>
      </c>
      <c r="E548" s="46" t="str">
        <f>IF($D548,IF($D549,Analiza_Całość!C548/Analiza_Całość!C549*E549,100),"")</f>
        <v/>
      </c>
      <c r="F548" s="45" t="str">
        <f>IF($D548,IF($D549,Analiza_Całość!D548/Analiza_Całość!D549*F549,100),"")</f>
        <v/>
      </c>
      <c r="G548" s="41" t="str">
        <f t="shared" si="172"/>
        <v/>
      </c>
      <c r="H548" s="44" t="str">
        <f>IF($C548,Analiza_Całość!F548,"")</f>
        <v/>
      </c>
      <c r="I548" s="43" t="str">
        <f>IF($C548,Analiza_Całość!G548,"")</f>
        <v/>
      </c>
      <c r="J548" s="42" t="str">
        <f t="shared" si="173"/>
        <v/>
      </c>
      <c r="K548" s="41" t="str">
        <f>IF($D548,Analiza_Całość!I548,"")</f>
        <v/>
      </c>
      <c r="L548" s="40" t="str">
        <f>IF($D548,Analiza_Całość!J548,"")</f>
        <v/>
      </c>
      <c r="M548" s="17" t="str">
        <f>IF($D548,Analiza_Całość!K548,"")</f>
        <v/>
      </c>
      <c r="N548" s="39" t="str">
        <f>IF($D548,Analiza_Całość!L548,"")</f>
        <v/>
      </c>
    </row>
    <row r="549" spans="2:14" x14ac:dyDescent="0.3">
      <c r="B549" s="21">
        <f>BETAW20T!B548</f>
        <v>43619</v>
      </c>
      <c r="C549" s="74">
        <f t="shared" si="170"/>
        <v>0</v>
      </c>
      <c r="D549" s="73">
        <f t="shared" si="171"/>
        <v>0</v>
      </c>
      <c r="E549" s="46" t="str">
        <f>IF($D549,IF($D550,Analiza_Całość!C549/Analiza_Całość!C550*E550,100),"")</f>
        <v/>
      </c>
      <c r="F549" s="45" t="str">
        <f>IF($D549,IF($D550,Analiza_Całość!D549/Analiza_Całość!D550*F550,100),"")</f>
        <v/>
      </c>
      <c r="G549" s="41" t="str">
        <f t="shared" si="172"/>
        <v/>
      </c>
      <c r="H549" s="44" t="str">
        <f>IF($C549,Analiza_Całość!F549,"")</f>
        <v/>
      </c>
      <c r="I549" s="43" t="str">
        <f>IF($C549,Analiza_Całość!G549,"")</f>
        <v/>
      </c>
      <c r="J549" s="42" t="str">
        <f t="shared" si="173"/>
        <v/>
      </c>
      <c r="K549" s="41" t="str">
        <f>IF($D549,Analiza_Całość!I549,"")</f>
        <v/>
      </c>
      <c r="L549" s="40" t="str">
        <f>IF($D549,Analiza_Całość!J549,"")</f>
        <v/>
      </c>
      <c r="M549" s="17" t="str">
        <f>IF($D549,Analiza_Całość!K549,"")</f>
        <v/>
      </c>
      <c r="N549" s="39" t="str">
        <f>IF($D549,Analiza_Całość!L549,"")</f>
        <v/>
      </c>
    </row>
    <row r="550" spans="2:14" x14ac:dyDescent="0.3">
      <c r="B550" s="21">
        <f>BETAW20T!B549</f>
        <v>43616</v>
      </c>
      <c r="C550" s="74">
        <f t="shared" si="170"/>
        <v>0</v>
      </c>
      <c r="D550" s="73">
        <f t="shared" si="171"/>
        <v>0</v>
      </c>
      <c r="E550" s="46" t="str">
        <f>IF($D550,IF($D551,Analiza_Całość!C550/Analiza_Całość!C551*E551,100),"")</f>
        <v/>
      </c>
      <c r="F550" s="45" t="str">
        <f>IF($D550,IF($D551,Analiza_Całość!D550/Analiza_Całość!D551*F551,100),"")</f>
        <v/>
      </c>
      <c r="G550" s="41" t="str">
        <f t="shared" si="172"/>
        <v/>
      </c>
      <c r="H550" s="44" t="str">
        <f>IF($C550,Analiza_Całość!F550,"")</f>
        <v/>
      </c>
      <c r="I550" s="43" t="str">
        <f>IF($C550,Analiza_Całość!G550,"")</f>
        <v/>
      </c>
      <c r="J550" s="42" t="str">
        <f t="shared" si="173"/>
        <v/>
      </c>
      <c r="K550" s="41" t="str">
        <f>IF($D550,Analiza_Całość!I550,"")</f>
        <v/>
      </c>
      <c r="L550" s="40" t="str">
        <f>IF($D550,Analiza_Całość!J550,"")</f>
        <v/>
      </c>
      <c r="M550" s="17" t="str">
        <f>IF($D550,Analiza_Całość!K550,"")</f>
        <v/>
      </c>
      <c r="N550" s="39" t="str">
        <f>IF($D550,Analiza_Całość!L550,"")</f>
        <v/>
      </c>
    </row>
    <row r="551" spans="2:14" x14ac:dyDescent="0.3">
      <c r="B551" s="21">
        <f>BETAW20T!B550</f>
        <v>43615</v>
      </c>
      <c r="C551" s="74">
        <f t="shared" si="170"/>
        <v>0</v>
      </c>
      <c r="D551" s="73">
        <f t="shared" si="171"/>
        <v>0</v>
      </c>
      <c r="E551" s="46" t="str">
        <f>IF($D551,IF($D552,Analiza_Całość!C551/Analiza_Całość!C552*E552,100),"")</f>
        <v/>
      </c>
      <c r="F551" s="45" t="str">
        <f>IF($D551,IF($D552,Analiza_Całość!D551/Analiza_Całość!D552*F552,100),"")</f>
        <v/>
      </c>
      <c r="G551" s="41" t="str">
        <f t="shared" si="172"/>
        <v/>
      </c>
      <c r="H551" s="44" t="str">
        <f>IF($C551,Analiza_Całość!F551,"")</f>
        <v/>
      </c>
      <c r="I551" s="43" t="str">
        <f>IF($C551,Analiza_Całość!G551,"")</f>
        <v/>
      </c>
      <c r="J551" s="42" t="str">
        <f t="shared" si="173"/>
        <v/>
      </c>
      <c r="K551" s="41" t="str">
        <f>IF($D551,Analiza_Całość!I551,"")</f>
        <v/>
      </c>
      <c r="L551" s="40" t="str">
        <f>IF($D551,Analiza_Całość!J551,"")</f>
        <v/>
      </c>
      <c r="M551" s="17" t="str">
        <f>IF($D551,Analiza_Całość!K551,"")</f>
        <v/>
      </c>
      <c r="N551" s="39" t="str">
        <f>IF($D551,Analiza_Całość!L551,"")</f>
        <v/>
      </c>
    </row>
    <row r="552" spans="2:14" x14ac:dyDescent="0.3">
      <c r="B552" s="21">
        <f>BETAW20T!B551</f>
        <v>43614</v>
      </c>
      <c r="C552" s="74">
        <f t="shared" si="170"/>
        <v>0</v>
      </c>
      <c r="D552" s="73">
        <f t="shared" si="171"/>
        <v>0</v>
      </c>
      <c r="E552" s="46" t="str">
        <f>IF($D552,IF($D553,Analiza_Całość!C552/Analiza_Całość!C553*E553,100),"")</f>
        <v/>
      </c>
      <c r="F552" s="45" t="str">
        <f>IF($D552,IF($D553,Analiza_Całość!D552/Analiza_Całość!D553*F553,100),"")</f>
        <v/>
      </c>
      <c r="G552" s="41" t="str">
        <f t="shared" si="172"/>
        <v/>
      </c>
      <c r="H552" s="44" t="str">
        <f>IF($C552,Analiza_Całość!F552,"")</f>
        <v/>
      </c>
      <c r="I552" s="43" t="str">
        <f>IF($C552,Analiza_Całość!G552,"")</f>
        <v/>
      </c>
      <c r="J552" s="42" t="str">
        <f t="shared" si="173"/>
        <v/>
      </c>
      <c r="K552" s="41" t="str">
        <f>IF($D552,Analiza_Całość!I552,"")</f>
        <v/>
      </c>
      <c r="L552" s="40" t="str">
        <f>IF($D552,Analiza_Całość!J552,"")</f>
        <v/>
      </c>
      <c r="M552" s="17" t="str">
        <f>IF($D552,Analiza_Całość!K552,"")</f>
        <v/>
      </c>
      <c r="N552" s="39" t="str">
        <f>IF($D552,Analiza_Całość!L552,"")</f>
        <v/>
      </c>
    </row>
    <row r="553" spans="2:14" x14ac:dyDescent="0.3">
      <c r="B553" s="21">
        <f>BETAW20T!B552</f>
        <v>43613</v>
      </c>
      <c r="C553" s="74">
        <f t="shared" si="170"/>
        <v>0</v>
      </c>
      <c r="D553" s="73">
        <f t="shared" si="171"/>
        <v>0</v>
      </c>
      <c r="E553" s="46" t="str">
        <f>IF($D553,IF($D554,Analiza_Całość!C553/Analiza_Całość!C554*E554,100),"")</f>
        <v/>
      </c>
      <c r="F553" s="45" t="str">
        <f>IF($D553,IF($D554,Analiza_Całość!D553/Analiza_Całość!D554*F554,100),"")</f>
        <v/>
      </c>
      <c r="G553" s="41" t="str">
        <f t="shared" si="172"/>
        <v/>
      </c>
      <c r="H553" s="44" t="str">
        <f>IF($C553,Analiza_Całość!F553,"")</f>
        <v/>
      </c>
      <c r="I553" s="43" t="str">
        <f>IF($C553,Analiza_Całość!G553,"")</f>
        <v/>
      </c>
      <c r="J553" s="42" t="str">
        <f t="shared" si="173"/>
        <v/>
      </c>
      <c r="K553" s="41" t="str">
        <f>IF($D553,Analiza_Całość!I553,"")</f>
        <v/>
      </c>
      <c r="L553" s="40" t="str">
        <f>IF($D553,Analiza_Całość!J553,"")</f>
        <v/>
      </c>
      <c r="M553" s="17" t="str">
        <f>IF($D553,Analiza_Całość!K553,"")</f>
        <v/>
      </c>
      <c r="N553" s="39" t="str">
        <f>IF($D553,Analiza_Całość!L553,"")</f>
        <v/>
      </c>
    </row>
    <row r="554" spans="2:14" x14ac:dyDescent="0.3">
      <c r="B554" s="21">
        <f>BETAW20T!B553</f>
        <v>43612</v>
      </c>
      <c r="C554" s="74">
        <f t="shared" si="170"/>
        <v>0</v>
      </c>
      <c r="D554" s="73">
        <f t="shared" si="171"/>
        <v>0</v>
      </c>
      <c r="E554" s="46" t="str">
        <f>IF($D554,IF($D555,Analiza_Całość!C554/Analiza_Całość!C555*E555,100),"")</f>
        <v/>
      </c>
      <c r="F554" s="45" t="str">
        <f>IF($D554,IF($D555,Analiza_Całość!D554/Analiza_Całość!D555*F555,100),"")</f>
        <v/>
      </c>
      <c r="G554" s="41" t="str">
        <f t="shared" si="172"/>
        <v/>
      </c>
      <c r="H554" s="44" t="str">
        <f>IF($C554,Analiza_Całość!F554,"")</f>
        <v/>
      </c>
      <c r="I554" s="43" t="str">
        <f>IF($C554,Analiza_Całość!G554,"")</f>
        <v/>
      </c>
      <c r="J554" s="42" t="str">
        <f t="shared" si="173"/>
        <v/>
      </c>
      <c r="K554" s="41" t="str">
        <f>IF($D554,Analiza_Całość!I554,"")</f>
        <v/>
      </c>
      <c r="L554" s="40" t="str">
        <f>IF($D554,Analiza_Całość!J554,"")</f>
        <v/>
      </c>
      <c r="M554" s="17" t="str">
        <f>IF($D554,Analiza_Całość!K554,"")</f>
        <v/>
      </c>
      <c r="N554" s="39" t="str">
        <f>IF($D554,Analiza_Całość!L554,"")</f>
        <v/>
      </c>
    </row>
    <row r="555" spans="2:14" x14ac:dyDescent="0.3">
      <c r="B555" s="21">
        <f>BETAW20T!B554</f>
        <v>43609</v>
      </c>
      <c r="C555" s="74">
        <f t="shared" si="170"/>
        <v>0</v>
      </c>
      <c r="D555" s="73">
        <f t="shared" si="171"/>
        <v>0</v>
      </c>
      <c r="E555" s="46" t="str">
        <f>IF($D555,IF($D556,Analiza_Całość!C555/Analiza_Całość!C556*E556,100),"")</f>
        <v/>
      </c>
      <c r="F555" s="45" t="str">
        <f>IF($D555,IF($D556,Analiza_Całość!D555/Analiza_Całość!D556*F556,100),"")</f>
        <v/>
      </c>
      <c r="G555" s="41" t="str">
        <f t="shared" si="172"/>
        <v/>
      </c>
      <c r="H555" s="44" t="str">
        <f>IF($C555,Analiza_Całość!F555,"")</f>
        <v/>
      </c>
      <c r="I555" s="43" t="str">
        <f>IF($C555,Analiza_Całość!G555,"")</f>
        <v/>
      </c>
      <c r="J555" s="42" t="str">
        <f t="shared" si="173"/>
        <v/>
      </c>
      <c r="K555" s="41" t="str">
        <f>IF($D555,Analiza_Całość!I555,"")</f>
        <v/>
      </c>
      <c r="L555" s="40" t="str">
        <f>IF($D555,Analiza_Całość!J555,"")</f>
        <v/>
      </c>
      <c r="M555" s="17" t="str">
        <f>IF($D555,Analiza_Całość!K555,"")</f>
        <v/>
      </c>
      <c r="N555" s="39" t="str">
        <f>IF($D555,Analiza_Całość!L555,"")</f>
        <v/>
      </c>
    </row>
    <row r="556" spans="2:14" x14ac:dyDescent="0.3">
      <c r="B556" s="21">
        <f>BETAW20T!B555</f>
        <v>43608</v>
      </c>
      <c r="C556" s="74">
        <f t="shared" si="170"/>
        <v>0</v>
      </c>
      <c r="D556" s="73">
        <f t="shared" si="171"/>
        <v>0</v>
      </c>
      <c r="E556" s="46" t="str">
        <f>IF($D556,IF($D557,Analiza_Całość!C556/Analiza_Całość!C557*E557,100),"")</f>
        <v/>
      </c>
      <c r="F556" s="45" t="str">
        <f>IF($D556,IF($D557,Analiza_Całość!D556/Analiza_Całość!D557*F557,100),"")</f>
        <v/>
      </c>
      <c r="G556" s="41" t="str">
        <f t="shared" si="172"/>
        <v/>
      </c>
      <c r="H556" s="44" t="str">
        <f>IF($C556,Analiza_Całość!F556,"")</f>
        <v/>
      </c>
      <c r="I556" s="43" t="str">
        <f>IF($C556,Analiza_Całość!G556,"")</f>
        <v/>
      </c>
      <c r="J556" s="42" t="str">
        <f t="shared" si="173"/>
        <v/>
      </c>
      <c r="K556" s="41" t="str">
        <f>IF($D556,Analiza_Całość!I556,"")</f>
        <v/>
      </c>
      <c r="L556" s="40" t="str">
        <f>IF($D556,Analiza_Całość!J556,"")</f>
        <v/>
      </c>
      <c r="M556" s="17" t="str">
        <f>IF($D556,Analiza_Całość!K556,"")</f>
        <v/>
      </c>
      <c r="N556" s="39" t="str">
        <f>IF($D556,Analiza_Całość!L556,"")</f>
        <v/>
      </c>
    </row>
    <row r="557" spans="2:14" x14ac:dyDescent="0.3">
      <c r="B557" s="21">
        <f>BETAW20T!B556</f>
        <v>43607</v>
      </c>
      <c r="C557" s="74">
        <f t="shared" si="170"/>
        <v>0</v>
      </c>
      <c r="D557" s="73">
        <f t="shared" si="171"/>
        <v>0</v>
      </c>
      <c r="E557" s="46" t="str">
        <f>IF($D557,IF($D558,Analiza_Całość!C557/Analiza_Całość!C558*E558,100),"")</f>
        <v/>
      </c>
      <c r="F557" s="45" t="str">
        <f>IF($D557,IF($D558,Analiza_Całość!D557/Analiza_Całość!D558*F558,100),"")</f>
        <v/>
      </c>
      <c r="G557" s="41" t="str">
        <f t="shared" si="172"/>
        <v/>
      </c>
      <c r="H557" s="44" t="str">
        <f>IF($C557,Analiza_Całość!F557,"")</f>
        <v/>
      </c>
      <c r="I557" s="43" t="str">
        <f>IF($C557,Analiza_Całość!G557,"")</f>
        <v/>
      </c>
      <c r="J557" s="42" t="str">
        <f t="shared" si="173"/>
        <v/>
      </c>
      <c r="K557" s="41" t="str">
        <f>IF($D557,Analiza_Całość!I557,"")</f>
        <v/>
      </c>
      <c r="L557" s="40" t="str">
        <f>IF($D557,Analiza_Całość!J557,"")</f>
        <v/>
      </c>
      <c r="M557" s="17" t="str">
        <f>IF($D557,Analiza_Całość!K557,"")</f>
        <v/>
      </c>
      <c r="N557" s="39" t="str">
        <f>IF($D557,Analiza_Całość!L557,"")</f>
        <v/>
      </c>
    </row>
    <row r="558" spans="2:14" x14ac:dyDescent="0.3">
      <c r="B558" s="21">
        <f>BETAW20T!B557</f>
        <v>43606</v>
      </c>
      <c r="C558" s="74">
        <f t="shared" si="170"/>
        <v>0</v>
      </c>
      <c r="D558" s="73">
        <f t="shared" si="171"/>
        <v>0</v>
      </c>
      <c r="E558" s="46" t="str">
        <f>IF($D558,IF($D559,Analiza_Całość!C558/Analiza_Całość!C559*E559,100),"")</f>
        <v/>
      </c>
      <c r="F558" s="45" t="str">
        <f>IF($D558,IF($D559,Analiza_Całość!D558/Analiza_Całość!D559*F559,100),"")</f>
        <v/>
      </c>
      <c r="G558" s="41" t="str">
        <f t="shared" si="172"/>
        <v/>
      </c>
      <c r="H558" s="44" t="str">
        <f>IF($C558,Analiza_Całość!F558,"")</f>
        <v/>
      </c>
      <c r="I558" s="43" t="str">
        <f>IF($C558,Analiza_Całość!G558,"")</f>
        <v/>
      </c>
      <c r="J558" s="42" t="str">
        <f t="shared" si="173"/>
        <v/>
      </c>
      <c r="K558" s="41" t="str">
        <f>IF($D558,Analiza_Całość!I558,"")</f>
        <v/>
      </c>
      <c r="L558" s="40" t="str">
        <f>IF($D558,Analiza_Całość!J558,"")</f>
        <v/>
      </c>
      <c r="M558" s="17" t="str">
        <f>IF($D558,Analiza_Całość!K558,"")</f>
        <v/>
      </c>
      <c r="N558" s="39" t="str">
        <f>IF($D558,Analiza_Całość!L558,"")</f>
        <v/>
      </c>
    </row>
    <row r="559" spans="2:14" x14ac:dyDescent="0.3">
      <c r="B559" s="21">
        <f>BETAW20T!B558</f>
        <v>43605</v>
      </c>
      <c r="C559" s="74">
        <f t="shared" si="170"/>
        <v>0</v>
      </c>
      <c r="D559" s="73">
        <f t="shared" si="171"/>
        <v>0</v>
      </c>
      <c r="E559" s="46" t="str">
        <f>IF($D559,IF($D560,Analiza_Całość!C559/Analiza_Całość!C560*E560,100),"")</f>
        <v/>
      </c>
      <c r="F559" s="45" t="str">
        <f>IF($D559,IF($D560,Analiza_Całość!D559/Analiza_Całość!D560*F560,100),"")</f>
        <v/>
      </c>
      <c r="G559" s="41" t="str">
        <f t="shared" si="172"/>
        <v/>
      </c>
      <c r="H559" s="44" t="str">
        <f>IF($C559,Analiza_Całość!F559,"")</f>
        <v/>
      </c>
      <c r="I559" s="43" t="str">
        <f>IF($C559,Analiza_Całość!G559,"")</f>
        <v/>
      </c>
      <c r="J559" s="42" t="str">
        <f t="shared" si="173"/>
        <v/>
      </c>
      <c r="K559" s="41" t="str">
        <f>IF($D559,Analiza_Całość!I559,"")</f>
        <v/>
      </c>
      <c r="L559" s="40" t="str">
        <f>IF($D559,Analiza_Całość!J559,"")</f>
        <v/>
      </c>
      <c r="M559" s="17" t="str">
        <f>IF($D559,Analiza_Całość!K559,"")</f>
        <v/>
      </c>
      <c r="N559" s="39" t="str">
        <f>IF($D559,Analiza_Całość!L559,"")</f>
        <v/>
      </c>
    </row>
    <row r="560" spans="2:14" x14ac:dyDescent="0.3">
      <c r="B560" s="21">
        <f>BETAW20T!B559</f>
        <v>43602</v>
      </c>
      <c r="C560" s="74">
        <f t="shared" si="170"/>
        <v>0</v>
      </c>
      <c r="D560" s="73">
        <f t="shared" si="171"/>
        <v>0</v>
      </c>
      <c r="E560" s="46" t="str">
        <f>IF($D560,IF($D561,Analiza_Całość!C560/Analiza_Całość!C561*E561,100),"")</f>
        <v/>
      </c>
      <c r="F560" s="45" t="str">
        <f>IF($D560,IF($D561,Analiza_Całość!D560/Analiza_Całość!D561*F561,100),"")</f>
        <v/>
      </c>
      <c r="G560" s="41" t="str">
        <f t="shared" si="172"/>
        <v/>
      </c>
      <c r="H560" s="44" t="str">
        <f>IF($C560,Analiza_Całość!F560,"")</f>
        <v/>
      </c>
      <c r="I560" s="43" t="str">
        <f>IF($C560,Analiza_Całość!G560,"")</f>
        <v/>
      </c>
      <c r="J560" s="42" t="str">
        <f t="shared" si="173"/>
        <v/>
      </c>
      <c r="K560" s="41" t="str">
        <f>IF($D560,Analiza_Całość!I560,"")</f>
        <v/>
      </c>
      <c r="L560" s="40" t="str">
        <f>IF($D560,Analiza_Całość!J560,"")</f>
        <v/>
      </c>
      <c r="M560" s="17" t="str">
        <f>IF($D560,Analiza_Całość!K560,"")</f>
        <v/>
      </c>
      <c r="N560" s="39" t="str">
        <f>IF($D560,Analiza_Całość!L560,"")</f>
        <v/>
      </c>
    </row>
    <row r="561" spans="2:14" x14ac:dyDescent="0.3">
      <c r="B561" s="21">
        <f>BETAW20T!B560</f>
        <v>43601</v>
      </c>
      <c r="C561" s="74">
        <f t="shared" si="170"/>
        <v>0</v>
      </c>
      <c r="D561" s="73">
        <f t="shared" si="171"/>
        <v>0</v>
      </c>
      <c r="E561" s="46" t="str">
        <f>IF($D561,IF($D562,Analiza_Całość!C561/Analiza_Całość!C562*E562,100),"")</f>
        <v/>
      </c>
      <c r="F561" s="45" t="str">
        <f>IF($D561,IF($D562,Analiza_Całość!D561/Analiza_Całość!D562*F562,100),"")</f>
        <v/>
      </c>
      <c r="G561" s="41" t="str">
        <f t="shared" si="172"/>
        <v/>
      </c>
      <c r="H561" s="44" t="str">
        <f>IF($C561,Analiza_Całość!F561,"")</f>
        <v/>
      </c>
      <c r="I561" s="43" t="str">
        <f>IF($C561,Analiza_Całość!G561,"")</f>
        <v/>
      </c>
      <c r="J561" s="42" t="str">
        <f t="shared" si="173"/>
        <v/>
      </c>
      <c r="K561" s="41" t="str">
        <f>IF($D561,Analiza_Całość!I561,"")</f>
        <v/>
      </c>
      <c r="L561" s="40" t="str">
        <f>IF($D561,Analiza_Całość!J561,"")</f>
        <v/>
      </c>
      <c r="M561" s="17" t="str">
        <f>IF($D561,Analiza_Całość!K561,"")</f>
        <v/>
      </c>
      <c r="N561" s="39" t="str">
        <f>IF($D561,Analiza_Całość!L561,"")</f>
        <v/>
      </c>
    </row>
    <row r="562" spans="2:14" x14ac:dyDescent="0.3">
      <c r="B562" s="21">
        <f>BETAW20T!B561</f>
        <v>43600</v>
      </c>
      <c r="C562" s="74">
        <f t="shared" si="170"/>
        <v>0</v>
      </c>
      <c r="D562" s="73">
        <f t="shared" si="171"/>
        <v>0</v>
      </c>
      <c r="E562" s="46" t="str">
        <f>IF($D562,IF($D563,Analiza_Całość!C562/Analiza_Całość!C563*E563,100),"")</f>
        <v/>
      </c>
      <c r="F562" s="45" t="str">
        <f>IF($D562,IF($D563,Analiza_Całość!D562/Analiza_Całość!D563*F563,100),"")</f>
        <v/>
      </c>
      <c r="G562" s="41" t="str">
        <f t="shared" si="172"/>
        <v/>
      </c>
      <c r="H562" s="44" t="str">
        <f>IF($C562,Analiza_Całość!F562,"")</f>
        <v/>
      </c>
      <c r="I562" s="43" t="str">
        <f>IF($C562,Analiza_Całość!G562,"")</f>
        <v/>
      </c>
      <c r="J562" s="42" t="str">
        <f t="shared" si="173"/>
        <v/>
      </c>
      <c r="K562" s="41" t="str">
        <f>IF($D562,Analiza_Całość!I562,"")</f>
        <v/>
      </c>
      <c r="L562" s="40" t="str">
        <f>IF($D562,Analiza_Całość!J562,"")</f>
        <v/>
      </c>
      <c r="M562" s="17" t="str">
        <f>IF($D562,Analiza_Całość!K562,"")</f>
        <v/>
      </c>
      <c r="N562" s="39" t="str">
        <f>IF($D562,Analiza_Całość!L562,"")</f>
        <v/>
      </c>
    </row>
    <row r="563" spans="2:14" x14ac:dyDescent="0.3">
      <c r="B563" s="21">
        <f>BETAW20T!B562</f>
        <v>43599</v>
      </c>
      <c r="C563" s="74">
        <f t="shared" si="170"/>
        <v>0</v>
      </c>
      <c r="D563" s="73">
        <f t="shared" si="171"/>
        <v>0</v>
      </c>
      <c r="E563" s="46" t="str">
        <f>IF($D563,IF($D564,Analiza_Całość!C563/Analiza_Całość!C564*E564,100),"")</f>
        <v/>
      </c>
      <c r="F563" s="45" t="str">
        <f>IF($D563,IF($D564,Analiza_Całość!D563/Analiza_Całość!D564*F564,100),"")</f>
        <v/>
      </c>
      <c r="G563" s="41" t="str">
        <f t="shared" si="172"/>
        <v/>
      </c>
      <c r="H563" s="44" t="str">
        <f>IF($C563,Analiza_Całość!F563,"")</f>
        <v/>
      </c>
      <c r="I563" s="43" t="str">
        <f>IF($C563,Analiza_Całość!G563,"")</f>
        <v/>
      </c>
      <c r="J563" s="42" t="str">
        <f t="shared" si="173"/>
        <v/>
      </c>
      <c r="K563" s="41" t="str">
        <f>IF($D563,Analiza_Całość!I563,"")</f>
        <v/>
      </c>
      <c r="L563" s="40" t="str">
        <f>IF($D563,Analiza_Całość!J563,"")</f>
        <v/>
      </c>
      <c r="M563" s="17" t="str">
        <f>IF($D563,Analiza_Całość!K563,"")</f>
        <v/>
      </c>
      <c r="N563" s="39" t="str">
        <f>IF($D563,Analiza_Całość!L563,"")</f>
        <v/>
      </c>
    </row>
    <row r="564" spans="2:14" x14ac:dyDescent="0.3">
      <c r="B564" s="21">
        <f>BETAW20T!B563</f>
        <v>43598</v>
      </c>
      <c r="C564" s="74">
        <f t="shared" si="170"/>
        <v>0</v>
      </c>
      <c r="D564" s="73">
        <f t="shared" si="171"/>
        <v>0</v>
      </c>
      <c r="E564" s="46" t="str">
        <f>IF($D564,IF($D565,Analiza_Całość!C564/Analiza_Całość!C565*E565,100),"")</f>
        <v/>
      </c>
      <c r="F564" s="45" t="str">
        <f>IF($D564,IF($D565,Analiza_Całość!D564/Analiza_Całość!D565*F565,100),"")</f>
        <v/>
      </c>
      <c r="G564" s="41" t="str">
        <f t="shared" si="172"/>
        <v/>
      </c>
      <c r="H564" s="44" t="str">
        <f>IF($C564,Analiza_Całość!F564,"")</f>
        <v/>
      </c>
      <c r="I564" s="43" t="str">
        <f>IF($C564,Analiza_Całość!G564,"")</f>
        <v/>
      </c>
      <c r="J564" s="42" t="str">
        <f t="shared" si="173"/>
        <v/>
      </c>
      <c r="K564" s="41" t="str">
        <f>IF($D564,Analiza_Całość!I564,"")</f>
        <v/>
      </c>
      <c r="L564" s="40" t="str">
        <f>IF($D564,Analiza_Całość!J564,"")</f>
        <v/>
      </c>
      <c r="M564" s="17" t="str">
        <f>IF($D564,Analiza_Całość!K564,"")</f>
        <v/>
      </c>
      <c r="N564" s="39" t="str">
        <f>IF($D564,Analiza_Całość!L564,"")</f>
        <v/>
      </c>
    </row>
    <row r="565" spans="2:14" x14ac:dyDescent="0.3">
      <c r="B565" s="21">
        <f>BETAW20T!B564</f>
        <v>43595</v>
      </c>
      <c r="C565" s="74">
        <f t="shared" si="170"/>
        <v>0</v>
      </c>
      <c r="D565" s="73">
        <f t="shared" si="171"/>
        <v>0</v>
      </c>
      <c r="E565" s="46" t="str">
        <f>IF($D565,IF($D566,Analiza_Całość!C565/Analiza_Całość!C566*E566,100),"")</f>
        <v/>
      </c>
      <c r="F565" s="45" t="str">
        <f>IF($D565,IF($D566,Analiza_Całość!D565/Analiza_Całość!D566*F566,100),"")</f>
        <v/>
      </c>
      <c r="G565" s="41" t="str">
        <f t="shared" si="172"/>
        <v/>
      </c>
      <c r="H565" s="44" t="str">
        <f>IF($C565,Analiza_Całość!F565,"")</f>
        <v/>
      </c>
      <c r="I565" s="43" t="str">
        <f>IF($C565,Analiza_Całość!G565,"")</f>
        <v/>
      </c>
      <c r="J565" s="42" t="str">
        <f t="shared" si="173"/>
        <v/>
      </c>
      <c r="K565" s="41" t="str">
        <f>IF($D565,Analiza_Całość!I565,"")</f>
        <v/>
      </c>
      <c r="L565" s="40" t="str">
        <f>IF($D565,Analiza_Całość!J565,"")</f>
        <v/>
      </c>
      <c r="M565" s="17" t="str">
        <f>IF($D565,Analiza_Całość!K565,"")</f>
        <v/>
      </c>
      <c r="N565" s="39" t="str">
        <f>IF($D565,Analiza_Całość!L565,"")</f>
        <v/>
      </c>
    </row>
    <row r="566" spans="2:14" x14ac:dyDescent="0.3">
      <c r="B566" s="21">
        <f>BETAW20T!B565</f>
        <v>43594</v>
      </c>
      <c r="C566" s="74">
        <f t="shared" si="170"/>
        <v>0</v>
      </c>
      <c r="D566" s="73">
        <f t="shared" si="171"/>
        <v>0</v>
      </c>
      <c r="E566" s="46" t="str">
        <f>IF($D566,IF($D567,Analiza_Całość!C566/Analiza_Całość!C567*E567,100),"")</f>
        <v/>
      </c>
      <c r="F566" s="45" t="str">
        <f>IF($D566,IF($D567,Analiza_Całość!D566/Analiza_Całość!D567*F567,100),"")</f>
        <v/>
      </c>
      <c r="G566" s="41" t="str">
        <f t="shared" si="172"/>
        <v/>
      </c>
      <c r="H566" s="44" t="str">
        <f>IF($C566,Analiza_Całość!F566,"")</f>
        <v/>
      </c>
      <c r="I566" s="43" t="str">
        <f>IF($C566,Analiza_Całość!G566,"")</f>
        <v/>
      </c>
      <c r="J566" s="42" t="str">
        <f t="shared" si="173"/>
        <v/>
      </c>
      <c r="K566" s="41" t="str">
        <f>IF($D566,Analiza_Całość!I566,"")</f>
        <v/>
      </c>
      <c r="L566" s="40" t="str">
        <f>IF($D566,Analiza_Całość!J566,"")</f>
        <v/>
      </c>
      <c r="M566" s="17" t="str">
        <f>IF($D566,Analiza_Całość!K566,"")</f>
        <v/>
      </c>
      <c r="N566" s="39" t="str">
        <f>IF($D566,Analiza_Całość!L566,"")</f>
        <v/>
      </c>
    </row>
    <row r="567" spans="2:14" x14ac:dyDescent="0.3">
      <c r="B567" s="21">
        <f>BETAW20T!B566</f>
        <v>43593</v>
      </c>
      <c r="C567" s="74">
        <f t="shared" si="170"/>
        <v>0</v>
      </c>
      <c r="D567" s="73">
        <f t="shared" si="171"/>
        <v>0</v>
      </c>
      <c r="E567" s="46" t="str">
        <f>IF($D567,IF($D568,Analiza_Całość!C567/Analiza_Całość!C568*E568,100),"")</f>
        <v/>
      </c>
      <c r="F567" s="45" t="str">
        <f>IF($D567,IF($D568,Analiza_Całość!D567/Analiza_Całość!D568*F568,100),"")</f>
        <v/>
      </c>
      <c r="G567" s="41" t="str">
        <f t="shared" si="172"/>
        <v/>
      </c>
      <c r="H567" s="44" t="str">
        <f>IF($C567,Analiza_Całość!F567,"")</f>
        <v/>
      </c>
      <c r="I567" s="43" t="str">
        <f>IF($C567,Analiza_Całość!G567,"")</f>
        <v/>
      </c>
      <c r="J567" s="42" t="str">
        <f t="shared" si="173"/>
        <v/>
      </c>
      <c r="K567" s="41" t="str">
        <f>IF($D567,Analiza_Całość!I567,"")</f>
        <v/>
      </c>
      <c r="L567" s="40" t="str">
        <f>IF($D567,Analiza_Całość!J567,"")</f>
        <v/>
      </c>
      <c r="M567" s="17" t="str">
        <f>IF($D567,Analiza_Całość!K567,"")</f>
        <v/>
      </c>
      <c r="N567" s="39" t="str">
        <f>IF($D567,Analiza_Całość!L567,"")</f>
        <v/>
      </c>
    </row>
    <row r="568" spans="2:14" x14ac:dyDescent="0.3">
      <c r="B568" s="21">
        <f>BETAW20T!B567</f>
        <v>43592</v>
      </c>
      <c r="C568" s="74">
        <f t="shared" si="170"/>
        <v>0</v>
      </c>
      <c r="D568" s="73">
        <f t="shared" si="171"/>
        <v>0</v>
      </c>
      <c r="E568" s="46" t="str">
        <f>IF($D568,IF($D569,Analiza_Całość!C568/Analiza_Całość!C569*E569,100),"")</f>
        <v/>
      </c>
      <c r="F568" s="45" t="str">
        <f>IF($D568,IF($D569,Analiza_Całość!D568/Analiza_Całość!D569*F569,100),"")</f>
        <v/>
      </c>
      <c r="G568" s="41" t="str">
        <f t="shared" si="172"/>
        <v/>
      </c>
      <c r="H568" s="44" t="str">
        <f>IF($C568,Analiza_Całość!F568,"")</f>
        <v/>
      </c>
      <c r="I568" s="43" t="str">
        <f>IF($C568,Analiza_Całość!G568,"")</f>
        <v/>
      </c>
      <c r="J568" s="42" t="str">
        <f t="shared" si="173"/>
        <v/>
      </c>
      <c r="K568" s="41" t="str">
        <f>IF($D568,Analiza_Całość!I568,"")</f>
        <v/>
      </c>
      <c r="L568" s="40" t="str">
        <f>IF($D568,Analiza_Całość!J568,"")</f>
        <v/>
      </c>
      <c r="M568" s="17" t="str">
        <f>IF($D568,Analiza_Całość!K568,"")</f>
        <v/>
      </c>
      <c r="N568" s="39" t="str">
        <f>IF($D568,Analiza_Całość!L568,"")</f>
        <v/>
      </c>
    </row>
    <row r="569" spans="2:14" x14ac:dyDescent="0.3">
      <c r="B569" s="21">
        <f>BETAW20T!B568</f>
        <v>43591</v>
      </c>
      <c r="C569" s="74">
        <f t="shared" si="170"/>
        <v>0</v>
      </c>
      <c r="D569" s="73">
        <f t="shared" si="171"/>
        <v>0</v>
      </c>
      <c r="E569" s="46" t="str">
        <f>IF($D569,IF($D570,Analiza_Całość!C569/Analiza_Całość!C570*E570,100),"")</f>
        <v/>
      </c>
      <c r="F569" s="45" t="str">
        <f>IF($D569,IF($D570,Analiza_Całość!D569/Analiza_Całość!D570*F570,100),"")</f>
        <v/>
      </c>
      <c r="G569" s="41" t="str">
        <f t="shared" si="172"/>
        <v/>
      </c>
      <c r="H569" s="44" t="str">
        <f>IF($C569,Analiza_Całość!F569,"")</f>
        <v/>
      </c>
      <c r="I569" s="43" t="str">
        <f>IF($C569,Analiza_Całość!G569,"")</f>
        <v/>
      </c>
      <c r="J569" s="42" t="str">
        <f t="shared" si="173"/>
        <v/>
      </c>
      <c r="K569" s="41" t="str">
        <f>IF($D569,Analiza_Całość!I569,"")</f>
        <v/>
      </c>
      <c r="L569" s="40" t="str">
        <f>IF($D569,Analiza_Całość!J569,"")</f>
        <v/>
      </c>
      <c r="M569" s="17" t="str">
        <f>IF($D569,Analiza_Całość!K569,"")</f>
        <v/>
      </c>
      <c r="N569" s="39" t="str">
        <f>IF($D569,Analiza_Całość!L569,"")</f>
        <v/>
      </c>
    </row>
    <row r="570" spans="2:14" x14ac:dyDescent="0.3">
      <c r="B570" s="21">
        <f>BETAW20T!B569</f>
        <v>43587</v>
      </c>
      <c r="C570" s="74">
        <f t="shared" si="170"/>
        <v>0</v>
      </c>
      <c r="D570" s="73">
        <f t="shared" si="171"/>
        <v>0</v>
      </c>
      <c r="E570" s="46" t="str">
        <f>IF($D570,IF($D571,Analiza_Całość!C570/Analiza_Całość!C571*E571,100),"")</f>
        <v/>
      </c>
      <c r="F570" s="45" t="str">
        <f>IF($D570,IF($D571,Analiza_Całość!D570/Analiza_Całość!D571*F571,100),"")</f>
        <v/>
      </c>
      <c r="G570" s="41" t="str">
        <f t="shared" si="172"/>
        <v/>
      </c>
      <c r="H570" s="44" t="str">
        <f>IF($C570,Analiza_Całość!F570,"")</f>
        <v/>
      </c>
      <c r="I570" s="43" t="str">
        <f>IF($C570,Analiza_Całość!G570,"")</f>
        <v/>
      </c>
      <c r="J570" s="42" t="str">
        <f t="shared" si="173"/>
        <v/>
      </c>
      <c r="K570" s="41" t="str">
        <f>IF($D570,Analiza_Całość!I570,"")</f>
        <v/>
      </c>
      <c r="L570" s="40" t="str">
        <f>IF($D570,Analiza_Całość!J570,"")</f>
        <v/>
      </c>
      <c r="M570" s="17" t="str">
        <f>IF($D570,Analiza_Całość!K570,"")</f>
        <v/>
      </c>
      <c r="N570" s="39" t="str">
        <f>IF($D570,Analiza_Całość!L570,"")</f>
        <v/>
      </c>
    </row>
    <row r="571" spans="2:14" x14ac:dyDescent="0.3">
      <c r="B571" s="21">
        <f>BETAW20T!B570</f>
        <v>43585</v>
      </c>
      <c r="C571" s="74">
        <f t="shared" si="170"/>
        <v>0</v>
      </c>
      <c r="D571" s="73">
        <f t="shared" si="171"/>
        <v>0</v>
      </c>
      <c r="E571" s="46" t="str">
        <f>IF($D571,IF($D572,Analiza_Całość!C571/Analiza_Całość!C572*E572,100),"")</f>
        <v/>
      </c>
      <c r="F571" s="45" t="str">
        <f>IF($D571,IF($D572,Analiza_Całość!D571/Analiza_Całość!D572*F572,100),"")</f>
        <v/>
      </c>
      <c r="G571" s="41" t="str">
        <f t="shared" si="172"/>
        <v/>
      </c>
      <c r="H571" s="44" t="str">
        <f>IF($C571,Analiza_Całość!F571,"")</f>
        <v/>
      </c>
      <c r="I571" s="43" t="str">
        <f>IF($C571,Analiza_Całość!G571,"")</f>
        <v/>
      </c>
      <c r="J571" s="42" t="str">
        <f t="shared" si="173"/>
        <v/>
      </c>
      <c r="K571" s="41" t="str">
        <f>IF($D571,Analiza_Całość!I571,"")</f>
        <v/>
      </c>
      <c r="L571" s="40" t="str">
        <f>IF($D571,Analiza_Całość!J571,"")</f>
        <v/>
      </c>
      <c r="M571" s="17" t="str">
        <f>IF($D571,Analiza_Całość!K571,"")</f>
        <v/>
      </c>
      <c r="N571" s="39" t="str">
        <f>IF($D571,Analiza_Całość!L571,"")</f>
        <v/>
      </c>
    </row>
    <row r="572" spans="2:14" x14ac:dyDescent="0.3">
      <c r="B572" s="21">
        <f>BETAW20T!B571</f>
        <v>43584</v>
      </c>
      <c r="C572" s="74">
        <f t="shared" si="170"/>
        <v>0</v>
      </c>
      <c r="D572" s="73">
        <f t="shared" si="171"/>
        <v>0</v>
      </c>
      <c r="E572" s="46" t="str">
        <f>IF($D572,IF($D573,Analiza_Całość!C572/Analiza_Całość!C573*E573,100),"")</f>
        <v/>
      </c>
      <c r="F572" s="45" t="str">
        <f>IF($D572,IF($D573,Analiza_Całość!D572/Analiza_Całość!D573*F573,100),"")</f>
        <v/>
      </c>
      <c r="G572" s="41" t="str">
        <f t="shared" si="172"/>
        <v/>
      </c>
      <c r="H572" s="44" t="str">
        <f>IF($C572,Analiza_Całość!F572,"")</f>
        <v/>
      </c>
      <c r="I572" s="43" t="str">
        <f>IF($C572,Analiza_Całość!G572,"")</f>
        <v/>
      </c>
      <c r="J572" s="42" t="str">
        <f t="shared" si="173"/>
        <v/>
      </c>
      <c r="K572" s="41" t="str">
        <f>IF($D572,Analiza_Całość!I572,"")</f>
        <v/>
      </c>
      <c r="L572" s="40" t="str">
        <f>IF($D572,Analiza_Całość!J572,"")</f>
        <v/>
      </c>
      <c r="M572" s="17" t="str">
        <f>IF($D572,Analiza_Całość!K572,"")</f>
        <v/>
      </c>
      <c r="N572" s="39" t="str">
        <f>IF($D572,Analiza_Całość!L572,"")</f>
        <v/>
      </c>
    </row>
    <row r="573" spans="2:14" x14ac:dyDescent="0.3">
      <c r="B573" s="21">
        <f>BETAW20T!B572</f>
        <v>43581</v>
      </c>
      <c r="C573" s="74">
        <f t="shared" si="170"/>
        <v>0</v>
      </c>
      <c r="D573" s="73">
        <f t="shared" si="171"/>
        <v>0</v>
      </c>
      <c r="E573" s="46" t="str">
        <f>IF($D573,IF($D574,Analiza_Całość!C573/Analiza_Całość!C574*E574,100),"")</f>
        <v/>
      </c>
      <c r="F573" s="45" t="str">
        <f>IF($D573,IF($D574,Analiza_Całość!D573/Analiza_Całość!D574*F574,100),"")</f>
        <v/>
      </c>
      <c r="G573" s="41" t="str">
        <f t="shared" si="172"/>
        <v/>
      </c>
      <c r="H573" s="44" t="str">
        <f>IF($C573,Analiza_Całość!F573,"")</f>
        <v/>
      </c>
      <c r="I573" s="43" t="str">
        <f>IF($C573,Analiza_Całość!G573,"")</f>
        <v/>
      </c>
      <c r="J573" s="42" t="str">
        <f t="shared" si="173"/>
        <v/>
      </c>
      <c r="K573" s="41" t="str">
        <f>IF($D573,Analiza_Całość!I573,"")</f>
        <v/>
      </c>
      <c r="L573" s="40" t="str">
        <f>IF($D573,Analiza_Całość!J573,"")</f>
        <v/>
      </c>
      <c r="M573" s="17" t="str">
        <f>IF($D573,Analiza_Całość!K573,"")</f>
        <v/>
      </c>
      <c r="N573" s="39" t="str">
        <f>IF($D573,Analiza_Całość!L573,"")</f>
        <v/>
      </c>
    </row>
    <row r="574" spans="2:14" x14ac:dyDescent="0.3">
      <c r="B574" s="21">
        <f>BETAW20T!B573</f>
        <v>43580</v>
      </c>
      <c r="C574" s="74">
        <f t="shared" si="170"/>
        <v>0</v>
      </c>
      <c r="D574" s="73">
        <f t="shared" si="171"/>
        <v>0</v>
      </c>
      <c r="E574" s="46" t="str">
        <f>IF($D574,IF($D575,Analiza_Całość!C574/Analiza_Całość!C575*E575,100),"")</f>
        <v/>
      </c>
      <c r="F574" s="45" t="str">
        <f>IF($D574,IF($D575,Analiza_Całość!D574/Analiza_Całość!D575*F575,100),"")</f>
        <v/>
      </c>
      <c r="G574" s="41" t="str">
        <f t="shared" si="172"/>
        <v/>
      </c>
      <c r="H574" s="44" t="str">
        <f>IF($C574,Analiza_Całość!F574,"")</f>
        <v/>
      </c>
      <c r="I574" s="43" t="str">
        <f>IF($C574,Analiza_Całość!G574,"")</f>
        <v/>
      </c>
      <c r="J574" s="42" t="str">
        <f t="shared" si="173"/>
        <v/>
      </c>
      <c r="K574" s="41" t="str">
        <f>IF($D574,Analiza_Całość!I574,"")</f>
        <v/>
      </c>
      <c r="L574" s="40" t="str">
        <f>IF($D574,Analiza_Całość!J574,"")</f>
        <v/>
      </c>
      <c r="M574" s="17" t="str">
        <f>IF($D574,Analiza_Całość!K574,"")</f>
        <v/>
      </c>
      <c r="N574" s="39" t="str">
        <f>IF($D574,Analiza_Całość!L574,"")</f>
        <v/>
      </c>
    </row>
    <row r="575" spans="2:14" x14ac:dyDescent="0.3">
      <c r="B575" s="21">
        <f>BETAW20T!B574</f>
        <v>43579</v>
      </c>
      <c r="C575" s="74">
        <f t="shared" si="170"/>
        <v>0</v>
      </c>
      <c r="D575" s="73">
        <f t="shared" si="171"/>
        <v>0</v>
      </c>
      <c r="E575" s="46" t="str">
        <f>IF($D575,IF($D576,Analiza_Całość!C575/Analiza_Całość!C576*E576,100),"")</f>
        <v/>
      </c>
      <c r="F575" s="45" t="str">
        <f>IF($D575,IF($D576,Analiza_Całość!D575/Analiza_Całość!D576*F576,100),"")</f>
        <v/>
      </c>
      <c r="G575" s="41" t="str">
        <f t="shared" si="172"/>
        <v/>
      </c>
      <c r="H575" s="44" t="str">
        <f>IF($C575,Analiza_Całość!F575,"")</f>
        <v/>
      </c>
      <c r="I575" s="43" t="str">
        <f>IF($C575,Analiza_Całość!G575,"")</f>
        <v/>
      </c>
      <c r="J575" s="42" t="str">
        <f t="shared" si="173"/>
        <v/>
      </c>
      <c r="K575" s="41" t="str">
        <f>IF($D575,Analiza_Całość!I575,"")</f>
        <v/>
      </c>
      <c r="L575" s="40" t="str">
        <f>IF($D575,Analiza_Całość!J575,"")</f>
        <v/>
      </c>
      <c r="M575" s="17" t="str">
        <f>IF($D575,Analiza_Całość!K575,"")</f>
        <v/>
      </c>
      <c r="N575" s="39" t="str">
        <f>IF($D575,Analiza_Całość!L575,"")</f>
        <v/>
      </c>
    </row>
    <row r="576" spans="2:14" x14ac:dyDescent="0.3">
      <c r="B576" s="21">
        <f>BETAW20T!B575</f>
        <v>43578</v>
      </c>
      <c r="C576" s="74">
        <f t="shared" si="170"/>
        <v>0</v>
      </c>
      <c r="D576" s="73">
        <f t="shared" si="171"/>
        <v>0</v>
      </c>
      <c r="E576" s="46" t="str">
        <f>IF($D576,IF($D577,Analiza_Całość!C576/Analiza_Całość!C577*E577,100),"")</f>
        <v/>
      </c>
      <c r="F576" s="45" t="str">
        <f>IF($D576,IF($D577,Analiza_Całość!D576/Analiza_Całość!D577*F577,100),"")</f>
        <v/>
      </c>
      <c r="G576" s="41" t="str">
        <f t="shared" si="172"/>
        <v/>
      </c>
      <c r="H576" s="44" t="str">
        <f>IF($C576,Analiza_Całość!F576,"")</f>
        <v/>
      </c>
      <c r="I576" s="43" t="str">
        <f>IF($C576,Analiza_Całość!G576,"")</f>
        <v/>
      </c>
      <c r="J576" s="42" t="str">
        <f t="shared" si="173"/>
        <v/>
      </c>
      <c r="K576" s="41" t="str">
        <f>IF($D576,Analiza_Całość!I576,"")</f>
        <v/>
      </c>
      <c r="L576" s="40" t="str">
        <f>IF($D576,Analiza_Całość!J576,"")</f>
        <v/>
      </c>
      <c r="M576" s="17" t="str">
        <f>IF($D576,Analiza_Całość!K576,"")</f>
        <v/>
      </c>
      <c r="N576" s="39" t="str">
        <f>IF($D576,Analiza_Całość!L576,"")</f>
        <v/>
      </c>
    </row>
    <row r="577" spans="2:14" x14ac:dyDescent="0.3">
      <c r="B577" s="21">
        <f>BETAW20T!B576</f>
        <v>43573</v>
      </c>
      <c r="C577" s="74">
        <f t="shared" si="170"/>
        <v>0</v>
      </c>
      <c r="D577" s="73">
        <f t="shared" si="171"/>
        <v>0</v>
      </c>
      <c r="E577" s="46" t="str">
        <f>IF($D577,IF($D578,Analiza_Całość!C577/Analiza_Całość!C578*E578,100),"")</f>
        <v/>
      </c>
      <c r="F577" s="45" t="str">
        <f>IF($D577,IF($D578,Analiza_Całość!D577/Analiza_Całość!D578*F578,100),"")</f>
        <v/>
      </c>
      <c r="G577" s="41" t="str">
        <f t="shared" si="172"/>
        <v/>
      </c>
      <c r="H577" s="44" t="str">
        <f>IF($C577,Analiza_Całość!F577,"")</f>
        <v/>
      </c>
      <c r="I577" s="43" t="str">
        <f>IF($C577,Analiza_Całość!G577,"")</f>
        <v/>
      </c>
      <c r="J577" s="42" t="str">
        <f t="shared" si="173"/>
        <v/>
      </c>
      <c r="K577" s="41" t="str">
        <f>IF($D577,Analiza_Całość!I577,"")</f>
        <v/>
      </c>
      <c r="L577" s="40" t="str">
        <f>IF($D577,Analiza_Całość!J577,"")</f>
        <v/>
      </c>
      <c r="M577" s="17" t="str">
        <f>IF($D577,Analiza_Całość!K577,"")</f>
        <v/>
      </c>
      <c r="N577" s="39" t="str">
        <f>IF($D577,Analiza_Całość!L577,"")</f>
        <v/>
      </c>
    </row>
    <row r="578" spans="2:14" x14ac:dyDescent="0.3">
      <c r="B578" s="21">
        <f>BETAW20T!B577</f>
        <v>43572</v>
      </c>
      <c r="C578" s="74">
        <f t="shared" si="170"/>
        <v>0</v>
      </c>
      <c r="D578" s="73">
        <f t="shared" si="171"/>
        <v>0</v>
      </c>
      <c r="E578" s="46" t="str">
        <f>IF($D578,IF($D579,Analiza_Całość!C578/Analiza_Całość!C579*E579,100),"")</f>
        <v/>
      </c>
      <c r="F578" s="45" t="str">
        <f>IF($D578,IF($D579,Analiza_Całość!D578/Analiza_Całość!D579*F579,100),"")</f>
        <v/>
      </c>
      <c r="G578" s="41" t="str">
        <f t="shared" si="172"/>
        <v/>
      </c>
      <c r="H578" s="44" t="str">
        <f>IF($C578,Analiza_Całość!F578,"")</f>
        <v/>
      </c>
      <c r="I578" s="43" t="str">
        <f>IF($C578,Analiza_Całość!G578,"")</f>
        <v/>
      </c>
      <c r="J578" s="42" t="str">
        <f t="shared" si="173"/>
        <v/>
      </c>
      <c r="K578" s="41" t="str">
        <f>IF($D578,Analiza_Całość!I578,"")</f>
        <v/>
      </c>
      <c r="L578" s="40" t="str">
        <f>IF($D578,Analiza_Całość!J578,"")</f>
        <v/>
      </c>
      <c r="M578" s="17" t="str">
        <f>IF($D578,Analiza_Całość!K578,"")</f>
        <v/>
      </c>
      <c r="N578" s="39" t="str">
        <f>IF($D578,Analiza_Całość!L578,"")</f>
        <v/>
      </c>
    </row>
    <row r="579" spans="2:14" x14ac:dyDescent="0.3">
      <c r="B579" s="21">
        <f>BETAW20T!B578</f>
        <v>43571</v>
      </c>
      <c r="C579" s="74">
        <f t="shared" si="170"/>
        <v>0</v>
      </c>
      <c r="D579" s="73">
        <f t="shared" si="171"/>
        <v>0</v>
      </c>
      <c r="E579" s="46" t="str">
        <f>IF($D579,IF($D580,Analiza_Całość!C579/Analiza_Całość!C580*E580,100),"")</f>
        <v/>
      </c>
      <c r="F579" s="45" t="str">
        <f>IF($D579,IF($D580,Analiza_Całość!D579/Analiza_Całość!D580*F580,100),"")</f>
        <v/>
      </c>
      <c r="G579" s="41" t="str">
        <f t="shared" si="172"/>
        <v/>
      </c>
      <c r="H579" s="44" t="str">
        <f>IF($C579,Analiza_Całość!F579,"")</f>
        <v/>
      </c>
      <c r="I579" s="43" t="str">
        <f>IF($C579,Analiza_Całość!G579,"")</f>
        <v/>
      </c>
      <c r="J579" s="42" t="str">
        <f t="shared" si="173"/>
        <v/>
      </c>
      <c r="K579" s="41" t="str">
        <f>IF($D579,Analiza_Całość!I579,"")</f>
        <v/>
      </c>
      <c r="L579" s="40" t="str">
        <f>IF($D579,Analiza_Całość!J579,"")</f>
        <v/>
      </c>
      <c r="M579" s="17" t="str">
        <f>IF($D579,Analiza_Całość!K579,"")</f>
        <v/>
      </c>
      <c r="N579" s="39" t="str">
        <f>IF($D579,Analiza_Całość!L579,"")</f>
        <v/>
      </c>
    </row>
    <row r="580" spans="2:14" x14ac:dyDescent="0.3">
      <c r="B580" s="21">
        <f>BETAW20T!B579</f>
        <v>43570</v>
      </c>
      <c r="C580" s="74">
        <f t="shared" si="170"/>
        <v>0</v>
      </c>
      <c r="D580" s="73">
        <f t="shared" si="171"/>
        <v>0</v>
      </c>
      <c r="E580" s="46" t="str">
        <f>IF($D580,IF($D581,Analiza_Całość!C580/Analiza_Całość!C581*E581,100),"")</f>
        <v/>
      </c>
      <c r="F580" s="45" t="str">
        <f>IF($D580,IF($D581,Analiza_Całość!D580/Analiza_Całość!D581*F581,100),"")</f>
        <v/>
      </c>
      <c r="G580" s="41" t="str">
        <f t="shared" si="172"/>
        <v/>
      </c>
      <c r="H580" s="44" t="str">
        <f>IF($C580,Analiza_Całość!F580,"")</f>
        <v/>
      </c>
      <c r="I580" s="43" t="str">
        <f>IF($C580,Analiza_Całość!G580,"")</f>
        <v/>
      </c>
      <c r="J580" s="42" t="str">
        <f t="shared" si="173"/>
        <v/>
      </c>
      <c r="K580" s="41" t="str">
        <f>IF($D580,Analiza_Całość!I580,"")</f>
        <v/>
      </c>
      <c r="L580" s="40" t="str">
        <f>IF($D580,Analiza_Całość!J580,"")</f>
        <v/>
      </c>
      <c r="M580" s="17" t="str">
        <f>IF($D580,Analiza_Całość!K580,"")</f>
        <v/>
      </c>
      <c r="N580" s="39" t="str">
        <f>IF($D580,Analiza_Całość!L580,"")</f>
        <v/>
      </c>
    </row>
    <row r="581" spans="2:14" x14ac:dyDescent="0.3">
      <c r="B581" s="21">
        <f>BETAW20T!B580</f>
        <v>43567</v>
      </c>
      <c r="C581" s="74">
        <f t="shared" si="170"/>
        <v>0</v>
      </c>
      <c r="D581" s="73">
        <f t="shared" si="171"/>
        <v>0</v>
      </c>
      <c r="E581" s="46" t="str">
        <f>IF($D581,IF($D582,Analiza_Całość!C581/Analiza_Całość!C582*E582,100),"")</f>
        <v/>
      </c>
      <c r="F581" s="45" t="str">
        <f>IF($D581,IF($D582,Analiza_Całość!D581/Analiza_Całość!D582*F582,100),"")</f>
        <v/>
      </c>
      <c r="G581" s="41" t="str">
        <f t="shared" si="172"/>
        <v/>
      </c>
      <c r="H581" s="44" t="str">
        <f>IF($C581,Analiza_Całość!F581,"")</f>
        <v/>
      </c>
      <c r="I581" s="43" t="str">
        <f>IF($C581,Analiza_Całość!G581,"")</f>
        <v/>
      </c>
      <c r="J581" s="42" t="str">
        <f t="shared" si="173"/>
        <v/>
      </c>
      <c r="K581" s="41" t="str">
        <f>IF($D581,Analiza_Całość!I581,"")</f>
        <v/>
      </c>
      <c r="L581" s="40" t="str">
        <f>IF($D581,Analiza_Całość!J581,"")</f>
        <v/>
      </c>
      <c r="M581" s="17" t="str">
        <f>IF($D581,Analiza_Całość!K581,"")</f>
        <v/>
      </c>
      <c r="N581" s="39" t="str">
        <f>IF($D581,Analiza_Całość!L581,"")</f>
        <v/>
      </c>
    </row>
    <row r="582" spans="2:14" x14ac:dyDescent="0.3">
      <c r="B582" s="21">
        <f>BETAW20T!B581</f>
        <v>43566</v>
      </c>
      <c r="C582" s="74">
        <f t="shared" si="170"/>
        <v>0</v>
      </c>
      <c r="D582" s="73">
        <f t="shared" si="171"/>
        <v>0</v>
      </c>
      <c r="E582" s="46" t="str">
        <f>IF($D582,IF($D583,Analiza_Całość!C582/Analiza_Całość!C583*E583,100),"")</f>
        <v/>
      </c>
      <c r="F582" s="45" t="str">
        <f>IF($D582,IF($D583,Analiza_Całość!D582/Analiza_Całość!D583*F583,100),"")</f>
        <v/>
      </c>
      <c r="G582" s="41" t="str">
        <f t="shared" si="172"/>
        <v/>
      </c>
      <c r="H582" s="44" t="str">
        <f>IF($C582,Analiza_Całość!F582,"")</f>
        <v/>
      </c>
      <c r="I582" s="43" t="str">
        <f>IF($C582,Analiza_Całość!G582,"")</f>
        <v/>
      </c>
      <c r="J582" s="42" t="str">
        <f t="shared" si="173"/>
        <v/>
      </c>
      <c r="K582" s="41" t="str">
        <f>IF($D582,Analiza_Całość!I582,"")</f>
        <v/>
      </c>
      <c r="L582" s="40" t="str">
        <f>IF($D582,Analiza_Całość!J582,"")</f>
        <v/>
      </c>
      <c r="M582" s="17" t="str">
        <f>IF($D582,Analiza_Całość!K582,"")</f>
        <v/>
      </c>
      <c r="N582" s="39" t="str">
        <f>IF($D582,Analiza_Całość!L582,"")</f>
        <v/>
      </c>
    </row>
    <row r="583" spans="2:14" x14ac:dyDescent="0.3">
      <c r="B583" s="21">
        <f>BETAW20T!B582</f>
        <v>43565</v>
      </c>
      <c r="C583" s="74">
        <f t="shared" si="170"/>
        <v>0</v>
      </c>
      <c r="D583" s="73">
        <f t="shared" si="171"/>
        <v>0</v>
      </c>
      <c r="E583" s="46" t="str">
        <f>IF($D583,IF($D584,Analiza_Całość!C583/Analiza_Całość!C584*E584,100),"")</f>
        <v/>
      </c>
      <c r="F583" s="45" t="str">
        <f>IF($D583,IF($D584,Analiza_Całość!D583/Analiza_Całość!D584*F584,100),"")</f>
        <v/>
      </c>
      <c r="G583" s="41" t="str">
        <f t="shared" si="172"/>
        <v/>
      </c>
      <c r="H583" s="44" t="str">
        <f>IF($C583,Analiza_Całość!F583,"")</f>
        <v/>
      </c>
      <c r="I583" s="43" t="str">
        <f>IF($C583,Analiza_Całość!G583,"")</f>
        <v/>
      </c>
      <c r="J583" s="42" t="str">
        <f t="shared" si="173"/>
        <v/>
      </c>
      <c r="K583" s="41" t="str">
        <f>IF($D583,Analiza_Całość!I583,"")</f>
        <v/>
      </c>
      <c r="L583" s="40" t="str">
        <f>IF($D583,Analiza_Całość!J583,"")</f>
        <v/>
      </c>
      <c r="M583" s="17" t="str">
        <f>IF($D583,Analiza_Całość!K583,"")</f>
        <v/>
      </c>
      <c r="N583" s="39" t="str">
        <f>IF($D583,Analiza_Całość!L583,"")</f>
        <v/>
      </c>
    </row>
    <row r="584" spans="2:14" x14ac:dyDescent="0.3">
      <c r="B584" s="21">
        <f>BETAW20T!B583</f>
        <v>43564</v>
      </c>
      <c r="C584" s="74">
        <f t="shared" si="170"/>
        <v>0</v>
      </c>
      <c r="D584" s="73">
        <f t="shared" si="171"/>
        <v>0</v>
      </c>
      <c r="E584" s="46" t="str">
        <f>IF($D584,IF($D585,Analiza_Całość!C584/Analiza_Całość!C585*E585,100),"")</f>
        <v/>
      </c>
      <c r="F584" s="45" t="str">
        <f>IF($D584,IF($D585,Analiza_Całość!D584/Analiza_Całość!D585*F585,100),"")</f>
        <v/>
      </c>
      <c r="G584" s="41" t="str">
        <f t="shared" si="172"/>
        <v/>
      </c>
      <c r="H584" s="44" t="str">
        <f>IF($C584,Analiza_Całość!F584,"")</f>
        <v/>
      </c>
      <c r="I584" s="43" t="str">
        <f>IF($C584,Analiza_Całość!G584,"")</f>
        <v/>
      </c>
      <c r="J584" s="42" t="str">
        <f t="shared" si="173"/>
        <v/>
      </c>
      <c r="K584" s="41" t="str">
        <f>IF($D584,Analiza_Całość!I584,"")</f>
        <v/>
      </c>
      <c r="L584" s="40" t="str">
        <f>IF($D584,Analiza_Całość!J584,"")</f>
        <v/>
      </c>
      <c r="M584" s="17" t="str">
        <f>IF($D584,Analiza_Całość!K584,"")</f>
        <v/>
      </c>
      <c r="N584" s="39" t="str">
        <f>IF($D584,Analiza_Całość!L584,"")</f>
        <v/>
      </c>
    </row>
    <row r="585" spans="2:14" x14ac:dyDescent="0.3">
      <c r="B585" s="21">
        <f>BETAW20T!B584</f>
        <v>43563</v>
      </c>
      <c r="C585" s="74">
        <f t="shared" si="170"/>
        <v>0</v>
      </c>
      <c r="D585" s="73">
        <f t="shared" si="171"/>
        <v>0</v>
      </c>
      <c r="E585" s="46" t="str">
        <f>IF($D585,IF($D586,Analiza_Całość!C585/Analiza_Całość!C586*E586,100),"")</f>
        <v/>
      </c>
      <c r="F585" s="45" t="str">
        <f>IF($D585,IF($D586,Analiza_Całość!D585/Analiza_Całość!D586*F586,100),"")</f>
        <v/>
      </c>
      <c r="G585" s="41" t="str">
        <f t="shared" si="172"/>
        <v/>
      </c>
      <c r="H585" s="44" t="str">
        <f>IF($C585,Analiza_Całość!F585,"")</f>
        <v/>
      </c>
      <c r="I585" s="43" t="str">
        <f>IF($C585,Analiza_Całość!G585,"")</f>
        <v/>
      </c>
      <c r="J585" s="42" t="str">
        <f t="shared" si="173"/>
        <v/>
      </c>
      <c r="K585" s="41" t="str">
        <f>IF($D585,Analiza_Całość!I585,"")</f>
        <v/>
      </c>
      <c r="L585" s="40" t="str">
        <f>IF($D585,Analiza_Całość!J585,"")</f>
        <v/>
      </c>
      <c r="M585" s="17" t="str">
        <f>IF($D585,Analiza_Całość!K585,"")</f>
        <v/>
      </c>
      <c r="N585" s="39" t="str">
        <f>IF($D585,Analiza_Całość!L585,"")</f>
        <v/>
      </c>
    </row>
    <row r="586" spans="2:14" x14ac:dyDescent="0.3">
      <c r="B586" s="21">
        <f>BETAW20T!B585</f>
        <v>43560</v>
      </c>
      <c r="C586" s="74">
        <f t="shared" si="170"/>
        <v>0</v>
      </c>
      <c r="D586" s="73">
        <f t="shared" si="171"/>
        <v>0</v>
      </c>
      <c r="E586" s="46" t="str">
        <f>IF($D586,IF($D587,Analiza_Całość!C586/Analiza_Całość!C587*E587,100),"")</f>
        <v/>
      </c>
      <c r="F586" s="45" t="str">
        <f>IF($D586,IF($D587,Analiza_Całość!D586/Analiza_Całość!D587*F587,100),"")</f>
        <v/>
      </c>
      <c r="G586" s="41" t="str">
        <f t="shared" si="172"/>
        <v/>
      </c>
      <c r="H586" s="44" t="str">
        <f>IF($C586,Analiza_Całość!F586,"")</f>
        <v/>
      </c>
      <c r="I586" s="43" t="str">
        <f>IF($C586,Analiza_Całość!G586,"")</f>
        <v/>
      </c>
      <c r="J586" s="42" t="str">
        <f t="shared" si="173"/>
        <v/>
      </c>
      <c r="K586" s="41" t="str">
        <f>IF($D586,Analiza_Całość!I586,"")</f>
        <v/>
      </c>
      <c r="L586" s="40" t="str">
        <f>IF($D586,Analiza_Całość!J586,"")</f>
        <v/>
      </c>
      <c r="M586" s="17" t="str">
        <f>IF($D586,Analiza_Całość!K586,"")</f>
        <v/>
      </c>
      <c r="N586" s="39" t="str">
        <f>IF($D586,Analiza_Całość!L586,"")</f>
        <v/>
      </c>
    </row>
    <row r="587" spans="2:14" x14ac:dyDescent="0.3">
      <c r="B587" s="21">
        <f>BETAW20T!B586</f>
        <v>43559</v>
      </c>
      <c r="C587" s="74">
        <f t="shared" si="170"/>
        <v>0</v>
      </c>
      <c r="D587" s="73">
        <f t="shared" si="171"/>
        <v>0</v>
      </c>
      <c r="E587" s="46" t="str">
        <f>IF($D587,IF($D588,Analiza_Całość!C587/Analiza_Całość!C588*E588,100),"")</f>
        <v/>
      </c>
      <c r="F587" s="45" t="str">
        <f>IF($D587,IF($D588,Analiza_Całość!D587/Analiza_Całość!D588*F588,100),"")</f>
        <v/>
      </c>
      <c r="G587" s="41" t="str">
        <f t="shared" si="172"/>
        <v/>
      </c>
      <c r="H587" s="44" t="str">
        <f>IF($C587,Analiza_Całość!F587,"")</f>
        <v/>
      </c>
      <c r="I587" s="43" t="str">
        <f>IF($C587,Analiza_Całość!G587,"")</f>
        <v/>
      </c>
      <c r="J587" s="42" t="str">
        <f t="shared" si="173"/>
        <v/>
      </c>
      <c r="K587" s="41" t="str">
        <f>IF($D587,Analiza_Całość!I587,"")</f>
        <v/>
      </c>
      <c r="L587" s="40" t="str">
        <f>IF($D587,Analiza_Całość!J587,"")</f>
        <v/>
      </c>
      <c r="M587" s="17" t="str">
        <f>IF($D587,Analiza_Całość!K587,"")</f>
        <v/>
      </c>
      <c r="N587" s="39" t="str">
        <f>IF($D587,Analiza_Całość!L587,"")</f>
        <v/>
      </c>
    </row>
    <row r="588" spans="2:14" x14ac:dyDescent="0.3">
      <c r="B588" s="21">
        <f>BETAW20T!B587</f>
        <v>43558</v>
      </c>
      <c r="C588" s="74">
        <f t="shared" si="170"/>
        <v>0</v>
      </c>
      <c r="D588" s="73">
        <f t="shared" si="171"/>
        <v>0</v>
      </c>
      <c r="E588" s="46" t="str">
        <f>IF($D588,IF($D589,Analiza_Całość!C588/Analiza_Całość!C589*E589,100),"")</f>
        <v/>
      </c>
      <c r="F588" s="45" t="str">
        <f>IF($D588,IF($D589,Analiza_Całość!D588/Analiza_Całość!D589*F589,100),"")</f>
        <v/>
      </c>
      <c r="G588" s="41" t="str">
        <f t="shared" si="172"/>
        <v/>
      </c>
      <c r="H588" s="44" t="str">
        <f>IF($C588,Analiza_Całość!F588,"")</f>
        <v/>
      </c>
      <c r="I588" s="43" t="str">
        <f>IF($C588,Analiza_Całość!G588,"")</f>
        <v/>
      </c>
      <c r="J588" s="42" t="str">
        <f t="shared" si="173"/>
        <v/>
      </c>
      <c r="K588" s="41" t="str">
        <f>IF($D588,Analiza_Całość!I588,"")</f>
        <v/>
      </c>
      <c r="L588" s="40" t="str">
        <f>IF($D588,Analiza_Całość!J588,"")</f>
        <v/>
      </c>
      <c r="M588" s="17" t="str">
        <f>IF($D588,Analiza_Całość!K588,"")</f>
        <v/>
      </c>
      <c r="N588" s="39" t="str">
        <f>IF($D588,Analiza_Całość!L588,"")</f>
        <v/>
      </c>
    </row>
    <row r="589" spans="2:14" x14ac:dyDescent="0.3">
      <c r="B589" s="21">
        <f>BETAW20T!B588</f>
        <v>43557</v>
      </c>
      <c r="C589" s="74">
        <f t="shared" si="170"/>
        <v>0</v>
      </c>
      <c r="D589" s="73">
        <f t="shared" si="171"/>
        <v>0</v>
      </c>
      <c r="E589" s="46" t="str">
        <f>IF($D589,IF($D590,Analiza_Całość!C589/Analiza_Całość!C590*E590,100),"")</f>
        <v/>
      </c>
      <c r="F589" s="45" t="str">
        <f>IF($D589,IF($D590,Analiza_Całość!D589/Analiza_Całość!D590*F590,100),"")</f>
        <v/>
      </c>
      <c r="G589" s="41" t="str">
        <f t="shared" si="172"/>
        <v/>
      </c>
      <c r="H589" s="44" t="str">
        <f>IF($C589,Analiza_Całość!F589,"")</f>
        <v/>
      </c>
      <c r="I589" s="43" t="str">
        <f>IF($C589,Analiza_Całość!G589,"")</f>
        <v/>
      </c>
      <c r="J589" s="42" t="str">
        <f t="shared" si="173"/>
        <v/>
      </c>
      <c r="K589" s="41" t="str">
        <f>IF($D589,Analiza_Całość!I589,"")</f>
        <v/>
      </c>
      <c r="L589" s="40" t="str">
        <f>IF($D589,Analiza_Całość!J589,"")</f>
        <v/>
      </c>
      <c r="M589" s="17" t="str">
        <f>IF($D589,Analiza_Całość!K589,"")</f>
        <v/>
      </c>
      <c r="N589" s="39" t="str">
        <f>IF($D589,Analiza_Całość!L589,"")</f>
        <v/>
      </c>
    </row>
    <row r="590" spans="2:14" x14ac:dyDescent="0.3">
      <c r="B590" s="21">
        <f>BETAW20T!B589</f>
        <v>43556</v>
      </c>
      <c r="C590" s="74">
        <f t="shared" si="170"/>
        <v>0</v>
      </c>
      <c r="D590" s="73">
        <f t="shared" si="171"/>
        <v>0</v>
      </c>
      <c r="E590" s="46" t="str">
        <f>IF($D590,IF($D591,Analiza_Całość!C590/Analiza_Całość!C591*E591,100),"")</f>
        <v/>
      </c>
      <c r="F590" s="45" t="str">
        <f>IF($D590,IF($D591,Analiza_Całość!D590/Analiza_Całość!D591*F591,100),"")</f>
        <v/>
      </c>
      <c r="G590" s="41" t="str">
        <f t="shared" si="172"/>
        <v/>
      </c>
      <c r="H590" s="44" t="str">
        <f>IF($C590,Analiza_Całość!F590,"")</f>
        <v/>
      </c>
      <c r="I590" s="43" t="str">
        <f>IF($C590,Analiza_Całość!G590,"")</f>
        <v/>
      </c>
      <c r="J590" s="42" t="str">
        <f t="shared" si="173"/>
        <v/>
      </c>
      <c r="K590" s="41" t="str">
        <f>IF($D590,Analiza_Całość!I590,"")</f>
        <v/>
      </c>
      <c r="L590" s="40" t="str">
        <f>IF($D590,Analiza_Całość!J590,"")</f>
        <v/>
      </c>
      <c r="M590" s="17" t="str">
        <f>IF($D590,Analiza_Całość!K590,"")</f>
        <v/>
      </c>
      <c r="N590" s="39" t="str">
        <f>IF($D590,Analiza_Całość!L590,"")</f>
        <v/>
      </c>
    </row>
    <row r="591" spans="2:14" x14ac:dyDescent="0.3">
      <c r="B591" s="21">
        <f>BETAW20T!B590</f>
        <v>43553</v>
      </c>
      <c r="C591" s="74">
        <f t="shared" si="170"/>
        <v>0</v>
      </c>
      <c r="D591" s="73">
        <f t="shared" si="171"/>
        <v>0</v>
      </c>
      <c r="E591" s="46" t="str">
        <f>IF($D591,IF($D592,Analiza_Całość!C591/Analiza_Całość!C592*E592,100),"")</f>
        <v/>
      </c>
      <c r="F591" s="45" t="str">
        <f>IF($D591,IF($D592,Analiza_Całość!D591/Analiza_Całość!D592*F592,100),"")</f>
        <v/>
      </c>
      <c r="G591" s="41" t="str">
        <f t="shared" si="172"/>
        <v/>
      </c>
      <c r="H591" s="44" t="str">
        <f>IF($C591,Analiza_Całość!F591,"")</f>
        <v/>
      </c>
      <c r="I591" s="43" t="str">
        <f>IF($C591,Analiza_Całość!G591,"")</f>
        <v/>
      </c>
      <c r="J591" s="42" t="str">
        <f t="shared" si="173"/>
        <v/>
      </c>
      <c r="K591" s="41" t="str">
        <f>IF($D591,Analiza_Całość!I591,"")</f>
        <v/>
      </c>
      <c r="L591" s="40" t="str">
        <f>IF($D591,Analiza_Całość!J591,"")</f>
        <v/>
      </c>
      <c r="M591" s="17" t="str">
        <f>IF($D591,Analiza_Całość!K591,"")</f>
        <v/>
      </c>
      <c r="N591" s="39" t="str">
        <f>IF($D591,Analiza_Całość!L591,"")</f>
        <v/>
      </c>
    </row>
    <row r="592" spans="2:14" x14ac:dyDescent="0.3">
      <c r="B592" s="21">
        <f>BETAW20T!B591</f>
        <v>43552</v>
      </c>
      <c r="C592" s="74">
        <f t="shared" si="170"/>
        <v>0</v>
      </c>
      <c r="D592" s="73">
        <f t="shared" si="171"/>
        <v>0</v>
      </c>
      <c r="E592" s="46" t="str">
        <f>IF($D592,IF($D593,Analiza_Całość!C592/Analiza_Całość!C593*E593,100),"")</f>
        <v/>
      </c>
      <c r="F592" s="45" t="str">
        <f>IF($D592,IF($D593,Analiza_Całość!D592/Analiza_Całość!D593*F593,100),"")</f>
        <v/>
      </c>
      <c r="G592" s="41" t="str">
        <f t="shared" si="172"/>
        <v/>
      </c>
      <c r="H592" s="44" t="str">
        <f>IF($C592,Analiza_Całość!F592,"")</f>
        <v/>
      </c>
      <c r="I592" s="43" t="str">
        <f>IF($C592,Analiza_Całość!G592,"")</f>
        <v/>
      </c>
      <c r="J592" s="42" t="str">
        <f t="shared" si="173"/>
        <v/>
      </c>
      <c r="K592" s="41" t="str">
        <f>IF($D592,Analiza_Całość!I592,"")</f>
        <v/>
      </c>
      <c r="L592" s="40" t="str">
        <f>IF($D592,Analiza_Całość!J592,"")</f>
        <v/>
      </c>
      <c r="M592" s="17" t="str">
        <f>IF($D592,Analiza_Całość!K592,"")</f>
        <v/>
      </c>
      <c r="N592" s="39" t="str">
        <f>IF($D592,Analiza_Całość!L592,"")</f>
        <v/>
      </c>
    </row>
    <row r="593" spans="2:14" x14ac:dyDescent="0.3">
      <c r="B593" s="21">
        <f>BETAW20T!B592</f>
        <v>43551</v>
      </c>
      <c r="C593" s="74">
        <f t="shared" si="170"/>
        <v>0</v>
      </c>
      <c r="D593" s="73">
        <f t="shared" si="171"/>
        <v>0</v>
      </c>
      <c r="E593" s="46" t="str">
        <f>IF($D593,IF($D594,Analiza_Całość!C593/Analiza_Całość!C594*E594,100),"")</f>
        <v/>
      </c>
      <c r="F593" s="45" t="str">
        <f>IF($D593,IF($D594,Analiza_Całość!D593/Analiza_Całość!D594*F594,100),"")</f>
        <v/>
      </c>
      <c r="G593" s="41" t="str">
        <f t="shared" si="172"/>
        <v/>
      </c>
      <c r="H593" s="44" t="str">
        <f>IF($C593,Analiza_Całość!F593,"")</f>
        <v/>
      </c>
      <c r="I593" s="43" t="str">
        <f>IF($C593,Analiza_Całość!G593,"")</f>
        <v/>
      </c>
      <c r="J593" s="42" t="str">
        <f t="shared" si="173"/>
        <v/>
      </c>
      <c r="K593" s="41" t="str">
        <f>IF($D593,Analiza_Całość!I593,"")</f>
        <v/>
      </c>
      <c r="L593" s="40" t="str">
        <f>IF($D593,Analiza_Całość!J593,"")</f>
        <v/>
      </c>
      <c r="M593" s="17" t="str">
        <f>IF($D593,Analiza_Całość!K593,"")</f>
        <v/>
      </c>
      <c r="N593" s="39" t="str">
        <f>IF($D593,Analiza_Całość!L593,"")</f>
        <v/>
      </c>
    </row>
    <row r="594" spans="2:14" x14ac:dyDescent="0.3">
      <c r="B594" s="21">
        <f>BETAW20T!B593</f>
        <v>43550</v>
      </c>
      <c r="C594" s="74">
        <f t="shared" ref="C594:C651" si="174">IF(AND(D594,D595),1,0)</f>
        <v>0</v>
      </c>
      <c r="D594" s="73">
        <f t="shared" ref="D594:D651" si="175">IF(AND($B594&gt;=$E$3,OR($B594&lt;=$E$4,$B595&lt;$E$4)),1,0)</f>
        <v>0</v>
      </c>
      <c r="E594" s="46" t="str">
        <f>IF($D594,IF($D595,Analiza_Całość!C594/Analiza_Całość!C595*E595,100),"")</f>
        <v/>
      </c>
      <c r="F594" s="45" t="str">
        <f>IF($D594,IF($D595,Analiza_Całość!D594/Analiza_Całość!D595*F595,100),"")</f>
        <v/>
      </c>
      <c r="G594" s="41" t="str">
        <f t="shared" ref="G594:G651" si="176">IF($D594,(F594/E594-1)*100,"")</f>
        <v/>
      </c>
      <c r="H594" s="44" t="str">
        <f>IF($C594,Analiza_Całość!F594,"")</f>
        <v/>
      </c>
      <c r="I594" s="43" t="str">
        <f>IF($C594,Analiza_Całość!G594,"")</f>
        <v/>
      </c>
      <c r="J594" s="42" t="str">
        <f t="shared" ref="J594:J650" si="177">IF($C594,I594-H594,"")</f>
        <v/>
      </c>
      <c r="K594" s="41" t="str">
        <f>IF($D594,Analiza_Całość!I594,"")</f>
        <v/>
      </c>
      <c r="L594" s="40" t="str">
        <f>IF($D594,Analiza_Całość!J594,"")</f>
        <v/>
      </c>
      <c r="M594" s="17" t="str">
        <f>IF($D594,Analiza_Całość!K594,"")</f>
        <v/>
      </c>
      <c r="N594" s="39" t="str">
        <f>IF($D594,Analiza_Całość!L594,"")</f>
        <v/>
      </c>
    </row>
    <row r="595" spans="2:14" x14ac:dyDescent="0.3">
      <c r="B595" s="21">
        <f>BETAW20T!B594</f>
        <v>43549</v>
      </c>
      <c r="C595" s="74">
        <f t="shared" si="174"/>
        <v>0</v>
      </c>
      <c r="D595" s="73">
        <f t="shared" si="175"/>
        <v>0</v>
      </c>
      <c r="E595" s="46" t="str">
        <f>IF($D595,IF($D596,Analiza_Całość!C595/Analiza_Całość!C596*E596,100),"")</f>
        <v/>
      </c>
      <c r="F595" s="45" t="str">
        <f>IF($D595,IF($D596,Analiza_Całość!D595/Analiza_Całość!D596*F596,100),"")</f>
        <v/>
      </c>
      <c r="G595" s="41" t="str">
        <f t="shared" si="176"/>
        <v/>
      </c>
      <c r="H595" s="44" t="str">
        <f>IF($C595,Analiza_Całość!F595,"")</f>
        <v/>
      </c>
      <c r="I595" s="43" t="str">
        <f>IF($C595,Analiza_Całość!G595,"")</f>
        <v/>
      </c>
      <c r="J595" s="42" t="str">
        <f t="shared" si="177"/>
        <v/>
      </c>
      <c r="K595" s="41" t="str">
        <f>IF($D595,Analiza_Całość!I595,"")</f>
        <v/>
      </c>
      <c r="L595" s="40" t="str">
        <f>IF($D595,Analiza_Całość!J595,"")</f>
        <v/>
      </c>
      <c r="M595" s="17" t="str">
        <f>IF($D595,Analiza_Całość!K595,"")</f>
        <v/>
      </c>
      <c r="N595" s="39" t="str">
        <f>IF($D595,Analiza_Całość!L595,"")</f>
        <v/>
      </c>
    </row>
    <row r="596" spans="2:14" x14ac:dyDescent="0.3">
      <c r="B596" s="21">
        <f>BETAW20T!B595</f>
        <v>43546</v>
      </c>
      <c r="C596" s="74">
        <f t="shared" si="174"/>
        <v>0</v>
      </c>
      <c r="D596" s="73">
        <f t="shared" si="175"/>
        <v>0</v>
      </c>
      <c r="E596" s="46" t="str">
        <f>IF($D596,IF($D597,Analiza_Całość!C596/Analiza_Całość!C597*E597,100),"")</f>
        <v/>
      </c>
      <c r="F596" s="45" t="str">
        <f>IF($D596,IF($D597,Analiza_Całość!D596/Analiza_Całość!D597*F597,100),"")</f>
        <v/>
      </c>
      <c r="G596" s="41" t="str">
        <f t="shared" si="176"/>
        <v/>
      </c>
      <c r="H596" s="44" t="str">
        <f>IF($C596,Analiza_Całość!F596,"")</f>
        <v/>
      </c>
      <c r="I596" s="43" t="str">
        <f>IF($C596,Analiza_Całość!G596,"")</f>
        <v/>
      </c>
      <c r="J596" s="42" t="str">
        <f t="shared" si="177"/>
        <v/>
      </c>
      <c r="K596" s="41" t="str">
        <f>IF($D596,Analiza_Całość!I596,"")</f>
        <v/>
      </c>
      <c r="L596" s="40" t="str">
        <f>IF($D596,Analiza_Całość!J596,"")</f>
        <v/>
      </c>
      <c r="M596" s="17" t="str">
        <f>IF($D596,Analiza_Całość!K596,"")</f>
        <v/>
      </c>
      <c r="N596" s="39" t="str">
        <f>IF($D596,Analiza_Całość!L596,"")</f>
        <v/>
      </c>
    </row>
    <row r="597" spans="2:14" x14ac:dyDescent="0.3">
      <c r="B597" s="21">
        <f>BETAW20T!B596</f>
        <v>43545</v>
      </c>
      <c r="C597" s="74">
        <f t="shared" si="174"/>
        <v>0</v>
      </c>
      <c r="D597" s="73">
        <f t="shared" si="175"/>
        <v>0</v>
      </c>
      <c r="E597" s="46" t="str">
        <f>IF($D597,IF($D598,Analiza_Całość!C597/Analiza_Całość!C598*E598,100),"")</f>
        <v/>
      </c>
      <c r="F597" s="45" t="str">
        <f>IF($D597,IF($D598,Analiza_Całość!D597/Analiza_Całość!D598*F598,100),"")</f>
        <v/>
      </c>
      <c r="G597" s="41" t="str">
        <f t="shared" si="176"/>
        <v/>
      </c>
      <c r="H597" s="44" t="str">
        <f>IF($C597,Analiza_Całość!F597,"")</f>
        <v/>
      </c>
      <c r="I597" s="43" t="str">
        <f>IF($C597,Analiza_Całość!G597,"")</f>
        <v/>
      </c>
      <c r="J597" s="42" t="str">
        <f t="shared" si="177"/>
        <v/>
      </c>
      <c r="K597" s="41" t="str">
        <f>IF($D597,Analiza_Całość!I597,"")</f>
        <v/>
      </c>
      <c r="L597" s="40" t="str">
        <f>IF($D597,Analiza_Całość!J597,"")</f>
        <v/>
      </c>
      <c r="M597" s="17" t="str">
        <f>IF($D597,Analiza_Całość!K597,"")</f>
        <v/>
      </c>
      <c r="N597" s="39" t="str">
        <f>IF($D597,Analiza_Całość!L597,"")</f>
        <v/>
      </c>
    </row>
    <row r="598" spans="2:14" x14ac:dyDescent="0.3">
      <c r="B598" s="21">
        <f>BETAW20T!B597</f>
        <v>43544</v>
      </c>
      <c r="C598" s="74">
        <f t="shared" si="174"/>
        <v>0</v>
      </c>
      <c r="D598" s="73">
        <f t="shared" si="175"/>
        <v>0</v>
      </c>
      <c r="E598" s="46" t="str">
        <f>IF($D598,IF($D599,Analiza_Całość!C598/Analiza_Całość!C599*E599,100),"")</f>
        <v/>
      </c>
      <c r="F598" s="45" t="str">
        <f>IF($D598,IF($D599,Analiza_Całość!D598/Analiza_Całość!D599*F599,100),"")</f>
        <v/>
      </c>
      <c r="G598" s="41" t="str">
        <f t="shared" si="176"/>
        <v/>
      </c>
      <c r="H598" s="44" t="str">
        <f>IF($C598,Analiza_Całość!F598,"")</f>
        <v/>
      </c>
      <c r="I598" s="43" t="str">
        <f>IF($C598,Analiza_Całość!G598,"")</f>
        <v/>
      </c>
      <c r="J598" s="42" t="str">
        <f t="shared" si="177"/>
        <v/>
      </c>
      <c r="K598" s="41" t="str">
        <f>IF($D598,Analiza_Całość!I598,"")</f>
        <v/>
      </c>
      <c r="L598" s="40" t="str">
        <f>IF($D598,Analiza_Całość!J598,"")</f>
        <v/>
      </c>
      <c r="M598" s="17" t="str">
        <f>IF($D598,Analiza_Całość!K598,"")</f>
        <v/>
      </c>
      <c r="N598" s="39" t="str">
        <f>IF($D598,Analiza_Całość!L598,"")</f>
        <v/>
      </c>
    </row>
    <row r="599" spans="2:14" x14ac:dyDescent="0.3">
      <c r="B599" s="21">
        <f>BETAW20T!B598</f>
        <v>43543</v>
      </c>
      <c r="C599" s="74">
        <f t="shared" si="174"/>
        <v>0</v>
      </c>
      <c r="D599" s="73">
        <f t="shared" si="175"/>
        <v>0</v>
      </c>
      <c r="E599" s="46" t="str">
        <f>IF($D599,IF($D600,Analiza_Całość!C599/Analiza_Całość!C600*E600,100),"")</f>
        <v/>
      </c>
      <c r="F599" s="45" t="str">
        <f>IF($D599,IF($D600,Analiza_Całość!D599/Analiza_Całość!D600*F600,100),"")</f>
        <v/>
      </c>
      <c r="G599" s="41" t="str">
        <f t="shared" si="176"/>
        <v/>
      </c>
      <c r="H599" s="44" t="str">
        <f>IF($C599,Analiza_Całość!F599,"")</f>
        <v/>
      </c>
      <c r="I599" s="43" t="str">
        <f>IF($C599,Analiza_Całość!G599,"")</f>
        <v/>
      </c>
      <c r="J599" s="42" t="str">
        <f t="shared" si="177"/>
        <v/>
      </c>
      <c r="K599" s="41" t="str">
        <f>IF($D599,Analiza_Całość!I599,"")</f>
        <v/>
      </c>
      <c r="L599" s="40" t="str">
        <f>IF($D599,Analiza_Całość!J599,"")</f>
        <v/>
      </c>
      <c r="M599" s="17" t="str">
        <f>IF($D599,Analiza_Całość!K599,"")</f>
        <v/>
      </c>
      <c r="N599" s="39" t="str">
        <f>IF($D599,Analiza_Całość!L599,"")</f>
        <v/>
      </c>
    </row>
    <row r="600" spans="2:14" x14ac:dyDescent="0.3">
      <c r="B600" s="21">
        <f>BETAW20T!B599</f>
        <v>43542</v>
      </c>
      <c r="C600" s="74">
        <f t="shared" si="174"/>
        <v>0</v>
      </c>
      <c r="D600" s="73">
        <f t="shared" si="175"/>
        <v>0</v>
      </c>
      <c r="E600" s="46" t="str">
        <f>IF($D600,IF($D601,Analiza_Całość!C600/Analiza_Całość!C601*E601,100),"")</f>
        <v/>
      </c>
      <c r="F600" s="45" t="str">
        <f>IF($D600,IF($D601,Analiza_Całość!D600/Analiza_Całość!D601*F601,100),"")</f>
        <v/>
      </c>
      <c r="G600" s="41" t="str">
        <f t="shared" si="176"/>
        <v/>
      </c>
      <c r="H600" s="44" t="str">
        <f>IF($C600,Analiza_Całość!F600,"")</f>
        <v/>
      </c>
      <c r="I600" s="43" t="str">
        <f>IF($C600,Analiza_Całość!G600,"")</f>
        <v/>
      </c>
      <c r="J600" s="42" t="str">
        <f t="shared" si="177"/>
        <v/>
      </c>
      <c r="K600" s="41" t="str">
        <f>IF($D600,Analiza_Całość!I600,"")</f>
        <v/>
      </c>
      <c r="L600" s="40" t="str">
        <f>IF($D600,Analiza_Całość!J600,"")</f>
        <v/>
      </c>
      <c r="M600" s="17" t="str">
        <f>IF($D600,Analiza_Całość!K600,"")</f>
        <v/>
      </c>
      <c r="N600" s="39" t="str">
        <f>IF($D600,Analiza_Całość!L600,"")</f>
        <v/>
      </c>
    </row>
    <row r="601" spans="2:14" x14ac:dyDescent="0.3">
      <c r="B601" s="21">
        <f>BETAW20T!B600</f>
        <v>43539</v>
      </c>
      <c r="C601" s="74">
        <f t="shared" si="174"/>
        <v>0</v>
      </c>
      <c r="D601" s="73">
        <f t="shared" si="175"/>
        <v>0</v>
      </c>
      <c r="E601" s="46" t="str">
        <f>IF($D601,IF($D602,Analiza_Całość!C601/Analiza_Całość!C602*E602,100),"")</f>
        <v/>
      </c>
      <c r="F601" s="45" t="str">
        <f>IF($D601,IF($D602,Analiza_Całość!D601/Analiza_Całość!D602*F602,100),"")</f>
        <v/>
      </c>
      <c r="G601" s="41" t="str">
        <f t="shared" si="176"/>
        <v/>
      </c>
      <c r="H601" s="44" t="str">
        <f>IF($C601,Analiza_Całość!F601,"")</f>
        <v/>
      </c>
      <c r="I601" s="43" t="str">
        <f>IF($C601,Analiza_Całość!G601,"")</f>
        <v/>
      </c>
      <c r="J601" s="42" t="str">
        <f t="shared" si="177"/>
        <v/>
      </c>
      <c r="K601" s="41" t="str">
        <f>IF($D601,Analiza_Całość!I601,"")</f>
        <v/>
      </c>
      <c r="L601" s="40" t="str">
        <f>IF($D601,Analiza_Całość!J601,"")</f>
        <v/>
      </c>
      <c r="M601" s="17" t="str">
        <f>IF($D601,Analiza_Całość!K601,"")</f>
        <v/>
      </c>
      <c r="N601" s="39" t="str">
        <f>IF($D601,Analiza_Całość!L601,"")</f>
        <v/>
      </c>
    </row>
    <row r="602" spans="2:14" x14ac:dyDescent="0.3">
      <c r="B602" s="21">
        <f>BETAW20T!B601</f>
        <v>43538</v>
      </c>
      <c r="C602" s="74">
        <f t="shared" si="174"/>
        <v>0</v>
      </c>
      <c r="D602" s="73">
        <f t="shared" si="175"/>
        <v>0</v>
      </c>
      <c r="E602" s="46" t="str">
        <f>IF($D602,IF($D603,Analiza_Całość!C602/Analiza_Całość!C603*E603,100),"")</f>
        <v/>
      </c>
      <c r="F602" s="45" t="str">
        <f>IF($D602,IF($D603,Analiza_Całość!D602/Analiza_Całość!D603*F603,100),"")</f>
        <v/>
      </c>
      <c r="G602" s="41" t="str">
        <f t="shared" si="176"/>
        <v/>
      </c>
      <c r="H602" s="44" t="str">
        <f>IF($C602,Analiza_Całość!F602,"")</f>
        <v/>
      </c>
      <c r="I602" s="43" t="str">
        <f>IF($C602,Analiza_Całość!G602,"")</f>
        <v/>
      </c>
      <c r="J602" s="42" t="str">
        <f t="shared" si="177"/>
        <v/>
      </c>
      <c r="K602" s="41" t="str">
        <f>IF($D602,Analiza_Całość!I602,"")</f>
        <v/>
      </c>
      <c r="L602" s="40" t="str">
        <f>IF($D602,Analiza_Całość!J602,"")</f>
        <v/>
      </c>
      <c r="M602" s="17" t="str">
        <f>IF($D602,Analiza_Całość!K602,"")</f>
        <v/>
      </c>
      <c r="N602" s="39" t="str">
        <f>IF($D602,Analiza_Całość!L602,"")</f>
        <v/>
      </c>
    </row>
    <row r="603" spans="2:14" x14ac:dyDescent="0.3">
      <c r="B603" s="21">
        <f>BETAW20T!B602</f>
        <v>43537</v>
      </c>
      <c r="C603" s="74">
        <f t="shared" si="174"/>
        <v>0</v>
      </c>
      <c r="D603" s="73">
        <f t="shared" si="175"/>
        <v>0</v>
      </c>
      <c r="E603" s="46" t="str">
        <f>IF($D603,IF($D604,Analiza_Całość!C603/Analiza_Całość!C604*E604,100),"")</f>
        <v/>
      </c>
      <c r="F603" s="45" t="str">
        <f>IF($D603,IF($D604,Analiza_Całość!D603/Analiza_Całość!D604*F604,100),"")</f>
        <v/>
      </c>
      <c r="G603" s="41" t="str">
        <f t="shared" si="176"/>
        <v/>
      </c>
      <c r="H603" s="44" t="str">
        <f>IF($C603,Analiza_Całość!F603,"")</f>
        <v/>
      </c>
      <c r="I603" s="43" t="str">
        <f>IF($C603,Analiza_Całość!G603,"")</f>
        <v/>
      </c>
      <c r="J603" s="42" t="str">
        <f t="shared" si="177"/>
        <v/>
      </c>
      <c r="K603" s="41" t="str">
        <f>IF($D603,Analiza_Całość!I603,"")</f>
        <v/>
      </c>
      <c r="L603" s="40" t="str">
        <f>IF($D603,Analiza_Całość!J603,"")</f>
        <v/>
      </c>
      <c r="M603" s="17" t="str">
        <f>IF($D603,Analiza_Całość!K603,"")</f>
        <v/>
      </c>
      <c r="N603" s="39" t="str">
        <f>IF($D603,Analiza_Całość!L603,"")</f>
        <v/>
      </c>
    </row>
    <row r="604" spans="2:14" x14ac:dyDescent="0.3">
      <c r="B604" s="21">
        <f>BETAW20T!B603</f>
        <v>43536</v>
      </c>
      <c r="C604" s="74">
        <f t="shared" si="174"/>
        <v>0</v>
      </c>
      <c r="D604" s="73">
        <f t="shared" si="175"/>
        <v>0</v>
      </c>
      <c r="E604" s="46" t="str">
        <f>IF($D604,IF($D605,Analiza_Całość!C604/Analiza_Całość!C605*E605,100),"")</f>
        <v/>
      </c>
      <c r="F604" s="45" t="str">
        <f>IF($D604,IF($D605,Analiza_Całość!D604/Analiza_Całość!D605*F605,100),"")</f>
        <v/>
      </c>
      <c r="G604" s="41" t="str">
        <f t="shared" si="176"/>
        <v/>
      </c>
      <c r="H604" s="44" t="str">
        <f>IF($C604,Analiza_Całość!F604,"")</f>
        <v/>
      </c>
      <c r="I604" s="43" t="str">
        <f>IF($C604,Analiza_Całość!G604,"")</f>
        <v/>
      </c>
      <c r="J604" s="42" t="str">
        <f t="shared" si="177"/>
        <v/>
      </c>
      <c r="K604" s="41" t="str">
        <f>IF($D604,Analiza_Całość!I604,"")</f>
        <v/>
      </c>
      <c r="L604" s="40" t="str">
        <f>IF($D604,Analiza_Całość!J604,"")</f>
        <v/>
      </c>
      <c r="M604" s="17" t="str">
        <f>IF($D604,Analiza_Całość!K604,"")</f>
        <v/>
      </c>
      <c r="N604" s="39" t="str">
        <f>IF($D604,Analiza_Całość!L604,"")</f>
        <v/>
      </c>
    </row>
    <row r="605" spans="2:14" x14ac:dyDescent="0.3">
      <c r="B605" s="21">
        <f>BETAW20T!B604</f>
        <v>43535</v>
      </c>
      <c r="C605" s="74">
        <f t="shared" si="174"/>
        <v>0</v>
      </c>
      <c r="D605" s="73">
        <f t="shared" si="175"/>
        <v>0</v>
      </c>
      <c r="E605" s="46" t="str">
        <f>IF($D605,IF($D606,Analiza_Całość!C605/Analiza_Całość!C606*E606,100),"")</f>
        <v/>
      </c>
      <c r="F605" s="45" t="str">
        <f>IF($D605,IF($D606,Analiza_Całość!D605/Analiza_Całość!D606*F606,100),"")</f>
        <v/>
      </c>
      <c r="G605" s="41" t="str">
        <f t="shared" si="176"/>
        <v/>
      </c>
      <c r="H605" s="44" t="str">
        <f>IF($C605,Analiza_Całość!F605,"")</f>
        <v/>
      </c>
      <c r="I605" s="43" t="str">
        <f>IF($C605,Analiza_Całość!G605,"")</f>
        <v/>
      </c>
      <c r="J605" s="42" t="str">
        <f t="shared" si="177"/>
        <v/>
      </c>
      <c r="K605" s="41" t="str">
        <f>IF($D605,Analiza_Całość!I605,"")</f>
        <v/>
      </c>
      <c r="L605" s="40" t="str">
        <f>IF($D605,Analiza_Całość!J605,"")</f>
        <v/>
      </c>
      <c r="M605" s="17" t="str">
        <f>IF($D605,Analiza_Całość!K605,"")</f>
        <v/>
      </c>
      <c r="N605" s="39" t="str">
        <f>IF($D605,Analiza_Całość!L605,"")</f>
        <v/>
      </c>
    </row>
    <row r="606" spans="2:14" x14ac:dyDescent="0.3">
      <c r="B606" s="21">
        <f>BETAW20T!B605</f>
        <v>43532</v>
      </c>
      <c r="C606" s="74">
        <f t="shared" si="174"/>
        <v>0</v>
      </c>
      <c r="D606" s="73">
        <f t="shared" si="175"/>
        <v>0</v>
      </c>
      <c r="E606" s="46" t="str">
        <f>IF($D606,IF($D607,Analiza_Całość!C606/Analiza_Całość!C607*E607,100),"")</f>
        <v/>
      </c>
      <c r="F606" s="45" t="str">
        <f>IF($D606,IF($D607,Analiza_Całość!D606/Analiza_Całość!D607*F607,100),"")</f>
        <v/>
      </c>
      <c r="G606" s="41" t="str">
        <f t="shared" si="176"/>
        <v/>
      </c>
      <c r="H606" s="44" t="str">
        <f>IF($C606,Analiza_Całość!F606,"")</f>
        <v/>
      </c>
      <c r="I606" s="43" t="str">
        <f>IF($C606,Analiza_Całość!G606,"")</f>
        <v/>
      </c>
      <c r="J606" s="42" t="str">
        <f t="shared" si="177"/>
        <v/>
      </c>
      <c r="K606" s="41" t="str">
        <f>IF($D606,Analiza_Całość!I606,"")</f>
        <v/>
      </c>
      <c r="L606" s="40" t="str">
        <f>IF($D606,Analiza_Całość!J606,"")</f>
        <v/>
      </c>
      <c r="M606" s="17" t="str">
        <f>IF($D606,Analiza_Całość!K606,"")</f>
        <v/>
      </c>
      <c r="N606" s="39" t="str">
        <f>IF($D606,Analiza_Całość!L606,"")</f>
        <v/>
      </c>
    </row>
    <row r="607" spans="2:14" x14ac:dyDescent="0.3">
      <c r="B607" s="21">
        <f>BETAW20T!B606</f>
        <v>43531</v>
      </c>
      <c r="C607" s="74">
        <f t="shared" si="174"/>
        <v>0</v>
      </c>
      <c r="D607" s="73">
        <f t="shared" si="175"/>
        <v>0</v>
      </c>
      <c r="E607" s="46" t="str">
        <f>IF($D607,IF($D608,Analiza_Całość!C607/Analiza_Całość!C608*E608,100),"")</f>
        <v/>
      </c>
      <c r="F607" s="45" t="str">
        <f>IF($D607,IF($D608,Analiza_Całość!D607/Analiza_Całość!D608*F608,100),"")</f>
        <v/>
      </c>
      <c r="G607" s="41" t="str">
        <f t="shared" si="176"/>
        <v/>
      </c>
      <c r="H607" s="44" t="str">
        <f>IF($C607,Analiza_Całość!F607,"")</f>
        <v/>
      </c>
      <c r="I607" s="43" t="str">
        <f>IF($C607,Analiza_Całość!G607,"")</f>
        <v/>
      </c>
      <c r="J607" s="42" t="str">
        <f t="shared" si="177"/>
        <v/>
      </c>
      <c r="K607" s="41" t="str">
        <f>IF($D607,Analiza_Całość!I607,"")</f>
        <v/>
      </c>
      <c r="L607" s="40" t="str">
        <f>IF($D607,Analiza_Całość!J607,"")</f>
        <v/>
      </c>
      <c r="M607" s="17" t="str">
        <f>IF($D607,Analiza_Całość!K607,"")</f>
        <v/>
      </c>
      <c r="N607" s="39" t="str">
        <f>IF($D607,Analiza_Całość!L607,"")</f>
        <v/>
      </c>
    </row>
    <row r="608" spans="2:14" x14ac:dyDescent="0.3">
      <c r="B608" s="21">
        <f>BETAW20T!B607</f>
        <v>43530</v>
      </c>
      <c r="C608" s="74">
        <f t="shared" si="174"/>
        <v>0</v>
      </c>
      <c r="D608" s="73">
        <f t="shared" si="175"/>
        <v>0</v>
      </c>
      <c r="E608" s="46" t="str">
        <f>IF($D608,IF($D609,Analiza_Całość!C608/Analiza_Całość!C609*E609,100),"")</f>
        <v/>
      </c>
      <c r="F608" s="45" t="str">
        <f>IF($D608,IF($D609,Analiza_Całość!D608/Analiza_Całość!D609*F609,100),"")</f>
        <v/>
      </c>
      <c r="G608" s="41" t="str">
        <f t="shared" si="176"/>
        <v/>
      </c>
      <c r="H608" s="44" t="str">
        <f>IF($C608,Analiza_Całość!F608,"")</f>
        <v/>
      </c>
      <c r="I608" s="43" t="str">
        <f>IF($C608,Analiza_Całość!G608,"")</f>
        <v/>
      </c>
      <c r="J608" s="42" t="str">
        <f t="shared" si="177"/>
        <v/>
      </c>
      <c r="K608" s="41" t="str">
        <f>IF($D608,Analiza_Całość!I608,"")</f>
        <v/>
      </c>
      <c r="L608" s="40" t="str">
        <f>IF($D608,Analiza_Całość!J608,"")</f>
        <v/>
      </c>
      <c r="M608" s="17" t="str">
        <f>IF($D608,Analiza_Całość!K608,"")</f>
        <v/>
      </c>
      <c r="N608" s="39" t="str">
        <f>IF($D608,Analiza_Całość!L608,"")</f>
        <v/>
      </c>
    </row>
    <row r="609" spans="2:14" x14ac:dyDescent="0.3">
      <c r="B609" s="21">
        <f>BETAW20T!B608</f>
        <v>43529</v>
      </c>
      <c r="C609" s="74">
        <f t="shared" si="174"/>
        <v>0</v>
      </c>
      <c r="D609" s="73">
        <f t="shared" si="175"/>
        <v>0</v>
      </c>
      <c r="E609" s="46" t="str">
        <f>IF($D609,IF($D610,Analiza_Całość!C609/Analiza_Całość!C610*E610,100),"")</f>
        <v/>
      </c>
      <c r="F609" s="45" t="str">
        <f>IF($D609,IF($D610,Analiza_Całość!D609/Analiza_Całość!D610*F610,100),"")</f>
        <v/>
      </c>
      <c r="G609" s="41" t="str">
        <f t="shared" si="176"/>
        <v/>
      </c>
      <c r="H609" s="44" t="str">
        <f>IF($C609,Analiza_Całość!F609,"")</f>
        <v/>
      </c>
      <c r="I609" s="43" t="str">
        <f>IF($C609,Analiza_Całość!G609,"")</f>
        <v/>
      </c>
      <c r="J609" s="42" t="str">
        <f t="shared" si="177"/>
        <v/>
      </c>
      <c r="K609" s="41" t="str">
        <f>IF($D609,Analiza_Całość!I609,"")</f>
        <v/>
      </c>
      <c r="L609" s="40" t="str">
        <f>IF($D609,Analiza_Całość!J609,"")</f>
        <v/>
      </c>
      <c r="M609" s="17" t="str">
        <f>IF($D609,Analiza_Całość!K609,"")</f>
        <v/>
      </c>
      <c r="N609" s="39" t="str">
        <f>IF($D609,Analiza_Całość!L609,"")</f>
        <v/>
      </c>
    </row>
    <row r="610" spans="2:14" x14ac:dyDescent="0.3">
      <c r="B610" s="21">
        <f>BETAW20T!B609</f>
        <v>43528</v>
      </c>
      <c r="C610" s="74">
        <f t="shared" si="174"/>
        <v>0</v>
      </c>
      <c r="D610" s="73">
        <f t="shared" si="175"/>
        <v>0</v>
      </c>
      <c r="E610" s="46" t="str">
        <f>IF($D610,IF($D611,Analiza_Całość!C610/Analiza_Całość!C611*E611,100),"")</f>
        <v/>
      </c>
      <c r="F610" s="45" t="str">
        <f>IF($D610,IF($D611,Analiza_Całość!D610/Analiza_Całość!D611*F611,100),"")</f>
        <v/>
      </c>
      <c r="G610" s="41" t="str">
        <f t="shared" si="176"/>
        <v/>
      </c>
      <c r="H610" s="44" t="str">
        <f>IF($C610,Analiza_Całość!F610,"")</f>
        <v/>
      </c>
      <c r="I610" s="43" t="str">
        <f>IF($C610,Analiza_Całość!G610,"")</f>
        <v/>
      </c>
      <c r="J610" s="42" t="str">
        <f t="shared" si="177"/>
        <v/>
      </c>
      <c r="K610" s="41" t="str">
        <f>IF($D610,Analiza_Całość!I610,"")</f>
        <v/>
      </c>
      <c r="L610" s="40" t="str">
        <f>IF($D610,Analiza_Całość!J610,"")</f>
        <v/>
      </c>
      <c r="M610" s="17" t="str">
        <f>IF($D610,Analiza_Całość!K610,"")</f>
        <v/>
      </c>
      <c r="N610" s="39" t="str">
        <f>IF($D610,Analiza_Całość!L610,"")</f>
        <v/>
      </c>
    </row>
    <row r="611" spans="2:14" x14ac:dyDescent="0.3">
      <c r="B611" s="21">
        <f>BETAW20T!B610</f>
        <v>43525</v>
      </c>
      <c r="C611" s="74">
        <f t="shared" si="174"/>
        <v>0</v>
      </c>
      <c r="D611" s="73">
        <f t="shared" si="175"/>
        <v>0</v>
      </c>
      <c r="E611" s="46" t="str">
        <f>IF($D611,IF($D612,Analiza_Całość!C611/Analiza_Całość!C612*E612,100),"")</f>
        <v/>
      </c>
      <c r="F611" s="45" t="str">
        <f>IF($D611,IF($D612,Analiza_Całość!D611/Analiza_Całość!D612*F612,100),"")</f>
        <v/>
      </c>
      <c r="G611" s="41" t="str">
        <f t="shared" si="176"/>
        <v/>
      </c>
      <c r="H611" s="44" t="str">
        <f>IF($C611,Analiza_Całość!F611,"")</f>
        <v/>
      </c>
      <c r="I611" s="43" t="str">
        <f>IF($C611,Analiza_Całość!G611,"")</f>
        <v/>
      </c>
      <c r="J611" s="42" t="str">
        <f t="shared" si="177"/>
        <v/>
      </c>
      <c r="K611" s="41" t="str">
        <f>IF($D611,Analiza_Całość!I611,"")</f>
        <v/>
      </c>
      <c r="L611" s="40" t="str">
        <f>IF($D611,Analiza_Całość!J611,"")</f>
        <v/>
      </c>
      <c r="M611" s="17" t="str">
        <f>IF($D611,Analiza_Całość!K611,"")</f>
        <v/>
      </c>
      <c r="N611" s="39" t="str">
        <f>IF($D611,Analiza_Całość!L611,"")</f>
        <v/>
      </c>
    </row>
    <row r="612" spans="2:14" x14ac:dyDescent="0.3">
      <c r="B612" s="21">
        <f>BETAW20T!B611</f>
        <v>43524</v>
      </c>
      <c r="C612" s="74">
        <f t="shared" si="174"/>
        <v>0</v>
      </c>
      <c r="D612" s="73">
        <f t="shared" si="175"/>
        <v>0</v>
      </c>
      <c r="E612" s="46" t="str">
        <f>IF($D612,IF($D613,Analiza_Całość!C612/Analiza_Całość!C613*E613,100),"")</f>
        <v/>
      </c>
      <c r="F612" s="45" t="str">
        <f>IF($D612,IF($D613,Analiza_Całość!D612/Analiza_Całość!D613*F613,100),"")</f>
        <v/>
      </c>
      <c r="G612" s="41" t="str">
        <f t="shared" si="176"/>
        <v/>
      </c>
      <c r="H612" s="44" t="str">
        <f>IF($C612,Analiza_Całość!F612,"")</f>
        <v/>
      </c>
      <c r="I612" s="43" t="str">
        <f>IF($C612,Analiza_Całość!G612,"")</f>
        <v/>
      </c>
      <c r="J612" s="42" t="str">
        <f t="shared" si="177"/>
        <v/>
      </c>
      <c r="K612" s="41" t="str">
        <f>IF($D612,Analiza_Całość!I612,"")</f>
        <v/>
      </c>
      <c r="L612" s="40" t="str">
        <f>IF($D612,Analiza_Całość!J612,"")</f>
        <v/>
      </c>
      <c r="M612" s="17" t="str">
        <f>IF($D612,Analiza_Całość!K612,"")</f>
        <v/>
      </c>
      <c r="N612" s="39" t="str">
        <f>IF($D612,Analiza_Całość!L612,"")</f>
        <v/>
      </c>
    </row>
    <row r="613" spans="2:14" x14ac:dyDescent="0.3">
      <c r="B613" s="21">
        <f>BETAW20T!B612</f>
        <v>43523</v>
      </c>
      <c r="C613" s="74">
        <f t="shared" si="174"/>
        <v>0</v>
      </c>
      <c r="D613" s="73">
        <f t="shared" si="175"/>
        <v>0</v>
      </c>
      <c r="E613" s="46" t="str">
        <f>IF($D613,IF($D614,Analiza_Całość!C613/Analiza_Całość!C614*E614,100),"")</f>
        <v/>
      </c>
      <c r="F613" s="45" t="str">
        <f>IF($D613,IF($D614,Analiza_Całość!D613/Analiza_Całość!D614*F614,100),"")</f>
        <v/>
      </c>
      <c r="G613" s="41" t="str">
        <f t="shared" si="176"/>
        <v/>
      </c>
      <c r="H613" s="44" t="str">
        <f>IF($C613,Analiza_Całość!F613,"")</f>
        <v/>
      </c>
      <c r="I613" s="43" t="str">
        <f>IF($C613,Analiza_Całość!G613,"")</f>
        <v/>
      </c>
      <c r="J613" s="42" t="str">
        <f t="shared" si="177"/>
        <v/>
      </c>
      <c r="K613" s="41" t="str">
        <f>IF($D613,Analiza_Całość!I613,"")</f>
        <v/>
      </c>
      <c r="L613" s="40" t="str">
        <f>IF($D613,Analiza_Całość!J613,"")</f>
        <v/>
      </c>
      <c r="M613" s="17" t="str">
        <f>IF($D613,Analiza_Całość!K613,"")</f>
        <v/>
      </c>
      <c r="N613" s="39" t="str">
        <f>IF($D613,Analiza_Całość!L613,"")</f>
        <v/>
      </c>
    </row>
    <row r="614" spans="2:14" x14ac:dyDescent="0.3">
      <c r="B614" s="21">
        <f>BETAW20T!B613</f>
        <v>43522</v>
      </c>
      <c r="C614" s="74">
        <f t="shared" si="174"/>
        <v>0</v>
      </c>
      <c r="D614" s="73">
        <f t="shared" si="175"/>
        <v>0</v>
      </c>
      <c r="E614" s="46" t="str">
        <f>IF($D614,IF($D615,Analiza_Całość!C614/Analiza_Całość!C615*E615,100),"")</f>
        <v/>
      </c>
      <c r="F614" s="45" t="str">
        <f>IF($D614,IF($D615,Analiza_Całość!D614/Analiza_Całość!D615*F615,100),"")</f>
        <v/>
      </c>
      <c r="G614" s="41" t="str">
        <f t="shared" si="176"/>
        <v/>
      </c>
      <c r="H614" s="44" t="str">
        <f>IF($C614,Analiza_Całość!F614,"")</f>
        <v/>
      </c>
      <c r="I614" s="43" t="str">
        <f>IF($C614,Analiza_Całość!G614,"")</f>
        <v/>
      </c>
      <c r="J614" s="42" t="str">
        <f t="shared" si="177"/>
        <v/>
      </c>
      <c r="K614" s="41" t="str">
        <f>IF($D614,Analiza_Całość!I614,"")</f>
        <v/>
      </c>
      <c r="L614" s="40" t="str">
        <f>IF($D614,Analiza_Całość!J614,"")</f>
        <v/>
      </c>
      <c r="M614" s="17" t="str">
        <f>IF($D614,Analiza_Całość!K614,"")</f>
        <v/>
      </c>
      <c r="N614" s="39" t="str">
        <f>IF($D614,Analiza_Całość!L614,"")</f>
        <v/>
      </c>
    </row>
    <row r="615" spans="2:14" x14ac:dyDescent="0.3">
      <c r="B615" s="21">
        <f>BETAW20T!B614</f>
        <v>43521</v>
      </c>
      <c r="C615" s="74">
        <f t="shared" si="174"/>
        <v>0</v>
      </c>
      <c r="D615" s="73">
        <f t="shared" si="175"/>
        <v>0</v>
      </c>
      <c r="E615" s="46" t="str">
        <f>IF($D615,IF($D616,Analiza_Całość!C615/Analiza_Całość!C616*E616,100),"")</f>
        <v/>
      </c>
      <c r="F615" s="45" t="str">
        <f>IF($D615,IF($D616,Analiza_Całość!D615/Analiza_Całość!D616*F616,100),"")</f>
        <v/>
      </c>
      <c r="G615" s="41" t="str">
        <f t="shared" si="176"/>
        <v/>
      </c>
      <c r="H615" s="44" t="str">
        <f>IF($C615,Analiza_Całość!F615,"")</f>
        <v/>
      </c>
      <c r="I615" s="43" t="str">
        <f>IF($C615,Analiza_Całość!G615,"")</f>
        <v/>
      </c>
      <c r="J615" s="42" t="str">
        <f t="shared" si="177"/>
        <v/>
      </c>
      <c r="K615" s="41" t="str">
        <f>IF($D615,Analiza_Całość!I615,"")</f>
        <v/>
      </c>
      <c r="L615" s="40" t="str">
        <f>IF($D615,Analiza_Całość!J615,"")</f>
        <v/>
      </c>
      <c r="M615" s="17" t="str">
        <f>IF($D615,Analiza_Całość!K615,"")</f>
        <v/>
      </c>
      <c r="N615" s="39" t="str">
        <f>IF($D615,Analiza_Całość!L615,"")</f>
        <v/>
      </c>
    </row>
    <row r="616" spans="2:14" x14ac:dyDescent="0.3">
      <c r="B616" s="21">
        <f>BETAW20T!B615</f>
        <v>43518</v>
      </c>
      <c r="C616" s="74">
        <f t="shared" si="174"/>
        <v>0</v>
      </c>
      <c r="D616" s="73">
        <f t="shared" si="175"/>
        <v>0</v>
      </c>
      <c r="E616" s="46" t="str">
        <f>IF($D616,IF($D617,Analiza_Całość!C616/Analiza_Całość!C617*E617,100),"")</f>
        <v/>
      </c>
      <c r="F616" s="45" t="str">
        <f>IF($D616,IF($D617,Analiza_Całość!D616/Analiza_Całość!D617*F617,100),"")</f>
        <v/>
      </c>
      <c r="G616" s="41" t="str">
        <f t="shared" si="176"/>
        <v/>
      </c>
      <c r="H616" s="44" t="str">
        <f>IF($C616,Analiza_Całość!F616,"")</f>
        <v/>
      </c>
      <c r="I616" s="43" t="str">
        <f>IF($C616,Analiza_Całość!G616,"")</f>
        <v/>
      </c>
      <c r="J616" s="42" t="str">
        <f t="shared" si="177"/>
        <v/>
      </c>
      <c r="K616" s="41" t="str">
        <f>IF($D616,Analiza_Całość!I616,"")</f>
        <v/>
      </c>
      <c r="L616" s="40" t="str">
        <f>IF($D616,Analiza_Całość!J616,"")</f>
        <v/>
      </c>
      <c r="M616" s="17" t="str">
        <f>IF($D616,Analiza_Całość!K616,"")</f>
        <v/>
      </c>
      <c r="N616" s="39" t="str">
        <f>IF($D616,Analiza_Całość!L616,"")</f>
        <v/>
      </c>
    </row>
    <row r="617" spans="2:14" x14ac:dyDescent="0.3">
      <c r="B617" s="21">
        <f>BETAW20T!B616</f>
        <v>43517</v>
      </c>
      <c r="C617" s="74">
        <f t="shared" si="174"/>
        <v>0</v>
      </c>
      <c r="D617" s="73">
        <f t="shared" si="175"/>
        <v>0</v>
      </c>
      <c r="E617" s="46" t="str">
        <f>IF($D617,IF($D618,Analiza_Całość!C617/Analiza_Całość!C618*E618,100),"")</f>
        <v/>
      </c>
      <c r="F617" s="45" t="str">
        <f>IF($D617,IF($D618,Analiza_Całość!D617/Analiza_Całość!D618*F618,100),"")</f>
        <v/>
      </c>
      <c r="G617" s="41" t="str">
        <f t="shared" si="176"/>
        <v/>
      </c>
      <c r="H617" s="44" t="str">
        <f>IF($C617,Analiza_Całość!F617,"")</f>
        <v/>
      </c>
      <c r="I617" s="43" t="str">
        <f>IF($C617,Analiza_Całość!G617,"")</f>
        <v/>
      </c>
      <c r="J617" s="42" t="str">
        <f t="shared" si="177"/>
        <v/>
      </c>
      <c r="K617" s="41" t="str">
        <f>IF($D617,Analiza_Całość!I617,"")</f>
        <v/>
      </c>
      <c r="L617" s="40" t="str">
        <f>IF($D617,Analiza_Całość!J617,"")</f>
        <v/>
      </c>
      <c r="M617" s="17" t="str">
        <f>IF($D617,Analiza_Całość!K617,"")</f>
        <v/>
      </c>
      <c r="N617" s="39" t="str">
        <f>IF($D617,Analiza_Całość!L617,"")</f>
        <v/>
      </c>
    </row>
    <row r="618" spans="2:14" x14ac:dyDescent="0.3">
      <c r="B618" s="21">
        <f>BETAW20T!B617</f>
        <v>43516</v>
      </c>
      <c r="C618" s="74">
        <f t="shared" si="174"/>
        <v>0</v>
      </c>
      <c r="D618" s="73">
        <f t="shared" si="175"/>
        <v>0</v>
      </c>
      <c r="E618" s="46" t="str">
        <f>IF($D618,IF($D619,Analiza_Całość!C618/Analiza_Całość!C619*E619,100),"")</f>
        <v/>
      </c>
      <c r="F618" s="45" t="str">
        <f>IF($D618,IF($D619,Analiza_Całość!D618/Analiza_Całość!D619*F619,100),"")</f>
        <v/>
      </c>
      <c r="G618" s="41" t="str">
        <f t="shared" si="176"/>
        <v/>
      </c>
      <c r="H618" s="44" t="str">
        <f>IF($C618,Analiza_Całość!F618,"")</f>
        <v/>
      </c>
      <c r="I618" s="43" t="str">
        <f>IF($C618,Analiza_Całość!G618,"")</f>
        <v/>
      </c>
      <c r="J618" s="42" t="str">
        <f t="shared" si="177"/>
        <v/>
      </c>
      <c r="K618" s="41" t="str">
        <f>IF($D618,Analiza_Całość!I618,"")</f>
        <v/>
      </c>
      <c r="L618" s="40" t="str">
        <f>IF($D618,Analiza_Całość!J618,"")</f>
        <v/>
      </c>
      <c r="M618" s="17" t="str">
        <f>IF($D618,Analiza_Całość!K618,"")</f>
        <v/>
      </c>
      <c r="N618" s="39" t="str">
        <f>IF($D618,Analiza_Całość!L618,"")</f>
        <v/>
      </c>
    </row>
    <row r="619" spans="2:14" x14ac:dyDescent="0.3">
      <c r="B619" s="21">
        <f>BETAW20T!B618</f>
        <v>43515</v>
      </c>
      <c r="C619" s="74">
        <f t="shared" si="174"/>
        <v>0</v>
      </c>
      <c r="D619" s="73">
        <f t="shared" si="175"/>
        <v>0</v>
      </c>
      <c r="E619" s="46" t="str">
        <f>IF($D619,IF($D620,Analiza_Całość!C619/Analiza_Całość!C620*E620,100),"")</f>
        <v/>
      </c>
      <c r="F619" s="45" t="str">
        <f>IF($D619,IF($D620,Analiza_Całość!D619/Analiza_Całość!D620*F620,100),"")</f>
        <v/>
      </c>
      <c r="G619" s="41" t="str">
        <f t="shared" si="176"/>
        <v/>
      </c>
      <c r="H619" s="44" t="str">
        <f>IF($C619,Analiza_Całość!F619,"")</f>
        <v/>
      </c>
      <c r="I619" s="43" t="str">
        <f>IF($C619,Analiza_Całość!G619,"")</f>
        <v/>
      </c>
      <c r="J619" s="42" t="str">
        <f t="shared" si="177"/>
        <v/>
      </c>
      <c r="K619" s="41" t="str">
        <f>IF($D619,Analiza_Całość!I619,"")</f>
        <v/>
      </c>
      <c r="L619" s="40" t="str">
        <f>IF($D619,Analiza_Całość!J619,"")</f>
        <v/>
      </c>
      <c r="M619" s="17" t="str">
        <f>IF($D619,Analiza_Całość!K619,"")</f>
        <v/>
      </c>
      <c r="N619" s="39" t="str">
        <f>IF($D619,Analiza_Całość!L619,"")</f>
        <v/>
      </c>
    </row>
    <row r="620" spans="2:14" x14ac:dyDescent="0.3">
      <c r="B620" s="21">
        <f>BETAW20T!B619</f>
        <v>43514</v>
      </c>
      <c r="C620" s="74">
        <f t="shared" si="174"/>
        <v>0</v>
      </c>
      <c r="D620" s="73">
        <f t="shared" si="175"/>
        <v>0</v>
      </c>
      <c r="E620" s="46" t="str">
        <f>IF($D620,IF($D621,Analiza_Całość!C620/Analiza_Całość!C621*E621,100),"")</f>
        <v/>
      </c>
      <c r="F620" s="45" t="str">
        <f>IF($D620,IF($D621,Analiza_Całość!D620/Analiza_Całość!D621*F621,100),"")</f>
        <v/>
      </c>
      <c r="G620" s="41" t="str">
        <f t="shared" si="176"/>
        <v/>
      </c>
      <c r="H620" s="44" t="str">
        <f>IF($C620,Analiza_Całość!F620,"")</f>
        <v/>
      </c>
      <c r="I620" s="43" t="str">
        <f>IF($C620,Analiza_Całość!G620,"")</f>
        <v/>
      </c>
      <c r="J620" s="42" t="str">
        <f t="shared" si="177"/>
        <v/>
      </c>
      <c r="K620" s="41" t="str">
        <f>IF($D620,Analiza_Całość!I620,"")</f>
        <v/>
      </c>
      <c r="L620" s="40" t="str">
        <f>IF($D620,Analiza_Całość!J620,"")</f>
        <v/>
      </c>
      <c r="M620" s="17" t="str">
        <f>IF($D620,Analiza_Całość!K620,"")</f>
        <v/>
      </c>
      <c r="N620" s="39" t="str">
        <f>IF($D620,Analiza_Całość!L620,"")</f>
        <v/>
      </c>
    </row>
    <row r="621" spans="2:14" x14ac:dyDescent="0.3">
      <c r="B621" s="21">
        <f>BETAW20T!B620</f>
        <v>43511</v>
      </c>
      <c r="C621" s="74">
        <f t="shared" si="174"/>
        <v>0</v>
      </c>
      <c r="D621" s="73">
        <f t="shared" si="175"/>
        <v>0</v>
      </c>
      <c r="E621" s="46" t="str">
        <f>IF($D621,IF($D622,Analiza_Całość!C621/Analiza_Całość!C622*E622,100),"")</f>
        <v/>
      </c>
      <c r="F621" s="45" t="str">
        <f>IF($D621,IF($D622,Analiza_Całość!D621/Analiza_Całość!D622*F622,100),"")</f>
        <v/>
      </c>
      <c r="G621" s="41" t="str">
        <f t="shared" si="176"/>
        <v/>
      </c>
      <c r="H621" s="44" t="str">
        <f>IF($C621,Analiza_Całość!F621,"")</f>
        <v/>
      </c>
      <c r="I621" s="43" t="str">
        <f>IF($C621,Analiza_Całość!G621,"")</f>
        <v/>
      </c>
      <c r="J621" s="42" t="str">
        <f t="shared" si="177"/>
        <v/>
      </c>
      <c r="K621" s="41" t="str">
        <f>IF($D621,Analiza_Całość!I621,"")</f>
        <v/>
      </c>
      <c r="L621" s="40" t="str">
        <f>IF($D621,Analiza_Całość!J621,"")</f>
        <v/>
      </c>
      <c r="M621" s="17" t="str">
        <f>IF($D621,Analiza_Całość!K621,"")</f>
        <v/>
      </c>
      <c r="N621" s="39" t="str">
        <f>IF($D621,Analiza_Całość!L621,"")</f>
        <v/>
      </c>
    </row>
    <row r="622" spans="2:14" x14ac:dyDescent="0.3">
      <c r="B622" s="21">
        <f>BETAW20T!B621</f>
        <v>43510</v>
      </c>
      <c r="C622" s="74">
        <f t="shared" si="174"/>
        <v>0</v>
      </c>
      <c r="D622" s="73">
        <f t="shared" si="175"/>
        <v>0</v>
      </c>
      <c r="E622" s="46" t="str">
        <f>IF($D622,IF($D623,Analiza_Całość!C622/Analiza_Całość!C623*E623,100),"")</f>
        <v/>
      </c>
      <c r="F622" s="45" t="str">
        <f>IF($D622,IF($D623,Analiza_Całość!D622/Analiza_Całość!D623*F623,100),"")</f>
        <v/>
      </c>
      <c r="G622" s="41" t="str">
        <f t="shared" si="176"/>
        <v/>
      </c>
      <c r="H622" s="44" t="str">
        <f>IF($C622,Analiza_Całość!F622,"")</f>
        <v/>
      </c>
      <c r="I622" s="43" t="str">
        <f>IF($C622,Analiza_Całość!G622,"")</f>
        <v/>
      </c>
      <c r="J622" s="42" t="str">
        <f t="shared" si="177"/>
        <v/>
      </c>
      <c r="K622" s="41" t="str">
        <f>IF($D622,Analiza_Całość!I622,"")</f>
        <v/>
      </c>
      <c r="L622" s="40" t="str">
        <f>IF($D622,Analiza_Całość!J622,"")</f>
        <v/>
      </c>
      <c r="M622" s="17" t="str">
        <f>IF($D622,Analiza_Całość!K622,"")</f>
        <v/>
      </c>
      <c r="N622" s="39" t="str">
        <f>IF($D622,Analiza_Całość!L622,"")</f>
        <v/>
      </c>
    </row>
    <row r="623" spans="2:14" x14ac:dyDescent="0.3">
      <c r="B623" s="21">
        <f>BETAW20T!B622</f>
        <v>43509</v>
      </c>
      <c r="C623" s="74">
        <f t="shared" si="174"/>
        <v>0</v>
      </c>
      <c r="D623" s="73">
        <f t="shared" si="175"/>
        <v>0</v>
      </c>
      <c r="E623" s="46" t="str">
        <f>IF($D623,IF($D624,Analiza_Całość!C623/Analiza_Całość!C624*E624,100),"")</f>
        <v/>
      </c>
      <c r="F623" s="45" t="str">
        <f>IF($D623,IF($D624,Analiza_Całość!D623/Analiza_Całość!D624*F624,100),"")</f>
        <v/>
      </c>
      <c r="G623" s="41" t="str">
        <f t="shared" si="176"/>
        <v/>
      </c>
      <c r="H623" s="44" t="str">
        <f>IF($C623,Analiza_Całość!F623,"")</f>
        <v/>
      </c>
      <c r="I623" s="43" t="str">
        <f>IF($C623,Analiza_Całość!G623,"")</f>
        <v/>
      </c>
      <c r="J623" s="42" t="str">
        <f t="shared" si="177"/>
        <v/>
      </c>
      <c r="K623" s="41" t="str">
        <f>IF($D623,Analiza_Całość!I623,"")</f>
        <v/>
      </c>
      <c r="L623" s="40" t="str">
        <f>IF($D623,Analiza_Całość!J623,"")</f>
        <v/>
      </c>
      <c r="M623" s="17" t="str">
        <f>IF($D623,Analiza_Całość!K623,"")</f>
        <v/>
      </c>
      <c r="N623" s="39" t="str">
        <f>IF($D623,Analiza_Całość!L623,"")</f>
        <v/>
      </c>
    </row>
    <row r="624" spans="2:14" x14ac:dyDescent="0.3">
      <c r="B624" s="21">
        <f>BETAW20T!B623</f>
        <v>43508</v>
      </c>
      <c r="C624" s="74">
        <f t="shared" si="174"/>
        <v>0</v>
      </c>
      <c r="D624" s="73">
        <f t="shared" si="175"/>
        <v>0</v>
      </c>
      <c r="E624" s="46" t="str">
        <f>IF($D624,IF($D625,Analiza_Całość!C624/Analiza_Całość!C625*E625,100),"")</f>
        <v/>
      </c>
      <c r="F624" s="45" t="str">
        <f>IF($D624,IF($D625,Analiza_Całość!D624/Analiza_Całość!D625*F625,100),"")</f>
        <v/>
      </c>
      <c r="G624" s="41" t="str">
        <f t="shared" si="176"/>
        <v/>
      </c>
      <c r="H624" s="44" t="str">
        <f>IF($C624,Analiza_Całość!F624,"")</f>
        <v/>
      </c>
      <c r="I624" s="43" t="str">
        <f>IF($C624,Analiza_Całość!G624,"")</f>
        <v/>
      </c>
      <c r="J624" s="42" t="str">
        <f t="shared" si="177"/>
        <v/>
      </c>
      <c r="K624" s="41" t="str">
        <f>IF($D624,Analiza_Całość!I624,"")</f>
        <v/>
      </c>
      <c r="L624" s="40" t="str">
        <f>IF($D624,Analiza_Całość!J624,"")</f>
        <v/>
      </c>
      <c r="M624" s="17" t="str">
        <f>IF($D624,Analiza_Całość!K624,"")</f>
        <v/>
      </c>
      <c r="N624" s="39" t="str">
        <f>IF($D624,Analiza_Całość!L624,"")</f>
        <v/>
      </c>
    </row>
    <row r="625" spans="2:14" x14ac:dyDescent="0.3">
      <c r="B625" s="21">
        <f>BETAW20T!B624</f>
        <v>43507</v>
      </c>
      <c r="C625" s="74">
        <f t="shared" si="174"/>
        <v>0</v>
      </c>
      <c r="D625" s="73">
        <f t="shared" si="175"/>
        <v>0</v>
      </c>
      <c r="E625" s="46" t="str">
        <f>IF($D625,IF($D626,Analiza_Całość!C625/Analiza_Całość!C626*E626,100),"")</f>
        <v/>
      </c>
      <c r="F625" s="45" t="str">
        <f>IF($D625,IF($D626,Analiza_Całość!D625/Analiza_Całość!D626*F626,100),"")</f>
        <v/>
      </c>
      <c r="G625" s="41" t="str">
        <f t="shared" si="176"/>
        <v/>
      </c>
      <c r="H625" s="44" t="str">
        <f>IF($C625,Analiza_Całość!F625,"")</f>
        <v/>
      </c>
      <c r="I625" s="43" t="str">
        <f>IF($C625,Analiza_Całość!G625,"")</f>
        <v/>
      </c>
      <c r="J625" s="42" t="str">
        <f t="shared" si="177"/>
        <v/>
      </c>
      <c r="K625" s="41" t="str">
        <f>IF($D625,Analiza_Całość!I625,"")</f>
        <v/>
      </c>
      <c r="L625" s="40" t="str">
        <f>IF($D625,Analiza_Całość!J625,"")</f>
        <v/>
      </c>
      <c r="M625" s="17" t="str">
        <f>IF($D625,Analiza_Całość!K625,"")</f>
        <v/>
      </c>
      <c r="N625" s="39" t="str">
        <f>IF($D625,Analiza_Całość!L625,"")</f>
        <v/>
      </c>
    </row>
    <row r="626" spans="2:14" x14ac:dyDescent="0.3">
      <c r="B626" s="21">
        <f>BETAW20T!B625</f>
        <v>43504</v>
      </c>
      <c r="C626" s="74">
        <f t="shared" si="174"/>
        <v>0</v>
      </c>
      <c r="D626" s="73">
        <f t="shared" si="175"/>
        <v>0</v>
      </c>
      <c r="E626" s="46" t="str">
        <f>IF($D626,IF($D627,Analiza_Całość!C626/Analiza_Całość!C627*E627,100),"")</f>
        <v/>
      </c>
      <c r="F626" s="45" t="str">
        <f>IF($D626,IF($D627,Analiza_Całość!D626/Analiza_Całość!D627*F627,100),"")</f>
        <v/>
      </c>
      <c r="G626" s="41" t="str">
        <f t="shared" si="176"/>
        <v/>
      </c>
      <c r="H626" s="44" t="str">
        <f>IF($C626,Analiza_Całość!F626,"")</f>
        <v/>
      </c>
      <c r="I626" s="43" t="str">
        <f>IF($C626,Analiza_Całość!G626,"")</f>
        <v/>
      </c>
      <c r="J626" s="42" t="str">
        <f t="shared" si="177"/>
        <v/>
      </c>
      <c r="K626" s="41" t="str">
        <f>IF($D626,Analiza_Całość!I626,"")</f>
        <v/>
      </c>
      <c r="L626" s="40" t="str">
        <f>IF($D626,Analiza_Całość!J626,"")</f>
        <v/>
      </c>
      <c r="M626" s="17" t="str">
        <f>IF($D626,Analiza_Całość!K626,"")</f>
        <v/>
      </c>
      <c r="N626" s="39" t="str">
        <f>IF($D626,Analiza_Całość!L626,"")</f>
        <v/>
      </c>
    </row>
    <row r="627" spans="2:14" x14ac:dyDescent="0.3">
      <c r="B627" s="21">
        <f>BETAW20T!B626</f>
        <v>43503</v>
      </c>
      <c r="C627" s="74">
        <f t="shared" si="174"/>
        <v>0</v>
      </c>
      <c r="D627" s="73">
        <f t="shared" si="175"/>
        <v>0</v>
      </c>
      <c r="E627" s="46" t="str">
        <f>IF($D627,IF($D628,Analiza_Całość!C627/Analiza_Całość!C628*E628,100),"")</f>
        <v/>
      </c>
      <c r="F627" s="45" t="str">
        <f>IF($D627,IF($D628,Analiza_Całość!D627/Analiza_Całość!D628*F628,100),"")</f>
        <v/>
      </c>
      <c r="G627" s="41" t="str">
        <f t="shared" si="176"/>
        <v/>
      </c>
      <c r="H627" s="44" t="str">
        <f>IF($C627,Analiza_Całość!F627,"")</f>
        <v/>
      </c>
      <c r="I627" s="43" t="str">
        <f>IF($C627,Analiza_Całość!G627,"")</f>
        <v/>
      </c>
      <c r="J627" s="42" t="str">
        <f t="shared" si="177"/>
        <v/>
      </c>
      <c r="K627" s="41" t="str">
        <f>IF($D627,Analiza_Całość!I627,"")</f>
        <v/>
      </c>
      <c r="L627" s="40" t="str">
        <f>IF($D627,Analiza_Całość!J627,"")</f>
        <v/>
      </c>
      <c r="M627" s="17" t="str">
        <f>IF($D627,Analiza_Całość!K627,"")</f>
        <v/>
      </c>
      <c r="N627" s="39" t="str">
        <f>IF($D627,Analiza_Całość!L627,"")</f>
        <v/>
      </c>
    </row>
    <row r="628" spans="2:14" x14ac:dyDescent="0.3">
      <c r="B628" s="21">
        <f>BETAW20T!B627</f>
        <v>43502</v>
      </c>
      <c r="C628" s="74">
        <f t="shared" si="174"/>
        <v>0</v>
      </c>
      <c r="D628" s="73">
        <f t="shared" si="175"/>
        <v>0</v>
      </c>
      <c r="E628" s="46" t="str">
        <f>IF($D628,IF($D629,Analiza_Całość!C628/Analiza_Całość!C629*E629,100),"")</f>
        <v/>
      </c>
      <c r="F628" s="45" t="str">
        <f>IF($D628,IF($D629,Analiza_Całość!D628/Analiza_Całość!D629*F629,100),"")</f>
        <v/>
      </c>
      <c r="G628" s="41" t="str">
        <f t="shared" si="176"/>
        <v/>
      </c>
      <c r="H628" s="44" t="str">
        <f>IF($C628,Analiza_Całość!F628,"")</f>
        <v/>
      </c>
      <c r="I628" s="43" t="str">
        <f>IF($C628,Analiza_Całość!G628,"")</f>
        <v/>
      </c>
      <c r="J628" s="42" t="str">
        <f t="shared" si="177"/>
        <v/>
      </c>
      <c r="K628" s="41" t="str">
        <f>IF($D628,Analiza_Całość!I628,"")</f>
        <v/>
      </c>
      <c r="L628" s="40" t="str">
        <f>IF($D628,Analiza_Całość!J628,"")</f>
        <v/>
      </c>
      <c r="M628" s="17" t="str">
        <f>IF($D628,Analiza_Całość!K628,"")</f>
        <v/>
      </c>
      <c r="N628" s="39" t="str">
        <f>IF($D628,Analiza_Całość!L628,"")</f>
        <v/>
      </c>
    </row>
    <row r="629" spans="2:14" x14ac:dyDescent="0.3">
      <c r="B629" s="21">
        <f>BETAW20T!B628</f>
        <v>43501</v>
      </c>
      <c r="C629" s="74">
        <f t="shared" si="174"/>
        <v>0</v>
      </c>
      <c r="D629" s="73">
        <f t="shared" si="175"/>
        <v>0</v>
      </c>
      <c r="E629" s="46" t="str">
        <f>IF($D629,IF($D630,Analiza_Całość!C629/Analiza_Całość!C630*E630,100),"")</f>
        <v/>
      </c>
      <c r="F629" s="45" t="str">
        <f>IF($D629,IF($D630,Analiza_Całość!D629/Analiza_Całość!D630*F630,100),"")</f>
        <v/>
      </c>
      <c r="G629" s="41" t="str">
        <f t="shared" si="176"/>
        <v/>
      </c>
      <c r="H629" s="44" t="str">
        <f>IF($C629,Analiza_Całość!F629,"")</f>
        <v/>
      </c>
      <c r="I629" s="43" t="str">
        <f>IF($C629,Analiza_Całość!G629,"")</f>
        <v/>
      </c>
      <c r="J629" s="42" t="str">
        <f t="shared" si="177"/>
        <v/>
      </c>
      <c r="K629" s="41" t="str">
        <f>IF($D629,Analiza_Całość!I629,"")</f>
        <v/>
      </c>
      <c r="L629" s="40" t="str">
        <f>IF($D629,Analiza_Całość!J629,"")</f>
        <v/>
      </c>
      <c r="M629" s="17" t="str">
        <f>IF($D629,Analiza_Całość!K629,"")</f>
        <v/>
      </c>
      <c r="N629" s="39" t="str">
        <f>IF($D629,Analiza_Całość!L629,"")</f>
        <v/>
      </c>
    </row>
    <row r="630" spans="2:14" x14ac:dyDescent="0.3">
      <c r="B630" s="21">
        <f>BETAW20T!B629</f>
        <v>43500</v>
      </c>
      <c r="C630" s="74">
        <f t="shared" si="174"/>
        <v>0</v>
      </c>
      <c r="D630" s="73">
        <f t="shared" si="175"/>
        <v>0</v>
      </c>
      <c r="E630" s="46" t="str">
        <f>IF($D630,IF($D631,Analiza_Całość!C630/Analiza_Całość!C631*E631,100),"")</f>
        <v/>
      </c>
      <c r="F630" s="45" t="str">
        <f>IF($D630,IF($D631,Analiza_Całość!D630/Analiza_Całość!D631*F631,100),"")</f>
        <v/>
      </c>
      <c r="G630" s="41" t="str">
        <f t="shared" si="176"/>
        <v/>
      </c>
      <c r="H630" s="44" t="str">
        <f>IF($C630,Analiza_Całość!F630,"")</f>
        <v/>
      </c>
      <c r="I630" s="43" t="str">
        <f>IF($C630,Analiza_Całość!G630,"")</f>
        <v/>
      </c>
      <c r="J630" s="42" t="str">
        <f t="shared" si="177"/>
        <v/>
      </c>
      <c r="K630" s="41" t="str">
        <f>IF($D630,Analiza_Całość!I630,"")</f>
        <v/>
      </c>
      <c r="L630" s="40" t="str">
        <f>IF($D630,Analiza_Całość!J630,"")</f>
        <v/>
      </c>
      <c r="M630" s="17" t="str">
        <f>IF($D630,Analiza_Całość!K630,"")</f>
        <v/>
      </c>
      <c r="N630" s="39" t="str">
        <f>IF($D630,Analiza_Całość!L630,"")</f>
        <v/>
      </c>
    </row>
    <row r="631" spans="2:14" x14ac:dyDescent="0.3">
      <c r="B631" s="21">
        <f>BETAW20T!B630</f>
        <v>43497</v>
      </c>
      <c r="C631" s="74">
        <f t="shared" si="174"/>
        <v>0</v>
      </c>
      <c r="D631" s="73">
        <f t="shared" si="175"/>
        <v>0</v>
      </c>
      <c r="E631" s="46" t="str">
        <f>IF($D631,IF($D632,Analiza_Całość!C631/Analiza_Całość!C632*E632,100),"")</f>
        <v/>
      </c>
      <c r="F631" s="45" t="str">
        <f>IF($D631,IF($D632,Analiza_Całość!D631/Analiza_Całość!D632*F632,100),"")</f>
        <v/>
      </c>
      <c r="G631" s="41" t="str">
        <f t="shared" si="176"/>
        <v/>
      </c>
      <c r="H631" s="44" t="str">
        <f>IF($C631,Analiza_Całość!F631,"")</f>
        <v/>
      </c>
      <c r="I631" s="43" t="str">
        <f>IF($C631,Analiza_Całość!G631,"")</f>
        <v/>
      </c>
      <c r="J631" s="42" t="str">
        <f t="shared" si="177"/>
        <v/>
      </c>
      <c r="K631" s="41" t="str">
        <f>IF($D631,Analiza_Całość!I631,"")</f>
        <v/>
      </c>
      <c r="L631" s="40" t="str">
        <f>IF($D631,Analiza_Całość!J631,"")</f>
        <v/>
      </c>
      <c r="M631" s="17" t="str">
        <f>IF($D631,Analiza_Całość!K631,"")</f>
        <v/>
      </c>
      <c r="N631" s="39" t="str">
        <f>IF($D631,Analiza_Całość!L631,"")</f>
        <v/>
      </c>
    </row>
    <row r="632" spans="2:14" x14ac:dyDescent="0.3">
      <c r="B632" s="21">
        <f>BETAW20T!B631</f>
        <v>43496</v>
      </c>
      <c r="C632" s="74">
        <f t="shared" si="174"/>
        <v>0</v>
      </c>
      <c r="D632" s="73">
        <f t="shared" si="175"/>
        <v>0</v>
      </c>
      <c r="E632" s="46" t="str">
        <f>IF($D632,IF($D633,Analiza_Całość!C632/Analiza_Całość!C633*E633,100),"")</f>
        <v/>
      </c>
      <c r="F632" s="45" t="str">
        <f>IF($D632,IF($D633,Analiza_Całość!D632/Analiza_Całość!D633*F633,100),"")</f>
        <v/>
      </c>
      <c r="G632" s="41" t="str">
        <f t="shared" si="176"/>
        <v/>
      </c>
      <c r="H632" s="44" t="str">
        <f>IF($C632,Analiza_Całość!F632,"")</f>
        <v/>
      </c>
      <c r="I632" s="43" t="str">
        <f>IF($C632,Analiza_Całość!G632,"")</f>
        <v/>
      </c>
      <c r="J632" s="42" t="str">
        <f t="shared" si="177"/>
        <v/>
      </c>
      <c r="K632" s="41" t="str">
        <f>IF($D632,Analiza_Całość!I632,"")</f>
        <v/>
      </c>
      <c r="L632" s="40" t="str">
        <f>IF($D632,Analiza_Całość!J632,"")</f>
        <v/>
      </c>
      <c r="M632" s="17" t="str">
        <f>IF($D632,Analiza_Całość!K632,"")</f>
        <v/>
      </c>
      <c r="N632" s="39" t="str">
        <f>IF($D632,Analiza_Całość!L632,"")</f>
        <v/>
      </c>
    </row>
    <row r="633" spans="2:14" x14ac:dyDescent="0.3">
      <c r="B633" s="21">
        <f>BETAW20T!B632</f>
        <v>43495</v>
      </c>
      <c r="C633" s="74">
        <f t="shared" si="174"/>
        <v>0</v>
      </c>
      <c r="D633" s="73">
        <f t="shared" si="175"/>
        <v>0</v>
      </c>
      <c r="E633" s="46" t="str">
        <f>IF($D633,IF($D634,Analiza_Całość!C633/Analiza_Całość!C634*E634,100),"")</f>
        <v/>
      </c>
      <c r="F633" s="45" t="str">
        <f>IF($D633,IF($D634,Analiza_Całość!D633/Analiza_Całość!D634*F634,100),"")</f>
        <v/>
      </c>
      <c r="G633" s="41" t="str">
        <f t="shared" si="176"/>
        <v/>
      </c>
      <c r="H633" s="44" t="str">
        <f>IF($C633,Analiza_Całość!F633,"")</f>
        <v/>
      </c>
      <c r="I633" s="43" t="str">
        <f>IF($C633,Analiza_Całość!G633,"")</f>
        <v/>
      </c>
      <c r="J633" s="42" t="str">
        <f t="shared" si="177"/>
        <v/>
      </c>
      <c r="K633" s="41" t="str">
        <f>IF($D633,Analiza_Całość!I633,"")</f>
        <v/>
      </c>
      <c r="L633" s="40" t="str">
        <f>IF($D633,Analiza_Całość!J633,"")</f>
        <v/>
      </c>
      <c r="M633" s="17" t="str">
        <f>IF($D633,Analiza_Całość!K633,"")</f>
        <v/>
      </c>
      <c r="N633" s="39" t="str">
        <f>IF($D633,Analiza_Całość!L633,"")</f>
        <v/>
      </c>
    </row>
    <row r="634" spans="2:14" x14ac:dyDescent="0.3">
      <c r="B634" s="21">
        <f>BETAW20T!B633</f>
        <v>43494</v>
      </c>
      <c r="C634" s="74">
        <f t="shared" si="174"/>
        <v>0</v>
      </c>
      <c r="D634" s="73">
        <f t="shared" si="175"/>
        <v>0</v>
      </c>
      <c r="E634" s="46" t="str">
        <f>IF($D634,IF($D635,Analiza_Całość!C634/Analiza_Całość!C635*E635,100),"")</f>
        <v/>
      </c>
      <c r="F634" s="45" t="str">
        <f>IF($D634,IF($D635,Analiza_Całość!D634/Analiza_Całość!D635*F635,100),"")</f>
        <v/>
      </c>
      <c r="G634" s="41" t="str">
        <f t="shared" si="176"/>
        <v/>
      </c>
      <c r="H634" s="44" t="str">
        <f>IF($C634,Analiza_Całość!F634,"")</f>
        <v/>
      </c>
      <c r="I634" s="43" t="str">
        <f>IF($C634,Analiza_Całość!G634,"")</f>
        <v/>
      </c>
      <c r="J634" s="42" t="str">
        <f t="shared" si="177"/>
        <v/>
      </c>
      <c r="K634" s="41" t="str">
        <f>IF($D634,Analiza_Całość!I634,"")</f>
        <v/>
      </c>
      <c r="L634" s="40" t="str">
        <f>IF($D634,Analiza_Całość!J634,"")</f>
        <v/>
      </c>
      <c r="M634" s="17" t="str">
        <f>IF($D634,Analiza_Całość!K634,"")</f>
        <v/>
      </c>
      <c r="N634" s="39" t="str">
        <f>IF($D634,Analiza_Całość!L634,"")</f>
        <v/>
      </c>
    </row>
    <row r="635" spans="2:14" x14ac:dyDescent="0.3">
      <c r="B635" s="21">
        <f>BETAW20T!B634</f>
        <v>43493</v>
      </c>
      <c r="C635" s="74">
        <f t="shared" si="174"/>
        <v>0</v>
      </c>
      <c r="D635" s="73">
        <f t="shared" si="175"/>
        <v>0</v>
      </c>
      <c r="E635" s="46" t="str">
        <f>IF($D635,IF($D636,Analiza_Całość!C635/Analiza_Całość!C636*E636,100),"")</f>
        <v/>
      </c>
      <c r="F635" s="45" t="str">
        <f>IF($D635,IF($D636,Analiza_Całość!D635/Analiza_Całość!D636*F636,100),"")</f>
        <v/>
      </c>
      <c r="G635" s="41" t="str">
        <f t="shared" si="176"/>
        <v/>
      </c>
      <c r="H635" s="44" t="str">
        <f>IF($C635,Analiza_Całość!F635,"")</f>
        <v/>
      </c>
      <c r="I635" s="43" t="str">
        <f>IF($C635,Analiza_Całość!G635,"")</f>
        <v/>
      </c>
      <c r="J635" s="42" t="str">
        <f t="shared" si="177"/>
        <v/>
      </c>
      <c r="K635" s="41" t="str">
        <f>IF($D635,Analiza_Całość!I635,"")</f>
        <v/>
      </c>
      <c r="L635" s="40" t="str">
        <f>IF($D635,Analiza_Całość!J635,"")</f>
        <v/>
      </c>
      <c r="M635" s="17" t="str">
        <f>IF($D635,Analiza_Całość!K635,"")</f>
        <v/>
      </c>
      <c r="N635" s="39" t="str">
        <f>IF($D635,Analiza_Całość!L635,"")</f>
        <v/>
      </c>
    </row>
    <row r="636" spans="2:14" x14ac:dyDescent="0.3">
      <c r="B636" s="21">
        <f>BETAW20T!B635</f>
        <v>43490</v>
      </c>
      <c r="C636" s="74">
        <f t="shared" si="174"/>
        <v>0</v>
      </c>
      <c r="D636" s="73">
        <f t="shared" si="175"/>
        <v>0</v>
      </c>
      <c r="E636" s="46" t="str">
        <f>IF($D636,IF($D637,Analiza_Całość!C636/Analiza_Całość!C637*E637,100),"")</f>
        <v/>
      </c>
      <c r="F636" s="45" t="str">
        <f>IF($D636,IF($D637,Analiza_Całość!D636/Analiza_Całość!D637*F637,100),"")</f>
        <v/>
      </c>
      <c r="G636" s="41" t="str">
        <f t="shared" si="176"/>
        <v/>
      </c>
      <c r="H636" s="44" t="str">
        <f>IF($C636,Analiza_Całość!F636,"")</f>
        <v/>
      </c>
      <c r="I636" s="43" t="str">
        <f>IF($C636,Analiza_Całość!G636,"")</f>
        <v/>
      </c>
      <c r="J636" s="42" t="str">
        <f t="shared" si="177"/>
        <v/>
      </c>
      <c r="K636" s="41" t="str">
        <f>IF($D636,Analiza_Całość!I636,"")</f>
        <v/>
      </c>
      <c r="L636" s="40" t="str">
        <f>IF($D636,Analiza_Całość!J636,"")</f>
        <v/>
      </c>
      <c r="M636" s="17" t="str">
        <f>IF($D636,Analiza_Całość!K636,"")</f>
        <v/>
      </c>
      <c r="N636" s="39" t="str">
        <f>IF($D636,Analiza_Całość!L636,"")</f>
        <v/>
      </c>
    </row>
    <row r="637" spans="2:14" x14ac:dyDescent="0.3">
      <c r="B637" s="21">
        <f>BETAW20T!B636</f>
        <v>43489</v>
      </c>
      <c r="C637" s="74">
        <f t="shared" si="174"/>
        <v>0</v>
      </c>
      <c r="D637" s="73">
        <f t="shared" si="175"/>
        <v>0</v>
      </c>
      <c r="E637" s="46" t="str">
        <f>IF($D637,IF($D638,Analiza_Całość!C637/Analiza_Całość!C638*E638,100),"")</f>
        <v/>
      </c>
      <c r="F637" s="45" t="str">
        <f>IF($D637,IF($D638,Analiza_Całość!D637/Analiza_Całość!D638*F638,100),"")</f>
        <v/>
      </c>
      <c r="G637" s="41" t="str">
        <f t="shared" si="176"/>
        <v/>
      </c>
      <c r="H637" s="44" t="str">
        <f>IF($C637,Analiza_Całość!F637,"")</f>
        <v/>
      </c>
      <c r="I637" s="43" t="str">
        <f>IF($C637,Analiza_Całość!G637,"")</f>
        <v/>
      </c>
      <c r="J637" s="42" t="str">
        <f t="shared" si="177"/>
        <v/>
      </c>
      <c r="K637" s="41" t="str">
        <f>IF($D637,Analiza_Całość!I637,"")</f>
        <v/>
      </c>
      <c r="L637" s="40" t="str">
        <f>IF($D637,Analiza_Całość!J637,"")</f>
        <v/>
      </c>
      <c r="M637" s="17" t="str">
        <f>IF($D637,Analiza_Całość!K637,"")</f>
        <v/>
      </c>
      <c r="N637" s="39" t="str">
        <f>IF($D637,Analiza_Całość!L637,"")</f>
        <v/>
      </c>
    </row>
    <row r="638" spans="2:14" x14ac:dyDescent="0.3">
      <c r="B638" s="21">
        <f>BETAW20T!B637</f>
        <v>43488</v>
      </c>
      <c r="C638" s="74">
        <f t="shared" si="174"/>
        <v>0</v>
      </c>
      <c r="D638" s="73">
        <f t="shared" si="175"/>
        <v>0</v>
      </c>
      <c r="E638" s="46" t="str">
        <f>IF($D638,IF($D639,Analiza_Całość!C638/Analiza_Całość!C639*E639,100),"")</f>
        <v/>
      </c>
      <c r="F638" s="45" t="str">
        <f>IF($D638,IF($D639,Analiza_Całość!D638/Analiza_Całość!D639*F639,100),"")</f>
        <v/>
      </c>
      <c r="G638" s="41" t="str">
        <f t="shared" si="176"/>
        <v/>
      </c>
      <c r="H638" s="44" t="str">
        <f>IF($C638,Analiza_Całość!F638,"")</f>
        <v/>
      </c>
      <c r="I638" s="43" t="str">
        <f>IF($C638,Analiza_Całość!G638,"")</f>
        <v/>
      </c>
      <c r="J638" s="42" t="str">
        <f t="shared" si="177"/>
        <v/>
      </c>
      <c r="K638" s="41" t="str">
        <f>IF($D638,Analiza_Całość!I638,"")</f>
        <v/>
      </c>
      <c r="L638" s="40" t="str">
        <f>IF($D638,Analiza_Całość!J638,"")</f>
        <v/>
      </c>
      <c r="M638" s="17" t="str">
        <f>IF($D638,Analiza_Całość!K638,"")</f>
        <v/>
      </c>
      <c r="N638" s="39" t="str">
        <f>IF($D638,Analiza_Całość!L638,"")</f>
        <v/>
      </c>
    </row>
    <row r="639" spans="2:14" x14ac:dyDescent="0.3">
      <c r="B639" s="21">
        <f>BETAW20T!B638</f>
        <v>43487</v>
      </c>
      <c r="C639" s="74">
        <f t="shared" si="174"/>
        <v>0</v>
      </c>
      <c r="D639" s="73">
        <f t="shared" si="175"/>
        <v>0</v>
      </c>
      <c r="E639" s="46" t="str">
        <f>IF($D639,IF($D640,Analiza_Całość!C639/Analiza_Całość!C640*E640,100),"")</f>
        <v/>
      </c>
      <c r="F639" s="45" t="str">
        <f>IF($D639,IF($D640,Analiza_Całość!D639/Analiza_Całość!D640*F640,100),"")</f>
        <v/>
      </c>
      <c r="G639" s="41" t="str">
        <f t="shared" si="176"/>
        <v/>
      </c>
      <c r="H639" s="44" t="str">
        <f>IF($C639,Analiza_Całość!F639,"")</f>
        <v/>
      </c>
      <c r="I639" s="43" t="str">
        <f>IF($C639,Analiza_Całość!G639,"")</f>
        <v/>
      </c>
      <c r="J639" s="42" t="str">
        <f t="shared" si="177"/>
        <v/>
      </c>
      <c r="K639" s="41" t="str">
        <f>IF($D639,Analiza_Całość!I639,"")</f>
        <v/>
      </c>
      <c r="L639" s="40" t="str">
        <f>IF($D639,Analiza_Całość!J639,"")</f>
        <v/>
      </c>
      <c r="M639" s="17" t="str">
        <f>IF($D639,Analiza_Całość!K639,"")</f>
        <v/>
      </c>
      <c r="N639" s="39" t="str">
        <f>IF($D639,Analiza_Całość!L639,"")</f>
        <v/>
      </c>
    </row>
    <row r="640" spans="2:14" x14ac:dyDescent="0.3">
      <c r="B640" s="21">
        <f>BETAW20T!B639</f>
        <v>43486</v>
      </c>
      <c r="C640" s="74">
        <f t="shared" si="174"/>
        <v>0</v>
      </c>
      <c r="D640" s="73">
        <f t="shared" si="175"/>
        <v>0</v>
      </c>
      <c r="E640" s="46" t="str">
        <f>IF($D640,IF($D641,Analiza_Całość!C640/Analiza_Całość!C641*E641,100),"")</f>
        <v/>
      </c>
      <c r="F640" s="45" t="str">
        <f>IF($D640,IF($D641,Analiza_Całość!D640/Analiza_Całość!D641*F641,100),"")</f>
        <v/>
      </c>
      <c r="G640" s="41" t="str">
        <f t="shared" si="176"/>
        <v/>
      </c>
      <c r="H640" s="44" t="str">
        <f>IF($C640,Analiza_Całość!F640,"")</f>
        <v/>
      </c>
      <c r="I640" s="43" t="str">
        <f>IF($C640,Analiza_Całość!G640,"")</f>
        <v/>
      </c>
      <c r="J640" s="42" t="str">
        <f t="shared" si="177"/>
        <v/>
      </c>
      <c r="K640" s="41" t="str">
        <f>IF($D640,Analiza_Całość!I640,"")</f>
        <v/>
      </c>
      <c r="L640" s="40" t="str">
        <f>IF($D640,Analiza_Całość!J640,"")</f>
        <v/>
      </c>
      <c r="M640" s="17" t="str">
        <f>IF($D640,Analiza_Całość!K640,"")</f>
        <v/>
      </c>
      <c r="N640" s="39" t="str">
        <f>IF($D640,Analiza_Całość!L640,"")</f>
        <v/>
      </c>
    </row>
    <row r="641" spans="2:14" x14ac:dyDescent="0.3">
      <c r="B641" s="21">
        <f>BETAW20T!B640</f>
        <v>43483</v>
      </c>
      <c r="C641" s="74">
        <f t="shared" si="174"/>
        <v>0</v>
      </c>
      <c r="D641" s="73">
        <f t="shared" si="175"/>
        <v>0</v>
      </c>
      <c r="E641" s="46" t="str">
        <f>IF($D641,IF($D642,Analiza_Całość!C641/Analiza_Całość!C642*E642,100),"")</f>
        <v/>
      </c>
      <c r="F641" s="45" t="str">
        <f>IF($D641,IF($D642,Analiza_Całość!D641/Analiza_Całość!D642*F642,100),"")</f>
        <v/>
      </c>
      <c r="G641" s="41" t="str">
        <f t="shared" si="176"/>
        <v/>
      </c>
      <c r="H641" s="44" t="str">
        <f>IF($C641,Analiza_Całość!F641,"")</f>
        <v/>
      </c>
      <c r="I641" s="43" t="str">
        <f>IF($C641,Analiza_Całość!G641,"")</f>
        <v/>
      </c>
      <c r="J641" s="42" t="str">
        <f t="shared" si="177"/>
        <v/>
      </c>
      <c r="K641" s="41" t="str">
        <f>IF($D641,Analiza_Całość!I641,"")</f>
        <v/>
      </c>
      <c r="L641" s="40" t="str">
        <f>IF($D641,Analiza_Całość!J641,"")</f>
        <v/>
      </c>
      <c r="M641" s="17" t="str">
        <f>IF($D641,Analiza_Całość!K641,"")</f>
        <v/>
      </c>
      <c r="N641" s="39" t="str">
        <f>IF($D641,Analiza_Całość!L641,"")</f>
        <v/>
      </c>
    </row>
    <row r="642" spans="2:14" x14ac:dyDescent="0.3">
      <c r="B642" s="21">
        <f>BETAW20T!B641</f>
        <v>43482</v>
      </c>
      <c r="C642" s="74">
        <f t="shared" si="174"/>
        <v>0</v>
      </c>
      <c r="D642" s="73">
        <f t="shared" si="175"/>
        <v>0</v>
      </c>
      <c r="E642" s="46" t="str">
        <f>IF($D642,IF($D643,Analiza_Całość!C642/Analiza_Całość!C643*E643,100),"")</f>
        <v/>
      </c>
      <c r="F642" s="45" t="str">
        <f>IF($D642,IF($D643,Analiza_Całość!D642/Analiza_Całość!D643*F643,100),"")</f>
        <v/>
      </c>
      <c r="G642" s="41" t="str">
        <f t="shared" si="176"/>
        <v/>
      </c>
      <c r="H642" s="44" t="str">
        <f>IF($C642,Analiza_Całość!F642,"")</f>
        <v/>
      </c>
      <c r="I642" s="43" t="str">
        <f>IF($C642,Analiza_Całość!G642,"")</f>
        <v/>
      </c>
      <c r="J642" s="42" t="str">
        <f t="shared" si="177"/>
        <v/>
      </c>
      <c r="K642" s="41" t="str">
        <f>IF($D642,Analiza_Całość!I642,"")</f>
        <v/>
      </c>
      <c r="L642" s="40" t="str">
        <f>IF($D642,Analiza_Całość!J642,"")</f>
        <v/>
      </c>
      <c r="M642" s="17" t="str">
        <f>IF($D642,Analiza_Całość!K642,"")</f>
        <v/>
      </c>
      <c r="N642" s="39" t="str">
        <f>IF($D642,Analiza_Całość!L642,"")</f>
        <v/>
      </c>
    </row>
    <row r="643" spans="2:14" x14ac:dyDescent="0.3">
      <c r="B643" s="21">
        <f>BETAW20T!B642</f>
        <v>43481</v>
      </c>
      <c r="C643" s="74">
        <f t="shared" si="174"/>
        <v>0</v>
      </c>
      <c r="D643" s="73">
        <f t="shared" si="175"/>
        <v>0</v>
      </c>
      <c r="E643" s="46" t="str">
        <f>IF($D643,IF($D644,Analiza_Całość!C643/Analiza_Całość!C644*E644,100),"")</f>
        <v/>
      </c>
      <c r="F643" s="45" t="str">
        <f>IF($D643,IF($D644,Analiza_Całość!D643/Analiza_Całość!D644*F644,100),"")</f>
        <v/>
      </c>
      <c r="G643" s="41" t="str">
        <f t="shared" si="176"/>
        <v/>
      </c>
      <c r="H643" s="44" t="str">
        <f>IF($C643,Analiza_Całość!F643,"")</f>
        <v/>
      </c>
      <c r="I643" s="43" t="str">
        <f>IF($C643,Analiza_Całość!G643,"")</f>
        <v/>
      </c>
      <c r="J643" s="42" t="str">
        <f t="shared" si="177"/>
        <v/>
      </c>
      <c r="K643" s="41" t="str">
        <f>IF($D643,Analiza_Całość!I643,"")</f>
        <v/>
      </c>
      <c r="L643" s="40" t="str">
        <f>IF($D643,Analiza_Całość!J643,"")</f>
        <v/>
      </c>
      <c r="M643" s="17" t="str">
        <f>IF($D643,Analiza_Całość!K643,"")</f>
        <v/>
      </c>
      <c r="N643" s="39" t="str">
        <f>IF($D643,Analiza_Całość!L643,"")</f>
        <v/>
      </c>
    </row>
    <row r="644" spans="2:14" x14ac:dyDescent="0.3">
      <c r="B644" s="21">
        <f>BETAW20T!B643</f>
        <v>43480</v>
      </c>
      <c r="C644" s="74">
        <f t="shared" si="174"/>
        <v>0</v>
      </c>
      <c r="D644" s="73">
        <f t="shared" si="175"/>
        <v>0</v>
      </c>
      <c r="E644" s="46" t="str">
        <f>IF($D644,IF($D645,Analiza_Całość!C644/Analiza_Całość!C645*E645,100),"")</f>
        <v/>
      </c>
      <c r="F644" s="45" t="str">
        <f>IF($D644,IF($D645,Analiza_Całość!D644/Analiza_Całość!D645*F645,100),"")</f>
        <v/>
      </c>
      <c r="G644" s="41" t="str">
        <f t="shared" si="176"/>
        <v/>
      </c>
      <c r="H644" s="44" t="str">
        <f>IF($C644,Analiza_Całość!F644,"")</f>
        <v/>
      </c>
      <c r="I644" s="43" t="str">
        <f>IF($C644,Analiza_Całość!G644,"")</f>
        <v/>
      </c>
      <c r="J644" s="42" t="str">
        <f t="shared" si="177"/>
        <v/>
      </c>
      <c r="K644" s="41" t="str">
        <f>IF($D644,Analiza_Całość!I644,"")</f>
        <v/>
      </c>
      <c r="L644" s="40" t="str">
        <f>IF($D644,Analiza_Całość!J644,"")</f>
        <v/>
      </c>
      <c r="M644" s="17" t="str">
        <f>IF($D644,Analiza_Całość!K644,"")</f>
        <v/>
      </c>
      <c r="N644" s="39" t="str">
        <f>IF($D644,Analiza_Całość!L644,"")</f>
        <v/>
      </c>
    </row>
    <row r="645" spans="2:14" x14ac:dyDescent="0.3">
      <c r="B645" s="21">
        <f>BETAW20T!B644</f>
        <v>43479</v>
      </c>
      <c r="C645" s="74">
        <f t="shared" si="174"/>
        <v>0</v>
      </c>
      <c r="D645" s="73">
        <f t="shared" si="175"/>
        <v>0</v>
      </c>
      <c r="E645" s="46" t="str">
        <f>IF($D645,IF($D646,Analiza_Całość!C645/Analiza_Całość!C646*E646,100),"")</f>
        <v/>
      </c>
      <c r="F645" s="45" t="str">
        <f>IF($D645,IF($D646,Analiza_Całość!D645/Analiza_Całość!D646*F646,100),"")</f>
        <v/>
      </c>
      <c r="G645" s="41" t="str">
        <f t="shared" si="176"/>
        <v/>
      </c>
      <c r="H645" s="44" t="str">
        <f>IF($C645,Analiza_Całość!F645,"")</f>
        <v/>
      </c>
      <c r="I645" s="43" t="str">
        <f>IF($C645,Analiza_Całość!G645,"")</f>
        <v/>
      </c>
      <c r="J645" s="42" t="str">
        <f t="shared" si="177"/>
        <v/>
      </c>
      <c r="K645" s="41" t="str">
        <f>IF($D645,Analiza_Całość!I645,"")</f>
        <v/>
      </c>
      <c r="L645" s="40" t="str">
        <f>IF($D645,Analiza_Całość!J645,"")</f>
        <v/>
      </c>
      <c r="M645" s="17" t="str">
        <f>IF($D645,Analiza_Całość!K645,"")</f>
        <v/>
      </c>
      <c r="N645" s="39" t="str">
        <f>IF($D645,Analiza_Całość!L645,"")</f>
        <v/>
      </c>
    </row>
    <row r="646" spans="2:14" x14ac:dyDescent="0.3">
      <c r="B646" s="21">
        <f>BETAW20T!B645</f>
        <v>43476</v>
      </c>
      <c r="C646" s="74">
        <f t="shared" si="174"/>
        <v>0</v>
      </c>
      <c r="D646" s="73">
        <f t="shared" si="175"/>
        <v>0</v>
      </c>
      <c r="E646" s="46" t="str">
        <f>IF($D646,IF($D647,Analiza_Całość!C646/Analiza_Całość!C647*E647,100),"")</f>
        <v/>
      </c>
      <c r="F646" s="45" t="str">
        <f>IF($D646,IF($D647,Analiza_Całość!D646/Analiza_Całość!D647*F647,100),"")</f>
        <v/>
      </c>
      <c r="G646" s="41" t="str">
        <f t="shared" si="176"/>
        <v/>
      </c>
      <c r="H646" s="44" t="str">
        <f>IF($C646,Analiza_Całość!F646,"")</f>
        <v/>
      </c>
      <c r="I646" s="43" t="str">
        <f>IF($C646,Analiza_Całość!G646,"")</f>
        <v/>
      </c>
      <c r="J646" s="42" t="str">
        <f t="shared" si="177"/>
        <v/>
      </c>
      <c r="K646" s="41" t="str">
        <f>IF($D646,Analiza_Całość!I646,"")</f>
        <v/>
      </c>
      <c r="L646" s="40" t="str">
        <f>IF($D646,Analiza_Całość!J646,"")</f>
        <v/>
      </c>
      <c r="M646" s="17" t="str">
        <f>IF($D646,Analiza_Całość!K646,"")</f>
        <v/>
      </c>
      <c r="N646" s="39" t="str">
        <f>IF($D646,Analiza_Całość!L646,"")</f>
        <v/>
      </c>
    </row>
    <row r="647" spans="2:14" x14ac:dyDescent="0.3">
      <c r="B647" s="21">
        <f>BETAW20T!B646</f>
        <v>43475</v>
      </c>
      <c r="C647" s="74">
        <f t="shared" si="174"/>
        <v>0</v>
      </c>
      <c r="D647" s="73">
        <f t="shared" si="175"/>
        <v>0</v>
      </c>
      <c r="E647" s="46" t="str">
        <f>IF($D647,IF($D648,Analiza_Całość!C647/Analiza_Całość!C648*E648,100),"")</f>
        <v/>
      </c>
      <c r="F647" s="45" t="str">
        <f>IF($D647,IF($D648,Analiza_Całość!D647/Analiza_Całość!D648*F648,100),"")</f>
        <v/>
      </c>
      <c r="G647" s="41" t="str">
        <f t="shared" si="176"/>
        <v/>
      </c>
      <c r="H647" s="44" t="str">
        <f>IF($C647,Analiza_Całość!F647,"")</f>
        <v/>
      </c>
      <c r="I647" s="43" t="str">
        <f>IF($C647,Analiza_Całość!G647,"")</f>
        <v/>
      </c>
      <c r="J647" s="42" t="str">
        <f t="shared" si="177"/>
        <v/>
      </c>
      <c r="K647" s="41" t="str">
        <f>IF($D647,Analiza_Całość!I647,"")</f>
        <v/>
      </c>
      <c r="L647" s="40" t="str">
        <f>IF($D647,Analiza_Całość!J647,"")</f>
        <v/>
      </c>
      <c r="M647" s="17" t="str">
        <f>IF($D647,Analiza_Całość!K647,"")</f>
        <v/>
      </c>
      <c r="N647" s="39" t="str">
        <f>IF($D647,Analiza_Całość!L647,"")</f>
        <v/>
      </c>
    </row>
    <row r="648" spans="2:14" x14ac:dyDescent="0.3">
      <c r="B648" s="21">
        <f>BETAW20T!B647</f>
        <v>43474</v>
      </c>
      <c r="C648" s="74">
        <f t="shared" si="174"/>
        <v>0</v>
      </c>
      <c r="D648" s="73">
        <f t="shared" si="175"/>
        <v>0</v>
      </c>
      <c r="E648" s="46" t="str">
        <f>IF($D648,IF($D649,Analiza_Całość!C648/Analiza_Całość!C649*E649,100),"")</f>
        <v/>
      </c>
      <c r="F648" s="45" t="str">
        <f>IF($D648,IF($D649,Analiza_Całość!D648/Analiza_Całość!D649*F649,100),"")</f>
        <v/>
      </c>
      <c r="G648" s="41" t="str">
        <f t="shared" si="176"/>
        <v/>
      </c>
      <c r="H648" s="44" t="str">
        <f>IF($C648,Analiza_Całość!F648,"")</f>
        <v/>
      </c>
      <c r="I648" s="43" t="str">
        <f>IF($C648,Analiza_Całość!G648,"")</f>
        <v/>
      </c>
      <c r="J648" s="42" t="str">
        <f t="shared" si="177"/>
        <v/>
      </c>
      <c r="K648" s="41" t="str">
        <f>IF($D648,Analiza_Całość!I648,"")</f>
        <v/>
      </c>
      <c r="L648" s="40" t="str">
        <f>IF($D648,Analiza_Całość!J648,"")</f>
        <v/>
      </c>
      <c r="M648" s="17" t="str">
        <f>IF($D648,Analiza_Całość!K648,"")</f>
        <v/>
      </c>
      <c r="N648" s="39" t="str">
        <f>IF($D648,Analiza_Całość!L648,"")</f>
        <v/>
      </c>
    </row>
    <row r="649" spans="2:14" x14ac:dyDescent="0.3">
      <c r="B649" s="21">
        <f>BETAW20T!B648</f>
        <v>43473</v>
      </c>
      <c r="C649" s="74">
        <f t="shared" si="174"/>
        <v>0</v>
      </c>
      <c r="D649" s="73">
        <f t="shared" si="175"/>
        <v>0</v>
      </c>
      <c r="E649" s="46" t="str">
        <f>IF($D649,IF($D650,Analiza_Całość!C649/Analiza_Całość!C650*E650,100),"")</f>
        <v/>
      </c>
      <c r="F649" s="45" t="str">
        <f>IF($D649,IF($D650,Analiza_Całość!D649/Analiza_Całość!D650*F650,100),"")</f>
        <v/>
      </c>
      <c r="G649" s="41" t="str">
        <f t="shared" si="176"/>
        <v/>
      </c>
      <c r="H649" s="44" t="str">
        <f>IF($C649,Analiza_Całość!F649,"")</f>
        <v/>
      </c>
      <c r="I649" s="43" t="str">
        <f>IF($C649,Analiza_Całość!G649,"")</f>
        <v/>
      </c>
      <c r="J649" s="42" t="str">
        <f t="shared" si="177"/>
        <v/>
      </c>
      <c r="K649" s="41" t="str">
        <f>IF($D649,Analiza_Całość!I649,"")</f>
        <v/>
      </c>
      <c r="L649" s="40" t="str">
        <f>IF($D649,Analiza_Całość!J649,"")</f>
        <v/>
      </c>
      <c r="M649" s="17" t="str">
        <f>IF($D649,Analiza_Całość!K649,"")</f>
        <v/>
      </c>
      <c r="N649" s="39" t="str">
        <f>IF($D649,Analiza_Całość!L649,"")</f>
        <v/>
      </c>
    </row>
    <row r="650" spans="2:14" x14ac:dyDescent="0.3">
      <c r="B650" s="21">
        <f>BETAW20T!B649</f>
        <v>43472</v>
      </c>
      <c r="C650" s="74">
        <f t="shared" si="174"/>
        <v>0</v>
      </c>
      <c r="D650" s="73">
        <f t="shared" si="175"/>
        <v>0</v>
      </c>
      <c r="E650" s="46" t="str">
        <f>IF($D650,IF($D651,Analiza_Całość!C650/Analiza_Całość!C651*E651,100),"")</f>
        <v/>
      </c>
      <c r="F650" s="45" t="str">
        <f>IF($D650,IF($D651,Analiza_Całość!D650/Analiza_Całość!D651*F651,100),"")</f>
        <v/>
      </c>
      <c r="G650" s="41" t="str">
        <f t="shared" si="176"/>
        <v/>
      </c>
      <c r="H650" s="44" t="str">
        <f>IF($C650,Analiza_Całość!F650,"")</f>
        <v/>
      </c>
      <c r="I650" s="43" t="str">
        <f>IF($C650,Analiza_Całość!G650,"")</f>
        <v/>
      </c>
      <c r="J650" s="42" t="str">
        <f t="shared" si="177"/>
        <v/>
      </c>
      <c r="K650" s="41" t="str">
        <f>IF($D650,Analiza_Całość!I650,"")</f>
        <v/>
      </c>
      <c r="L650" s="40" t="str">
        <f>IF($D650,Analiza_Całość!J650,"")</f>
        <v/>
      </c>
      <c r="M650" s="17" t="str">
        <f>IF($D650,Analiza_Całość!K650,"")</f>
        <v/>
      </c>
      <c r="N650" s="39" t="str">
        <f>IF($D650,Analiza_Całość!L650,"")</f>
        <v/>
      </c>
    </row>
    <row r="651" spans="2:14" x14ac:dyDescent="0.3">
      <c r="B651" s="11">
        <f>BETAW20T!B650</f>
        <v>43469</v>
      </c>
      <c r="C651" s="72">
        <f t="shared" si="174"/>
        <v>0</v>
      </c>
      <c r="D651" s="71">
        <f t="shared" si="175"/>
        <v>0</v>
      </c>
      <c r="E651" s="38" t="str">
        <f>IF($D651,IF($D652,Analiza_Całość!C651/Analiza_Całość!F652*E652,100),"")</f>
        <v/>
      </c>
      <c r="F651" s="37" t="str">
        <f>IF($D651,IF($D652,Analiza_Całość!D651/Analiza_Całość!G652*F652,100),"")</f>
        <v/>
      </c>
      <c r="G651" s="33" t="str">
        <f t="shared" si="176"/>
        <v/>
      </c>
      <c r="H651" s="36"/>
      <c r="I651" s="35"/>
      <c r="J651" s="34"/>
      <c r="K651" s="33"/>
      <c r="L651" s="32"/>
      <c r="M651" s="7"/>
      <c r="N651" s="5"/>
    </row>
  </sheetData>
  <mergeCells count="13">
    <mergeCell ref="M7:N7"/>
    <mergeCell ref="L8:L9"/>
    <mergeCell ref="M8:M9"/>
    <mergeCell ref="B2:E2"/>
    <mergeCell ref="N8:N9"/>
    <mergeCell ref="G8:G9"/>
    <mergeCell ref="K8:K9"/>
    <mergeCell ref="C7:D7"/>
    <mergeCell ref="H7:J7"/>
    <mergeCell ref="E7:F7"/>
    <mergeCell ref="H8:H9"/>
    <mergeCell ref="I8:I9"/>
    <mergeCell ref="J8:J9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Słownik</vt:lpstr>
      <vt:lpstr>BETAW20T</vt:lpstr>
      <vt:lpstr>OKRES</vt:lpstr>
      <vt:lpstr>Analiza_Całość</vt:lpstr>
      <vt:lpstr>Analiza_Okres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Dawid</dc:creator>
  <cp:lastModifiedBy>Dawid</cp:lastModifiedBy>
  <dcterms:created xsi:type="dcterms:W3CDTF">2015-06-05T18:17:20Z</dcterms:created>
  <dcterms:modified xsi:type="dcterms:W3CDTF">2021-07-29T17:06:52Z</dcterms:modified>
</cp:coreProperties>
</file>